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3\Final\"/>
    </mc:Choice>
  </mc:AlternateContent>
  <xr:revisionPtr revIDLastSave="0" documentId="13_ncr:1_{58F0A8B0-E599-4977-AB4F-175322A78571}" xr6:coauthVersionLast="47" xr6:coauthVersionMax="47" xr10:uidLastSave="{00000000-0000-0000-0000-000000000000}"/>
  <bookViews>
    <workbookView xWindow="28680" yWindow="-120" windowWidth="29040" windowHeight="17520" activeTab="5" xr2:uid="{00000000-000D-0000-FFFF-FFFF00000000}"/>
  </bookViews>
  <sheets>
    <sheet name="Executive and council" sheetId="1" r:id="rId1"/>
    <sheet name="Finance and administration" sheetId="2" r:id="rId2"/>
    <sheet name="Internal audit" sheetId="3" r:id="rId3"/>
    <sheet name="Community and social services" sheetId="4" r:id="rId4"/>
    <sheet name="Sport and recreation" sheetId="5" r:id="rId5"/>
    <sheet name="Public safety" sheetId="6" r:id="rId6"/>
    <sheet name="Housing" sheetId="7" r:id="rId7"/>
    <sheet name="Health" sheetId="8" r:id="rId8"/>
    <sheet name="Planning and development" sheetId="9" r:id="rId9"/>
    <sheet name="Road transport" sheetId="10" r:id="rId10"/>
    <sheet name="Environmental protection" sheetId="11" r:id="rId11"/>
    <sheet name="Energy sources" sheetId="12" r:id="rId12"/>
    <sheet name="Water management" sheetId="13" r:id="rId13"/>
    <sheet name="Waste water management" sheetId="14" r:id="rId14"/>
    <sheet name="Waste management" sheetId="15" r:id="rId15"/>
    <sheet name="Other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9" i="16" l="1"/>
  <c r="R339" i="16"/>
  <c r="T339" i="16" s="1"/>
  <c r="Q339" i="16"/>
  <c r="P339" i="16"/>
  <c r="L339" i="16"/>
  <c r="J339" i="16"/>
  <c r="H339" i="16"/>
  <c r="F339" i="16"/>
  <c r="E339" i="16"/>
  <c r="M339" i="16" s="1"/>
  <c r="D339" i="16"/>
  <c r="S338" i="16"/>
  <c r="R338" i="16"/>
  <c r="T338" i="16" s="1"/>
  <c r="Q338" i="16"/>
  <c r="P338" i="16"/>
  <c r="L338" i="16"/>
  <c r="J338" i="16"/>
  <c r="H338" i="16"/>
  <c r="F338" i="16"/>
  <c r="N338" i="16" s="1"/>
  <c r="E338" i="16"/>
  <c r="D338" i="16"/>
  <c r="G338" i="16" s="1"/>
  <c r="S337" i="16"/>
  <c r="R337" i="16"/>
  <c r="T337" i="16" s="1"/>
  <c r="Q337" i="16"/>
  <c r="P337" i="16"/>
  <c r="L337" i="16"/>
  <c r="J337" i="16"/>
  <c r="H337" i="16"/>
  <c r="F337" i="16"/>
  <c r="N337" i="16" s="1"/>
  <c r="E337" i="16"/>
  <c r="D337" i="16"/>
  <c r="I337" i="16" s="1"/>
  <c r="U336" i="16"/>
  <c r="T336" i="16"/>
  <c r="O336" i="16"/>
  <c r="N336" i="16"/>
  <c r="M336" i="16"/>
  <c r="K336" i="16"/>
  <c r="I336" i="16"/>
  <c r="G336" i="16"/>
  <c r="U335" i="16"/>
  <c r="T335" i="16"/>
  <c r="O335" i="16"/>
  <c r="N335" i="16"/>
  <c r="M335" i="16"/>
  <c r="K335" i="16"/>
  <c r="I335" i="16"/>
  <c r="G335" i="16"/>
  <c r="U334" i="16"/>
  <c r="T334" i="16"/>
  <c r="O334" i="16"/>
  <c r="N334" i="16"/>
  <c r="M334" i="16"/>
  <c r="K334" i="16"/>
  <c r="I334" i="16"/>
  <c r="G334" i="16"/>
  <c r="U333" i="16"/>
  <c r="T333" i="16"/>
  <c r="N333" i="16"/>
  <c r="O333" i="16" s="1"/>
  <c r="M333" i="16"/>
  <c r="K333" i="16"/>
  <c r="I333" i="16"/>
  <c r="G333" i="16"/>
  <c r="S332" i="16"/>
  <c r="R332" i="16"/>
  <c r="T332" i="16" s="1"/>
  <c r="Q332" i="16"/>
  <c r="P332" i="16"/>
  <c r="U332" i="16" s="1"/>
  <c r="L332" i="16"/>
  <c r="J332" i="16"/>
  <c r="H332" i="16"/>
  <c r="F332" i="16"/>
  <c r="N332" i="16" s="1"/>
  <c r="E332" i="16"/>
  <c r="K332" i="16" s="1"/>
  <c r="D332" i="16"/>
  <c r="U331" i="16"/>
  <c r="T331" i="16"/>
  <c r="N331" i="16"/>
  <c r="O331" i="16" s="1"/>
  <c r="M331" i="16"/>
  <c r="K331" i="16"/>
  <c r="I331" i="16"/>
  <c r="G331" i="16"/>
  <c r="U330" i="16"/>
  <c r="T330" i="16"/>
  <c r="O330" i="16"/>
  <c r="N330" i="16"/>
  <c r="M330" i="16"/>
  <c r="K330" i="16"/>
  <c r="I330" i="16"/>
  <c r="G330" i="16"/>
  <c r="U329" i="16"/>
  <c r="T329" i="16"/>
  <c r="N329" i="16"/>
  <c r="O329" i="16" s="1"/>
  <c r="M329" i="16"/>
  <c r="K329" i="16"/>
  <c r="I329" i="16"/>
  <c r="G329" i="16"/>
  <c r="U328" i="16"/>
  <c r="T328" i="16"/>
  <c r="O328" i="16"/>
  <c r="N328" i="16"/>
  <c r="M328" i="16"/>
  <c r="K328" i="16"/>
  <c r="I328" i="16"/>
  <c r="G328" i="16"/>
  <c r="U327" i="16"/>
  <c r="T327" i="16"/>
  <c r="N327" i="16"/>
  <c r="O327" i="16" s="1"/>
  <c r="M327" i="16"/>
  <c r="K327" i="16"/>
  <c r="I327" i="16"/>
  <c r="G327" i="16"/>
  <c r="U326" i="16"/>
  <c r="T326" i="16"/>
  <c r="N326" i="16"/>
  <c r="O326" i="16" s="1"/>
  <c r="M326" i="16"/>
  <c r="K326" i="16"/>
  <c r="I326" i="16"/>
  <c r="G326" i="16"/>
  <c r="U325" i="16"/>
  <c r="T325" i="16"/>
  <c r="N325" i="16"/>
  <c r="O325" i="16" s="1"/>
  <c r="M325" i="16"/>
  <c r="K325" i="16"/>
  <c r="I325" i="16"/>
  <c r="G325" i="16"/>
  <c r="U324" i="16"/>
  <c r="T324" i="16"/>
  <c r="O324" i="16"/>
  <c r="N324" i="16"/>
  <c r="M324" i="16"/>
  <c r="K324" i="16"/>
  <c r="I324" i="16"/>
  <c r="G324" i="16"/>
  <c r="S323" i="16"/>
  <c r="R323" i="16"/>
  <c r="T323" i="16" s="1"/>
  <c r="Q323" i="16"/>
  <c r="P323" i="16"/>
  <c r="L323" i="16"/>
  <c r="J323" i="16"/>
  <c r="H323" i="16"/>
  <c r="F323" i="16"/>
  <c r="E323" i="16"/>
  <c r="M323" i="16" s="1"/>
  <c r="D323" i="16"/>
  <c r="U322" i="16"/>
  <c r="T322" i="16"/>
  <c r="O322" i="16"/>
  <c r="N322" i="16"/>
  <c r="M322" i="16"/>
  <c r="K322" i="16"/>
  <c r="I322" i="16"/>
  <c r="G322" i="16"/>
  <c r="U321" i="16"/>
  <c r="T321" i="16"/>
  <c r="N321" i="16"/>
  <c r="O321" i="16" s="1"/>
  <c r="M321" i="16"/>
  <c r="K321" i="16"/>
  <c r="I321" i="16"/>
  <c r="G321" i="16"/>
  <c r="U320" i="16"/>
  <c r="T320" i="16"/>
  <c r="O320" i="16"/>
  <c r="N320" i="16"/>
  <c r="M320" i="16"/>
  <c r="K320" i="16"/>
  <c r="I320" i="16"/>
  <c r="G320" i="16"/>
  <c r="U319" i="16"/>
  <c r="T319" i="16"/>
  <c r="N319" i="16"/>
  <c r="O319" i="16" s="1"/>
  <c r="M319" i="16"/>
  <c r="K319" i="16"/>
  <c r="I319" i="16"/>
  <c r="G319" i="16"/>
  <c r="U318" i="16"/>
  <c r="T318" i="16"/>
  <c r="N318" i="16"/>
  <c r="O318" i="16" s="1"/>
  <c r="M318" i="16"/>
  <c r="K318" i="16"/>
  <c r="I318" i="16"/>
  <c r="G318" i="16"/>
  <c r="S317" i="16"/>
  <c r="R317" i="16"/>
  <c r="T317" i="16" s="1"/>
  <c r="Q317" i="16"/>
  <c r="P317" i="16"/>
  <c r="L317" i="16"/>
  <c r="J317" i="16"/>
  <c r="H317" i="16"/>
  <c r="F317" i="16"/>
  <c r="N317" i="16" s="1"/>
  <c r="E317" i="16"/>
  <c r="O317" i="16" s="1"/>
  <c r="D317" i="16"/>
  <c r="G317" i="16" s="1"/>
  <c r="U316" i="16"/>
  <c r="T316" i="16"/>
  <c r="N316" i="16"/>
  <c r="O316" i="16" s="1"/>
  <c r="M316" i="16"/>
  <c r="K316" i="16"/>
  <c r="I316" i="16"/>
  <c r="G316" i="16"/>
  <c r="U315" i="16"/>
  <c r="T315" i="16"/>
  <c r="N315" i="16"/>
  <c r="O315" i="16" s="1"/>
  <c r="M315" i="16"/>
  <c r="K315" i="16"/>
  <c r="I315" i="16"/>
  <c r="G315" i="16"/>
  <c r="U314" i="16"/>
  <c r="T314" i="16"/>
  <c r="N314" i="16"/>
  <c r="O314" i="16" s="1"/>
  <c r="M314" i="16"/>
  <c r="K314" i="16"/>
  <c r="I314" i="16"/>
  <c r="G314" i="16"/>
  <c r="U313" i="16"/>
  <c r="T313" i="16"/>
  <c r="O313" i="16"/>
  <c r="N313" i="16"/>
  <c r="M313" i="16"/>
  <c r="K313" i="16"/>
  <c r="I313" i="16"/>
  <c r="G313" i="16"/>
  <c r="U312" i="16"/>
  <c r="T312" i="16"/>
  <c r="O312" i="16"/>
  <c r="N312" i="16"/>
  <c r="M312" i="16"/>
  <c r="K312" i="16"/>
  <c r="I312" i="16"/>
  <c r="G312" i="16"/>
  <c r="U311" i="16"/>
  <c r="T311" i="16"/>
  <c r="N311" i="16"/>
  <c r="O311" i="16" s="1"/>
  <c r="M311" i="16"/>
  <c r="K311" i="16"/>
  <c r="I311" i="16"/>
  <c r="G311" i="16"/>
  <c r="S310" i="16"/>
  <c r="R310" i="16"/>
  <c r="T310" i="16" s="1"/>
  <c r="Q310" i="16"/>
  <c r="P310" i="16"/>
  <c r="L310" i="16"/>
  <c r="J310" i="16"/>
  <c r="H310" i="16"/>
  <c r="F310" i="16"/>
  <c r="E310" i="16"/>
  <c r="D310" i="16"/>
  <c r="I310" i="16" s="1"/>
  <c r="U309" i="16"/>
  <c r="T309" i="16"/>
  <c r="N309" i="16"/>
  <c r="O309" i="16" s="1"/>
  <c r="M309" i="16"/>
  <c r="K309" i="16"/>
  <c r="I309" i="16"/>
  <c r="G309" i="16"/>
  <c r="U308" i="16"/>
  <c r="T308" i="16"/>
  <c r="N308" i="16"/>
  <c r="O308" i="16" s="1"/>
  <c r="M308" i="16"/>
  <c r="K308" i="16"/>
  <c r="I308" i="16"/>
  <c r="G308" i="16"/>
  <c r="U307" i="16"/>
  <c r="T307" i="16"/>
  <c r="N307" i="16"/>
  <c r="O307" i="16" s="1"/>
  <c r="M307" i="16"/>
  <c r="K307" i="16"/>
  <c r="I307" i="16"/>
  <c r="G307" i="16"/>
  <c r="U306" i="16"/>
  <c r="T306" i="16"/>
  <c r="O306" i="16"/>
  <c r="N306" i="16"/>
  <c r="M306" i="16"/>
  <c r="K306" i="16"/>
  <c r="I306" i="16"/>
  <c r="G306" i="16"/>
  <c r="U305" i="16"/>
  <c r="T305" i="16"/>
  <c r="O305" i="16"/>
  <c r="N305" i="16"/>
  <c r="M305" i="16"/>
  <c r="K305" i="16"/>
  <c r="I305" i="16"/>
  <c r="G305" i="16"/>
  <c r="U304" i="16"/>
  <c r="T304" i="16"/>
  <c r="N304" i="16"/>
  <c r="O304" i="16" s="1"/>
  <c r="M304" i="16"/>
  <c r="K304" i="16"/>
  <c r="I304" i="16"/>
  <c r="G304" i="16"/>
  <c r="S303" i="16"/>
  <c r="R303" i="16"/>
  <c r="T303" i="16" s="1"/>
  <c r="Q303" i="16"/>
  <c r="P303" i="16"/>
  <c r="U303" i="16" s="1"/>
  <c r="L303" i="16"/>
  <c r="J303" i="16"/>
  <c r="H303" i="16"/>
  <c r="F303" i="16"/>
  <c r="N303" i="16" s="1"/>
  <c r="E303" i="16"/>
  <c r="M303" i="16" s="1"/>
  <c r="D303" i="16"/>
  <c r="U302" i="16"/>
  <c r="T302" i="16"/>
  <c r="N302" i="16"/>
  <c r="O302" i="16" s="1"/>
  <c r="M302" i="16"/>
  <c r="K302" i="16"/>
  <c r="I302" i="16"/>
  <c r="G302" i="16"/>
  <c r="S299" i="16"/>
  <c r="R299" i="16"/>
  <c r="T299" i="16" s="1"/>
  <c r="Q299" i="16"/>
  <c r="P299" i="16"/>
  <c r="L299" i="16"/>
  <c r="J299" i="16"/>
  <c r="H299" i="16"/>
  <c r="F299" i="16"/>
  <c r="N299" i="16" s="1"/>
  <c r="E299" i="16"/>
  <c r="M299" i="16" s="1"/>
  <c r="D299" i="16"/>
  <c r="S298" i="16"/>
  <c r="R298" i="16"/>
  <c r="T298" i="16" s="1"/>
  <c r="Q298" i="16"/>
  <c r="P298" i="16"/>
  <c r="L298" i="16"/>
  <c r="J298" i="16"/>
  <c r="H298" i="16"/>
  <c r="F298" i="16"/>
  <c r="N298" i="16" s="1"/>
  <c r="E298" i="16"/>
  <c r="O298" i="16" s="1"/>
  <c r="D298" i="16"/>
  <c r="U297" i="16"/>
  <c r="T297" i="16"/>
  <c r="N297" i="16"/>
  <c r="O297" i="16" s="1"/>
  <c r="M297" i="16"/>
  <c r="K297" i="16"/>
  <c r="I297" i="16"/>
  <c r="G297" i="16"/>
  <c r="U296" i="16"/>
  <c r="T296" i="16"/>
  <c r="O296" i="16"/>
  <c r="N296" i="16"/>
  <c r="M296" i="16"/>
  <c r="K296" i="16"/>
  <c r="I296" i="16"/>
  <c r="G296" i="16"/>
  <c r="U295" i="16"/>
  <c r="T295" i="16"/>
  <c r="O295" i="16"/>
  <c r="N295" i="16"/>
  <c r="M295" i="16"/>
  <c r="K295" i="16"/>
  <c r="I295" i="16"/>
  <c r="G295" i="16"/>
  <c r="U294" i="16"/>
  <c r="T294" i="16"/>
  <c r="O294" i="16"/>
  <c r="N294" i="16"/>
  <c r="M294" i="16"/>
  <c r="K294" i="16"/>
  <c r="I294" i="16"/>
  <c r="G294" i="16"/>
  <c r="U293" i="16"/>
  <c r="T293" i="16"/>
  <c r="N293" i="16"/>
  <c r="O293" i="16" s="1"/>
  <c r="M293" i="16"/>
  <c r="K293" i="16"/>
  <c r="I293" i="16"/>
  <c r="G293" i="16"/>
  <c r="S292" i="16"/>
  <c r="R292" i="16"/>
  <c r="T292" i="16" s="1"/>
  <c r="Q292" i="16"/>
  <c r="P292" i="16"/>
  <c r="L292" i="16"/>
  <c r="J292" i="16"/>
  <c r="H292" i="16"/>
  <c r="F292" i="16"/>
  <c r="N292" i="16" s="1"/>
  <c r="E292" i="16"/>
  <c r="O292" i="16" s="1"/>
  <c r="D292" i="16"/>
  <c r="U291" i="16"/>
  <c r="T291" i="16"/>
  <c r="N291" i="16"/>
  <c r="O291" i="16" s="1"/>
  <c r="M291" i="16"/>
  <c r="K291" i="16"/>
  <c r="I291" i="16"/>
  <c r="G291" i="16"/>
  <c r="U290" i="16"/>
  <c r="T290" i="16"/>
  <c r="N290" i="16"/>
  <c r="O290" i="16" s="1"/>
  <c r="M290" i="16"/>
  <c r="K290" i="16"/>
  <c r="I290" i="16"/>
  <c r="G290" i="16"/>
  <c r="U289" i="16"/>
  <c r="T289" i="16"/>
  <c r="O289" i="16"/>
  <c r="N289" i="16"/>
  <c r="M289" i="16"/>
  <c r="K289" i="16"/>
  <c r="I289" i="16"/>
  <c r="G289" i="16"/>
  <c r="U288" i="16"/>
  <c r="T288" i="16"/>
  <c r="O288" i="16"/>
  <c r="N288" i="16"/>
  <c r="M288" i="16"/>
  <c r="K288" i="16"/>
  <c r="I288" i="16"/>
  <c r="G288" i="16"/>
  <c r="U287" i="16"/>
  <c r="T287" i="16"/>
  <c r="O287" i="16"/>
  <c r="N287" i="16"/>
  <c r="M287" i="16"/>
  <c r="K287" i="16"/>
  <c r="I287" i="16"/>
  <c r="G287" i="16"/>
  <c r="U286" i="16"/>
  <c r="T286" i="16"/>
  <c r="N286" i="16"/>
  <c r="O286" i="16" s="1"/>
  <c r="M286" i="16"/>
  <c r="K286" i="16"/>
  <c r="I286" i="16"/>
  <c r="G286" i="16"/>
  <c r="S285" i="16"/>
  <c r="R285" i="16"/>
  <c r="T285" i="16" s="1"/>
  <c r="Q285" i="16"/>
  <c r="P285" i="16"/>
  <c r="U285" i="16" s="1"/>
  <c r="L285" i="16"/>
  <c r="J285" i="16"/>
  <c r="H285" i="16"/>
  <c r="F285" i="16"/>
  <c r="N285" i="16" s="1"/>
  <c r="E285" i="16"/>
  <c r="D285" i="16"/>
  <c r="U284" i="16"/>
  <c r="T284" i="16"/>
  <c r="O284" i="16"/>
  <c r="N284" i="16"/>
  <c r="M284" i="16"/>
  <c r="K284" i="16"/>
  <c r="I284" i="16"/>
  <c r="G284" i="16"/>
  <c r="U283" i="16"/>
  <c r="T283" i="16"/>
  <c r="O283" i="16"/>
  <c r="N283" i="16"/>
  <c r="M283" i="16"/>
  <c r="K283" i="16"/>
  <c r="I283" i="16"/>
  <c r="G283" i="16"/>
  <c r="U282" i="16"/>
  <c r="T282" i="16"/>
  <c r="N282" i="16"/>
  <c r="O282" i="16" s="1"/>
  <c r="M282" i="16"/>
  <c r="K282" i="16"/>
  <c r="I282" i="16"/>
  <c r="G282" i="16"/>
  <c r="U281" i="16"/>
  <c r="T281" i="16"/>
  <c r="O281" i="16"/>
  <c r="N281" i="16"/>
  <c r="M281" i="16"/>
  <c r="K281" i="16"/>
  <c r="I281" i="16"/>
  <c r="G281" i="16"/>
  <c r="U280" i="16"/>
  <c r="T280" i="16"/>
  <c r="O280" i="16"/>
  <c r="N280" i="16"/>
  <c r="M280" i="16"/>
  <c r="K280" i="16"/>
  <c r="I280" i="16"/>
  <c r="G280" i="16"/>
  <c r="U279" i="16"/>
  <c r="T279" i="16"/>
  <c r="O279" i="16"/>
  <c r="N279" i="16"/>
  <c r="M279" i="16"/>
  <c r="K279" i="16"/>
  <c r="I279" i="16"/>
  <c r="G279" i="16"/>
  <c r="U278" i="16"/>
  <c r="T278" i="16"/>
  <c r="O278" i="16"/>
  <c r="N278" i="16"/>
  <c r="M278" i="16"/>
  <c r="K278" i="16"/>
  <c r="I278" i="16"/>
  <c r="G278" i="16"/>
  <c r="U277" i="16"/>
  <c r="T277" i="16"/>
  <c r="O277" i="16"/>
  <c r="N277" i="16"/>
  <c r="M277" i="16"/>
  <c r="K277" i="16"/>
  <c r="I277" i="16"/>
  <c r="G277" i="16"/>
  <c r="U276" i="16"/>
  <c r="T276" i="16"/>
  <c r="O276" i="16"/>
  <c r="N276" i="16"/>
  <c r="M276" i="16"/>
  <c r="K276" i="16"/>
  <c r="I276" i="16"/>
  <c r="G276" i="16"/>
  <c r="S275" i="16"/>
  <c r="R275" i="16"/>
  <c r="T275" i="16" s="1"/>
  <c r="Q275" i="16"/>
  <c r="P275" i="16"/>
  <c r="L275" i="16"/>
  <c r="J275" i="16"/>
  <c r="H275" i="16"/>
  <c r="F275" i="16"/>
  <c r="N275" i="16" s="1"/>
  <c r="O275" i="16" s="1"/>
  <c r="E275" i="16"/>
  <c r="M275" i="16" s="1"/>
  <c r="D275" i="16"/>
  <c r="I275" i="16" s="1"/>
  <c r="U274" i="16"/>
  <c r="T274" i="16"/>
  <c r="N274" i="16"/>
  <c r="O274" i="16" s="1"/>
  <c r="M274" i="16"/>
  <c r="K274" i="16"/>
  <c r="I274" i="16"/>
  <c r="G274" i="16"/>
  <c r="U273" i="16"/>
  <c r="T273" i="16"/>
  <c r="O273" i="16"/>
  <c r="N273" i="16"/>
  <c r="M273" i="16"/>
  <c r="K273" i="16"/>
  <c r="I273" i="16"/>
  <c r="G273" i="16"/>
  <c r="U272" i="16"/>
  <c r="T272" i="16"/>
  <c r="O272" i="16"/>
  <c r="N272" i="16"/>
  <c r="M272" i="16"/>
  <c r="K272" i="16"/>
  <c r="I272" i="16"/>
  <c r="G272" i="16"/>
  <c r="U271" i="16"/>
  <c r="T271" i="16"/>
  <c r="N271" i="16"/>
  <c r="O271" i="16" s="1"/>
  <c r="M271" i="16"/>
  <c r="K271" i="16"/>
  <c r="I271" i="16"/>
  <c r="G271" i="16"/>
  <c r="U270" i="16"/>
  <c r="T270" i="16"/>
  <c r="O270" i="16"/>
  <c r="N270" i="16"/>
  <c r="M270" i="16"/>
  <c r="K270" i="16"/>
  <c r="I270" i="16"/>
  <c r="G270" i="16"/>
  <c r="U269" i="16"/>
  <c r="T269" i="16"/>
  <c r="O269" i="16"/>
  <c r="N269" i="16"/>
  <c r="M269" i="16"/>
  <c r="K269" i="16"/>
  <c r="I269" i="16"/>
  <c r="G269" i="16"/>
  <c r="U268" i="16"/>
  <c r="T268" i="16"/>
  <c r="O268" i="16"/>
  <c r="N268" i="16"/>
  <c r="M268" i="16"/>
  <c r="K268" i="16"/>
  <c r="I268" i="16"/>
  <c r="G268" i="16"/>
  <c r="S267" i="16"/>
  <c r="R267" i="16"/>
  <c r="T267" i="16" s="1"/>
  <c r="Q267" i="16"/>
  <c r="P267" i="16"/>
  <c r="U267" i="16" s="1"/>
  <c r="L267" i="16"/>
  <c r="J267" i="16"/>
  <c r="H267" i="16"/>
  <c r="F267" i="16"/>
  <c r="N267" i="16" s="1"/>
  <c r="E267" i="16"/>
  <c r="D267" i="16"/>
  <c r="U266" i="16"/>
  <c r="T266" i="16"/>
  <c r="O266" i="16"/>
  <c r="N266" i="16"/>
  <c r="M266" i="16"/>
  <c r="K266" i="16"/>
  <c r="I266" i="16"/>
  <c r="G266" i="16"/>
  <c r="U265" i="16"/>
  <c r="T265" i="16"/>
  <c r="O265" i="16"/>
  <c r="N265" i="16"/>
  <c r="M265" i="16"/>
  <c r="K265" i="16"/>
  <c r="I265" i="16"/>
  <c r="G265" i="16"/>
  <c r="U264" i="16"/>
  <c r="T264" i="16"/>
  <c r="O264" i="16"/>
  <c r="N264" i="16"/>
  <c r="M264" i="16"/>
  <c r="K264" i="16"/>
  <c r="I264" i="16"/>
  <c r="G264" i="16"/>
  <c r="U263" i="16"/>
  <c r="T263" i="16"/>
  <c r="O263" i="16"/>
  <c r="N263" i="16"/>
  <c r="M263" i="16"/>
  <c r="K263" i="16"/>
  <c r="I263" i="16"/>
  <c r="G263" i="16"/>
  <c r="S260" i="16"/>
  <c r="R260" i="16"/>
  <c r="T260" i="16" s="1"/>
  <c r="Q260" i="16"/>
  <c r="P260" i="16"/>
  <c r="L260" i="16"/>
  <c r="J260" i="16"/>
  <c r="H260" i="16"/>
  <c r="F260" i="16"/>
  <c r="E260" i="16"/>
  <c r="K260" i="16" s="1"/>
  <c r="D260" i="16"/>
  <c r="S259" i="16"/>
  <c r="R259" i="16"/>
  <c r="T259" i="16" s="1"/>
  <c r="Q259" i="16"/>
  <c r="P259" i="16"/>
  <c r="U259" i="16" s="1"/>
  <c r="L259" i="16"/>
  <c r="J259" i="16"/>
  <c r="H259" i="16"/>
  <c r="F259" i="16"/>
  <c r="N259" i="16" s="1"/>
  <c r="E259" i="16"/>
  <c r="M259" i="16" s="1"/>
  <c r="D259" i="16"/>
  <c r="U258" i="16"/>
  <c r="T258" i="16"/>
  <c r="O258" i="16"/>
  <c r="N258" i="16"/>
  <c r="M258" i="16"/>
  <c r="K258" i="16"/>
  <c r="I258" i="16"/>
  <c r="G258" i="16"/>
  <c r="U257" i="16"/>
  <c r="T257" i="16"/>
  <c r="N257" i="16"/>
  <c r="O257" i="16" s="1"/>
  <c r="M257" i="16"/>
  <c r="K257" i="16"/>
  <c r="I257" i="16"/>
  <c r="G257" i="16"/>
  <c r="U256" i="16"/>
  <c r="T256" i="16"/>
  <c r="O256" i="16"/>
  <c r="N256" i="16"/>
  <c r="M256" i="16"/>
  <c r="K256" i="16"/>
  <c r="I256" i="16"/>
  <c r="G256" i="16"/>
  <c r="U255" i="16"/>
  <c r="T255" i="16"/>
  <c r="N255" i="16"/>
  <c r="O255" i="16" s="1"/>
  <c r="M255" i="16"/>
  <c r="K255" i="16"/>
  <c r="I255" i="16"/>
  <c r="G255" i="16"/>
  <c r="S254" i="16"/>
  <c r="R254" i="16"/>
  <c r="T254" i="16" s="1"/>
  <c r="Q254" i="16"/>
  <c r="P254" i="16"/>
  <c r="L254" i="16"/>
  <c r="J254" i="16"/>
  <c r="H254" i="16"/>
  <c r="F254" i="16"/>
  <c r="N254" i="16" s="1"/>
  <c r="O254" i="16" s="1"/>
  <c r="E254" i="16"/>
  <c r="M254" i="16" s="1"/>
  <c r="D254" i="16"/>
  <c r="I254" i="16" s="1"/>
  <c r="U253" i="16"/>
  <c r="T253" i="16"/>
  <c r="O253" i="16"/>
  <c r="N253" i="16"/>
  <c r="M253" i="16"/>
  <c r="K253" i="16"/>
  <c r="I253" i="16"/>
  <c r="G253" i="16"/>
  <c r="U252" i="16"/>
  <c r="T252" i="16"/>
  <c r="N252" i="16"/>
  <c r="O252" i="16" s="1"/>
  <c r="M252" i="16"/>
  <c r="K252" i="16"/>
  <c r="I252" i="16"/>
  <c r="G252" i="16"/>
  <c r="U251" i="16"/>
  <c r="T251" i="16"/>
  <c r="O251" i="16"/>
  <c r="N251" i="16"/>
  <c r="M251" i="16"/>
  <c r="K251" i="16"/>
  <c r="I251" i="16"/>
  <c r="G251" i="16"/>
  <c r="U250" i="16"/>
  <c r="T250" i="16"/>
  <c r="N250" i="16"/>
  <c r="O250" i="16" s="1"/>
  <c r="M250" i="16"/>
  <c r="K250" i="16"/>
  <c r="I250" i="16"/>
  <c r="G250" i="16"/>
  <c r="U249" i="16"/>
  <c r="T249" i="16"/>
  <c r="N249" i="16"/>
  <c r="O249" i="16" s="1"/>
  <c r="M249" i="16"/>
  <c r="K249" i="16"/>
  <c r="I249" i="16"/>
  <c r="G249" i="16"/>
  <c r="U248" i="16"/>
  <c r="T248" i="16"/>
  <c r="O248" i="16"/>
  <c r="N248" i="16"/>
  <c r="M248" i="16"/>
  <c r="K248" i="16"/>
  <c r="I248" i="16"/>
  <c r="G248" i="16"/>
  <c r="S247" i="16"/>
  <c r="R247" i="16"/>
  <c r="T247" i="16" s="1"/>
  <c r="Q247" i="16"/>
  <c r="P247" i="16"/>
  <c r="L247" i="16"/>
  <c r="J247" i="16"/>
  <c r="H247" i="16"/>
  <c r="F247" i="16"/>
  <c r="N247" i="16" s="1"/>
  <c r="E247" i="16"/>
  <c r="D247" i="16"/>
  <c r="G247" i="16" s="1"/>
  <c r="U246" i="16"/>
  <c r="T246" i="16"/>
  <c r="O246" i="16"/>
  <c r="N246" i="16"/>
  <c r="M246" i="16"/>
  <c r="K246" i="16"/>
  <c r="I246" i="16"/>
  <c r="G246" i="16"/>
  <c r="U245" i="16"/>
  <c r="T245" i="16"/>
  <c r="O245" i="16"/>
  <c r="N245" i="16"/>
  <c r="M245" i="16"/>
  <c r="K245" i="16"/>
  <c r="I245" i="16"/>
  <c r="G245" i="16"/>
  <c r="U244" i="16"/>
  <c r="T244" i="16"/>
  <c r="O244" i="16"/>
  <c r="N244" i="16"/>
  <c r="M244" i="16"/>
  <c r="K244" i="16"/>
  <c r="I244" i="16"/>
  <c r="G244" i="16"/>
  <c r="U243" i="16"/>
  <c r="T243" i="16"/>
  <c r="N243" i="16"/>
  <c r="O243" i="16" s="1"/>
  <c r="M243" i="16"/>
  <c r="K243" i="16"/>
  <c r="I243" i="16"/>
  <c r="G243" i="16"/>
  <c r="U242" i="16"/>
  <c r="T242" i="16"/>
  <c r="N242" i="16"/>
  <c r="O242" i="16" s="1"/>
  <c r="M242" i="16"/>
  <c r="K242" i="16"/>
  <c r="I242" i="16"/>
  <c r="G242" i="16"/>
  <c r="U241" i="16"/>
  <c r="T241" i="16"/>
  <c r="O241" i="16"/>
  <c r="N241" i="16"/>
  <c r="M241" i="16"/>
  <c r="K241" i="16"/>
  <c r="I241" i="16"/>
  <c r="G241" i="16"/>
  <c r="S240" i="16"/>
  <c r="R240" i="16"/>
  <c r="Q240" i="16"/>
  <c r="P240" i="16"/>
  <c r="L240" i="16"/>
  <c r="J240" i="16"/>
  <c r="H240" i="16"/>
  <c r="F240" i="16"/>
  <c r="N240" i="16" s="1"/>
  <c r="E240" i="16"/>
  <c r="K240" i="16" s="1"/>
  <c r="D240" i="16"/>
  <c r="U239" i="16"/>
  <c r="T239" i="16"/>
  <c r="O239" i="16"/>
  <c r="N239" i="16"/>
  <c r="M239" i="16"/>
  <c r="K239" i="16"/>
  <c r="I239" i="16"/>
  <c r="G239" i="16"/>
  <c r="U238" i="16"/>
  <c r="T238" i="16"/>
  <c r="N238" i="16"/>
  <c r="O238" i="16" s="1"/>
  <c r="M238" i="16"/>
  <c r="K238" i="16"/>
  <c r="I238" i="16"/>
  <c r="G238" i="16"/>
  <c r="U237" i="16"/>
  <c r="T237" i="16"/>
  <c r="O237" i="16"/>
  <c r="N237" i="16"/>
  <c r="M237" i="16"/>
  <c r="K237" i="16"/>
  <c r="I237" i="16"/>
  <c r="G237" i="16"/>
  <c r="U236" i="16"/>
  <c r="T236" i="16"/>
  <c r="N236" i="16"/>
  <c r="O236" i="16" s="1"/>
  <c r="M236" i="16"/>
  <c r="K236" i="16"/>
  <c r="I236" i="16"/>
  <c r="G236" i="16"/>
  <c r="U235" i="16"/>
  <c r="T235" i="16"/>
  <c r="N235" i="16"/>
  <c r="O235" i="16" s="1"/>
  <c r="M235" i="16"/>
  <c r="K235" i="16"/>
  <c r="I235" i="16"/>
  <c r="G235" i="16"/>
  <c r="U234" i="16"/>
  <c r="T234" i="16"/>
  <c r="O234" i="16"/>
  <c r="N234" i="16"/>
  <c r="M234" i="16"/>
  <c r="K234" i="16"/>
  <c r="I234" i="16"/>
  <c r="G234" i="16"/>
  <c r="S231" i="16"/>
  <c r="R231" i="16"/>
  <c r="T231" i="16" s="1"/>
  <c r="Q231" i="16"/>
  <c r="P231" i="16"/>
  <c r="U231" i="16" s="1"/>
  <c r="L231" i="16"/>
  <c r="J231" i="16"/>
  <c r="H231" i="16"/>
  <c r="F231" i="16"/>
  <c r="N231" i="16" s="1"/>
  <c r="E231" i="16"/>
  <c r="D231" i="16"/>
  <c r="S230" i="16"/>
  <c r="R230" i="16"/>
  <c r="T230" i="16" s="1"/>
  <c r="Q230" i="16"/>
  <c r="P230" i="16"/>
  <c r="L230" i="16"/>
  <c r="J230" i="16"/>
  <c r="H230" i="16"/>
  <c r="F230" i="16"/>
  <c r="E230" i="16"/>
  <c r="M230" i="16" s="1"/>
  <c r="D230" i="16"/>
  <c r="I230" i="16" s="1"/>
  <c r="U229" i="16"/>
  <c r="T229" i="16"/>
  <c r="O229" i="16"/>
  <c r="N229" i="16"/>
  <c r="M229" i="16"/>
  <c r="K229" i="16"/>
  <c r="I229" i="16"/>
  <c r="G229" i="16"/>
  <c r="U228" i="16"/>
  <c r="T228" i="16"/>
  <c r="N228" i="16"/>
  <c r="O228" i="16" s="1"/>
  <c r="M228" i="16"/>
  <c r="K228" i="16"/>
  <c r="I228" i="16"/>
  <c r="G228" i="16"/>
  <c r="U227" i="16"/>
  <c r="T227" i="16"/>
  <c r="O227" i="16"/>
  <c r="N227" i="16"/>
  <c r="M227" i="16"/>
  <c r="K227" i="16"/>
  <c r="I227" i="16"/>
  <c r="G227" i="16"/>
  <c r="U226" i="16"/>
  <c r="T226" i="16"/>
  <c r="N226" i="16"/>
  <c r="O226" i="16" s="1"/>
  <c r="M226" i="16"/>
  <c r="K226" i="16"/>
  <c r="I226" i="16"/>
  <c r="G226" i="16"/>
  <c r="U225" i="16"/>
  <c r="T225" i="16"/>
  <c r="O225" i="16"/>
  <c r="N225" i="16"/>
  <c r="M225" i="16"/>
  <c r="K225" i="16"/>
  <c r="I225" i="16"/>
  <c r="G225" i="16"/>
  <c r="S224" i="16"/>
  <c r="R224" i="16"/>
  <c r="T224" i="16" s="1"/>
  <c r="Q224" i="16"/>
  <c r="P224" i="16"/>
  <c r="L224" i="16"/>
  <c r="J224" i="16"/>
  <c r="H224" i="16"/>
  <c r="F224" i="16"/>
  <c r="N224" i="16" s="1"/>
  <c r="E224" i="16"/>
  <c r="M224" i="16" s="1"/>
  <c r="D224" i="16"/>
  <c r="G224" i="16" s="1"/>
  <c r="U223" i="16"/>
  <c r="T223" i="16"/>
  <c r="N223" i="16"/>
  <c r="O223" i="16" s="1"/>
  <c r="M223" i="16"/>
  <c r="K223" i="16"/>
  <c r="I223" i="16"/>
  <c r="G223" i="16"/>
  <c r="U222" i="16"/>
  <c r="T222" i="16"/>
  <c r="N222" i="16"/>
  <c r="O222" i="16" s="1"/>
  <c r="M222" i="16"/>
  <c r="K222" i="16"/>
  <c r="I222" i="16"/>
  <c r="G222" i="16"/>
  <c r="U221" i="16"/>
  <c r="T221" i="16"/>
  <c r="O221" i="16"/>
  <c r="N221" i="16"/>
  <c r="M221" i="16"/>
  <c r="K221" i="16"/>
  <c r="I221" i="16"/>
  <c r="G221" i="16"/>
  <c r="U220" i="16"/>
  <c r="T220" i="16"/>
  <c r="O220" i="16"/>
  <c r="N220" i="16"/>
  <c r="M220" i="16"/>
  <c r="K220" i="16"/>
  <c r="I220" i="16"/>
  <c r="G220" i="16"/>
  <c r="U219" i="16"/>
  <c r="T219" i="16"/>
  <c r="O219" i="16"/>
  <c r="N219" i="16"/>
  <c r="M219" i="16"/>
  <c r="K219" i="16"/>
  <c r="I219" i="16"/>
  <c r="G219" i="16"/>
  <c r="U218" i="16"/>
  <c r="T218" i="16"/>
  <c r="N218" i="16"/>
  <c r="O218" i="16" s="1"/>
  <c r="M218" i="16"/>
  <c r="K218" i="16"/>
  <c r="I218" i="16"/>
  <c r="G218" i="16"/>
  <c r="U217" i="16"/>
  <c r="T217" i="16"/>
  <c r="O217" i="16"/>
  <c r="N217" i="16"/>
  <c r="M217" i="16"/>
  <c r="K217" i="16"/>
  <c r="I217" i="16"/>
  <c r="G217" i="16"/>
  <c r="S216" i="16"/>
  <c r="R216" i="16"/>
  <c r="Q216" i="16"/>
  <c r="P216" i="16"/>
  <c r="L216" i="16"/>
  <c r="J216" i="16"/>
  <c r="H216" i="16"/>
  <c r="F216" i="16"/>
  <c r="N216" i="16" s="1"/>
  <c r="E216" i="16"/>
  <c r="K216" i="16" s="1"/>
  <c r="D216" i="16"/>
  <c r="U215" i="16"/>
  <c r="T215" i="16"/>
  <c r="O215" i="16"/>
  <c r="N215" i="16"/>
  <c r="M215" i="16"/>
  <c r="K215" i="16"/>
  <c r="I215" i="16"/>
  <c r="G215" i="16"/>
  <c r="U214" i="16"/>
  <c r="T214" i="16"/>
  <c r="O214" i="16"/>
  <c r="N214" i="16"/>
  <c r="M214" i="16"/>
  <c r="K214" i="16"/>
  <c r="I214" i="16"/>
  <c r="G214" i="16"/>
  <c r="U213" i="16"/>
  <c r="T213" i="16"/>
  <c r="O213" i="16"/>
  <c r="N213" i="16"/>
  <c r="M213" i="16"/>
  <c r="K213" i="16"/>
  <c r="I213" i="16"/>
  <c r="G213" i="16"/>
  <c r="U212" i="16"/>
  <c r="T212" i="16"/>
  <c r="O212" i="16"/>
  <c r="N212" i="16"/>
  <c r="M212" i="16"/>
  <c r="K212" i="16"/>
  <c r="I212" i="16"/>
  <c r="G212" i="16"/>
  <c r="U211" i="16"/>
  <c r="T211" i="16"/>
  <c r="O211" i="16"/>
  <c r="N211" i="16"/>
  <c r="M211" i="16"/>
  <c r="K211" i="16"/>
  <c r="I211" i="16"/>
  <c r="G211" i="16"/>
  <c r="U210" i="16"/>
  <c r="T210" i="16"/>
  <c r="N210" i="16"/>
  <c r="O210" i="16" s="1"/>
  <c r="M210" i="16"/>
  <c r="K210" i="16"/>
  <c r="I210" i="16"/>
  <c r="G210" i="16"/>
  <c r="U209" i="16"/>
  <c r="T209" i="16"/>
  <c r="O209" i="16"/>
  <c r="N209" i="16"/>
  <c r="M209" i="16"/>
  <c r="K209" i="16"/>
  <c r="I209" i="16"/>
  <c r="G209" i="16"/>
  <c r="U208" i="16"/>
  <c r="T208" i="16"/>
  <c r="O208" i="16"/>
  <c r="N208" i="16"/>
  <c r="M208" i="16"/>
  <c r="K208" i="16"/>
  <c r="I208" i="16"/>
  <c r="G208" i="16"/>
  <c r="S205" i="16"/>
  <c r="R205" i="16"/>
  <c r="T205" i="16" s="1"/>
  <c r="Q205" i="16"/>
  <c r="P205" i="16"/>
  <c r="U205" i="16" s="1"/>
  <c r="L205" i="16"/>
  <c r="J205" i="16"/>
  <c r="H205" i="16"/>
  <c r="F205" i="16"/>
  <c r="N205" i="16" s="1"/>
  <c r="E205" i="16"/>
  <c r="K205" i="16" s="1"/>
  <c r="D205" i="16"/>
  <c r="I205" i="16" s="1"/>
  <c r="S204" i="16"/>
  <c r="R204" i="16"/>
  <c r="T204" i="16" s="1"/>
  <c r="Q204" i="16"/>
  <c r="P204" i="16"/>
  <c r="L204" i="16"/>
  <c r="J204" i="16"/>
  <c r="H204" i="16"/>
  <c r="F204" i="16"/>
  <c r="N204" i="16" s="1"/>
  <c r="O204" i="16" s="1"/>
  <c r="E204" i="16"/>
  <c r="M204" i="16" s="1"/>
  <c r="D204" i="16"/>
  <c r="G204" i="16" s="1"/>
  <c r="U203" i="16"/>
  <c r="T203" i="16"/>
  <c r="O203" i="16"/>
  <c r="N203" i="16"/>
  <c r="M203" i="16"/>
  <c r="K203" i="16"/>
  <c r="I203" i="16"/>
  <c r="G203" i="16"/>
  <c r="U202" i="16"/>
  <c r="T202" i="16"/>
  <c r="O202" i="16"/>
  <c r="N202" i="16"/>
  <c r="M202" i="16"/>
  <c r="K202" i="16"/>
  <c r="I202" i="16"/>
  <c r="G202" i="16"/>
  <c r="U201" i="16"/>
  <c r="T201" i="16"/>
  <c r="O201" i="16"/>
  <c r="N201" i="16"/>
  <c r="M201" i="16"/>
  <c r="K201" i="16"/>
  <c r="I201" i="16"/>
  <c r="G201" i="16"/>
  <c r="U200" i="16"/>
  <c r="T200" i="16"/>
  <c r="O200" i="16"/>
  <c r="N200" i="16"/>
  <c r="M200" i="16"/>
  <c r="K200" i="16"/>
  <c r="I200" i="16"/>
  <c r="G200" i="16"/>
  <c r="U199" i="16"/>
  <c r="T199" i="16"/>
  <c r="N199" i="16"/>
  <c r="O199" i="16" s="1"/>
  <c r="M199" i="16"/>
  <c r="K199" i="16"/>
  <c r="I199" i="16"/>
  <c r="G199" i="16"/>
  <c r="S198" i="16"/>
  <c r="R198" i="16"/>
  <c r="Q198" i="16"/>
  <c r="P198" i="16"/>
  <c r="L198" i="16"/>
  <c r="J198" i="16"/>
  <c r="H198" i="16"/>
  <c r="F198" i="16"/>
  <c r="E198" i="16"/>
  <c r="M198" i="16" s="1"/>
  <c r="D198" i="16"/>
  <c r="U197" i="16"/>
  <c r="T197" i="16"/>
  <c r="N197" i="16"/>
  <c r="O197" i="16" s="1"/>
  <c r="M197" i="16"/>
  <c r="K197" i="16"/>
  <c r="I197" i="16"/>
  <c r="G197" i="16"/>
  <c r="U196" i="16"/>
  <c r="T196" i="16"/>
  <c r="N196" i="16"/>
  <c r="O196" i="16" s="1"/>
  <c r="M196" i="16"/>
  <c r="K196" i="16"/>
  <c r="I196" i="16"/>
  <c r="G196" i="16"/>
  <c r="U195" i="16"/>
  <c r="T195" i="16"/>
  <c r="N195" i="16"/>
  <c r="O195" i="16" s="1"/>
  <c r="M195" i="16"/>
  <c r="K195" i="16"/>
  <c r="I195" i="16"/>
  <c r="G195" i="16"/>
  <c r="U194" i="16"/>
  <c r="T194" i="16"/>
  <c r="O194" i="16"/>
  <c r="N194" i="16"/>
  <c r="M194" i="16"/>
  <c r="K194" i="16"/>
  <c r="I194" i="16"/>
  <c r="G194" i="16"/>
  <c r="U193" i="16"/>
  <c r="T193" i="16"/>
  <c r="O193" i="16"/>
  <c r="N193" i="16"/>
  <c r="M193" i="16"/>
  <c r="K193" i="16"/>
  <c r="I193" i="16"/>
  <c r="G193" i="16"/>
  <c r="U192" i="16"/>
  <c r="T192" i="16"/>
  <c r="N192" i="16"/>
  <c r="O192" i="16" s="1"/>
  <c r="M192" i="16"/>
  <c r="K192" i="16"/>
  <c r="I192" i="16"/>
  <c r="G192" i="16"/>
  <c r="S191" i="16"/>
  <c r="R191" i="16"/>
  <c r="T191" i="16" s="1"/>
  <c r="Q191" i="16"/>
  <c r="P191" i="16"/>
  <c r="U191" i="16" s="1"/>
  <c r="L191" i="16"/>
  <c r="J191" i="16"/>
  <c r="H191" i="16"/>
  <c r="F191" i="16"/>
  <c r="N191" i="16" s="1"/>
  <c r="E191" i="16"/>
  <c r="D191" i="16"/>
  <c r="U190" i="16"/>
  <c r="T190" i="16"/>
  <c r="O190" i="16"/>
  <c r="N190" i="16"/>
  <c r="M190" i="16"/>
  <c r="K190" i="16"/>
  <c r="I190" i="16"/>
  <c r="G190" i="16"/>
  <c r="U189" i="16"/>
  <c r="T189" i="16"/>
  <c r="O189" i="16"/>
  <c r="N189" i="16"/>
  <c r="M189" i="16"/>
  <c r="K189" i="16"/>
  <c r="I189" i="16"/>
  <c r="G189" i="16"/>
  <c r="U188" i="16"/>
  <c r="T188" i="16"/>
  <c r="O188" i="16"/>
  <c r="N188" i="16"/>
  <c r="M188" i="16"/>
  <c r="K188" i="16"/>
  <c r="I188" i="16"/>
  <c r="G188" i="16"/>
  <c r="U187" i="16"/>
  <c r="T187" i="16"/>
  <c r="O187" i="16"/>
  <c r="N187" i="16"/>
  <c r="M187" i="16"/>
  <c r="K187" i="16"/>
  <c r="I187" i="16"/>
  <c r="G187" i="16"/>
  <c r="U186" i="16"/>
  <c r="T186" i="16"/>
  <c r="O186" i="16"/>
  <c r="N186" i="16"/>
  <c r="M186" i="16"/>
  <c r="K186" i="16"/>
  <c r="I186" i="16"/>
  <c r="G186" i="16"/>
  <c r="S185" i="16"/>
  <c r="R185" i="16"/>
  <c r="T185" i="16" s="1"/>
  <c r="Q185" i="16"/>
  <c r="P185" i="16"/>
  <c r="U185" i="16" s="1"/>
  <c r="L185" i="16"/>
  <c r="J185" i="16"/>
  <c r="H185" i="16"/>
  <c r="F185" i="16"/>
  <c r="N185" i="16" s="1"/>
  <c r="E185" i="16"/>
  <c r="K185" i="16" s="1"/>
  <c r="D185" i="16"/>
  <c r="I185" i="16" s="1"/>
  <c r="U184" i="16"/>
  <c r="T184" i="16"/>
  <c r="N184" i="16"/>
  <c r="O184" i="16" s="1"/>
  <c r="M184" i="16"/>
  <c r="K184" i="16"/>
  <c r="I184" i="16"/>
  <c r="G184" i="16"/>
  <c r="U183" i="16"/>
  <c r="T183" i="16"/>
  <c r="O183" i="16"/>
  <c r="N183" i="16"/>
  <c r="M183" i="16"/>
  <c r="K183" i="16"/>
  <c r="I183" i="16"/>
  <c r="G183" i="16"/>
  <c r="U182" i="16"/>
  <c r="T182" i="16"/>
  <c r="O182" i="16"/>
  <c r="N182" i="16"/>
  <c r="M182" i="16"/>
  <c r="K182" i="16"/>
  <c r="I182" i="16"/>
  <c r="G182" i="16"/>
  <c r="U181" i="16"/>
  <c r="T181" i="16"/>
  <c r="O181" i="16"/>
  <c r="N181" i="16"/>
  <c r="M181" i="16"/>
  <c r="K181" i="16"/>
  <c r="I181" i="16"/>
  <c r="G181" i="16"/>
  <c r="U180" i="16"/>
  <c r="T180" i="16"/>
  <c r="N180" i="16"/>
  <c r="O180" i="16" s="1"/>
  <c r="M180" i="16"/>
  <c r="K180" i="16"/>
  <c r="I180" i="16"/>
  <c r="G180" i="16"/>
  <c r="S179" i="16"/>
  <c r="R179" i="16"/>
  <c r="T179" i="16" s="1"/>
  <c r="Q179" i="16"/>
  <c r="P179" i="16"/>
  <c r="U179" i="16" s="1"/>
  <c r="L179" i="16"/>
  <c r="J179" i="16"/>
  <c r="H179" i="16"/>
  <c r="F179" i="16"/>
  <c r="N179" i="16" s="1"/>
  <c r="E179" i="16"/>
  <c r="D179" i="16"/>
  <c r="U178" i="16"/>
  <c r="T178" i="16"/>
  <c r="O178" i="16"/>
  <c r="N178" i="16"/>
  <c r="M178" i="16"/>
  <c r="K178" i="16"/>
  <c r="I178" i="16"/>
  <c r="G178" i="16"/>
  <c r="U177" i="16"/>
  <c r="T177" i="16"/>
  <c r="O177" i="16"/>
  <c r="N177" i="16"/>
  <c r="M177" i="16"/>
  <c r="K177" i="16"/>
  <c r="I177" i="16"/>
  <c r="G177" i="16"/>
  <c r="U176" i="16"/>
  <c r="T176" i="16"/>
  <c r="O176" i="16"/>
  <c r="N176" i="16"/>
  <c r="M176" i="16"/>
  <c r="K176" i="16"/>
  <c r="I176" i="16"/>
  <c r="G176" i="16"/>
  <c r="U175" i="16"/>
  <c r="T175" i="16"/>
  <c r="O175" i="16"/>
  <c r="N175" i="16"/>
  <c r="M175" i="16"/>
  <c r="K175" i="16"/>
  <c r="I175" i="16"/>
  <c r="G175" i="16"/>
  <c r="U174" i="16"/>
  <c r="T174" i="16"/>
  <c r="O174" i="16"/>
  <c r="N174" i="16"/>
  <c r="M174" i="16"/>
  <c r="K174" i="16"/>
  <c r="I174" i="16"/>
  <c r="G174" i="16"/>
  <c r="U173" i="16"/>
  <c r="T173" i="16"/>
  <c r="O173" i="16"/>
  <c r="N173" i="16"/>
  <c r="M173" i="16"/>
  <c r="K173" i="16"/>
  <c r="I173" i="16"/>
  <c r="G173" i="16"/>
  <c r="S170" i="16"/>
  <c r="R170" i="16"/>
  <c r="T170" i="16" s="1"/>
  <c r="Q170" i="16"/>
  <c r="P170" i="16"/>
  <c r="L170" i="16"/>
  <c r="J170" i="16"/>
  <c r="H170" i="16"/>
  <c r="F170" i="16"/>
  <c r="N170" i="16" s="1"/>
  <c r="E170" i="16"/>
  <c r="M170" i="16" s="1"/>
  <c r="D170" i="16"/>
  <c r="S169" i="16"/>
  <c r="R169" i="16"/>
  <c r="T169" i="16" s="1"/>
  <c r="Q169" i="16"/>
  <c r="P169" i="16"/>
  <c r="L169" i="16"/>
  <c r="J169" i="16"/>
  <c r="U169" i="16" s="1"/>
  <c r="H169" i="16"/>
  <c r="F169" i="16"/>
  <c r="N169" i="16" s="1"/>
  <c r="E169" i="16"/>
  <c r="D169" i="16"/>
  <c r="U168" i="16"/>
  <c r="T168" i="16"/>
  <c r="N168" i="16"/>
  <c r="O168" i="16" s="1"/>
  <c r="M168" i="16"/>
  <c r="K168" i="16"/>
  <c r="I168" i="16"/>
  <c r="G168" i="16"/>
  <c r="U167" i="16"/>
  <c r="T167" i="16"/>
  <c r="N167" i="16"/>
  <c r="O167" i="16" s="1"/>
  <c r="M167" i="16"/>
  <c r="K167" i="16"/>
  <c r="I167" i="16"/>
  <c r="G167" i="16"/>
  <c r="U166" i="16"/>
  <c r="T166" i="16"/>
  <c r="O166" i="16"/>
  <c r="N166" i="16"/>
  <c r="M166" i="16"/>
  <c r="K166" i="16"/>
  <c r="I166" i="16"/>
  <c r="G166" i="16"/>
  <c r="U165" i="16"/>
  <c r="T165" i="16"/>
  <c r="N165" i="16"/>
  <c r="O165" i="16" s="1"/>
  <c r="M165" i="16"/>
  <c r="K165" i="16"/>
  <c r="I165" i="16"/>
  <c r="G165" i="16"/>
  <c r="U164" i="16"/>
  <c r="T164" i="16"/>
  <c r="O164" i="16"/>
  <c r="N164" i="16"/>
  <c r="M164" i="16"/>
  <c r="K164" i="16"/>
  <c r="I164" i="16"/>
  <c r="G164" i="16"/>
  <c r="S163" i="16"/>
  <c r="R163" i="16"/>
  <c r="T163" i="16" s="1"/>
  <c r="Q163" i="16"/>
  <c r="P163" i="16"/>
  <c r="U163" i="16" s="1"/>
  <c r="L163" i="16"/>
  <c r="J163" i="16"/>
  <c r="H163" i="16"/>
  <c r="F163" i="16"/>
  <c r="N163" i="16" s="1"/>
  <c r="E163" i="16"/>
  <c r="K163" i="16" s="1"/>
  <c r="D163" i="16"/>
  <c r="I163" i="16" s="1"/>
  <c r="U162" i="16"/>
  <c r="T162" i="16"/>
  <c r="O162" i="16"/>
  <c r="N162" i="16"/>
  <c r="M162" i="16"/>
  <c r="K162" i="16"/>
  <c r="I162" i="16"/>
  <c r="G162" i="16"/>
  <c r="U161" i="16"/>
  <c r="T161" i="16"/>
  <c r="O161" i="16"/>
  <c r="N161" i="16"/>
  <c r="M161" i="16"/>
  <c r="K161" i="16"/>
  <c r="I161" i="16"/>
  <c r="G161" i="16"/>
  <c r="U160" i="16"/>
  <c r="T160" i="16"/>
  <c r="O160" i="16"/>
  <c r="N160" i="16"/>
  <c r="M160" i="16"/>
  <c r="K160" i="16"/>
  <c r="I160" i="16"/>
  <c r="G160" i="16"/>
  <c r="U159" i="16"/>
  <c r="T159" i="16"/>
  <c r="O159" i="16"/>
  <c r="N159" i="16"/>
  <c r="M159" i="16"/>
  <c r="K159" i="16"/>
  <c r="I159" i="16"/>
  <c r="G159" i="16"/>
  <c r="U158" i="16"/>
  <c r="T158" i="16"/>
  <c r="N158" i="16"/>
  <c r="O158" i="16" s="1"/>
  <c r="M158" i="16"/>
  <c r="K158" i="16"/>
  <c r="I158" i="16"/>
  <c r="G158" i="16"/>
  <c r="S157" i="16"/>
  <c r="R157" i="16"/>
  <c r="T157" i="16" s="1"/>
  <c r="Q157" i="16"/>
  <c r="P157" i="16"/>
  <c r="L157" i="16"/>
  <c r="J157" i="16"/>
  <c r="H157" i="16"/>
  <c r="F157" i="16"/>
  <c r="N157" i="16" s="1"/>
  <c r="O157" i="16" s="1"/>
  <c r="E157" i="16"/>
  <c r="M157" i="16" s="1"/>
  <c r="D157" i="16"/>
  <c r="U156" i="16"/>
  <c r="T156" i="16"/>
  <c r="O156" i="16"/>
  <c r="N156" i="16"/>
  <c r="M156" i="16"/>
  <c r="K156" i="16"/>
  <c r="I156" i="16"/>
  <c r="G156" i="16"/>
  <c r="U155" i="16"/>
  <c r="T155" i="16"/>
  <c r="N155" i="16"/>
  <c r="O155" i="16" s="1"/>
  <c r="M155" i="16"/>
  <c r="K155" i="16"/>
  <c r="I155" i="16"/>
  <c r="G155" i="16"/>
  <c r="U154" i="16"/>
  <c r="T154" i="16"/>
  <c r="O154" i="16"/>
  <c r="N154" i="16"/>
  <c r="M154" i="16"/>
  <c r="K154" i="16"/>
  <c r="I154" i="16"/>
  <c r="G154" i="16"/>
  <c r="U153" i="16"/>
  <c r="T153" i="16"/>
  <c r="O153" i="16"/>
  <c r="N153" i="16"/>
  <c r="M153" i="16"/>
  <c r="K153" i="16"/>
  <c r="I153" i="16"/>
  <c r="G153" i="16"/>
  <c r="U152" i="16"/>
  <c r="T152" i="16"/>
  <c r="N152" i="16"/>
  <c r="O152" i="16" s="1"/>
  <c r="M152" i="16"/>
  <c r="K152" i="16"/>
  <c r="I152" i="16"/>
  <c r="G152" i="16"/>
  <c r="U151" i="16"/>
  <c r="T151" i="16"/>
  <c r="O151" i="16"/>
  <c r="N151" i="16"/>
  <c r="M151" i="16"/>
  <c r="K151" i="16"/>
  <c r="I151" i="16"/>
  <c r="G151" i="16"/>
  <c r="S150" i="16"/>
  <c r="R150" i="16"/>
  <c r="T150" i="16" s="1"/>
  <c r="Q150" i="16"/>
  <c r="P150" i="16"/>
  <c r="L150" i="16"/>
  <c r="J150" i="16"/>
  <c r="H150" i="16"/>
  <c r="F150" i="16"/>
  <c r="N150" i="16" s="1"/>
  <c r="E150" i="16"/>
  <c r="M150" i="16" s="1"/>
  <c r="D150" i="16"/>
  <c r="U149" i="16"/>
  <c r="T149" i="16"/>
  <c r="O149" i="16"/>
  <c r="N149" i="16"/>
  <c r="M149" i="16"/>
  <c r="K149" i="16"/>
  <c r="I149" i="16"/>
  <c r="G149" i="16"/>
  <c r="U148" i="16"/>
  <c r="T148" i="16"/>
  <c r="O148" i="16"/>
  <c r="N148" i="16"/>
  <c r="M148" i="16"/>
  <c r="K148" i="16"/>
  <c r="I148" i="16"/>
  <c r="G148" i="16"/>
  <c r="U147" i="16"/>
  <c r="T147" i="16"/>
  <c r="O147" i="16"/>
  <c r="N147" i="16"/>
  <c r="M147" i="16"/>
  <c r="K147" i="16"/>
  <c r="I147" i="16"/>
  <c r="G147" i="16"/>
  <c r="U146" i="16"/>
  <c r="T146" i="16"/>
  <c r="N146" i="16"/>
  <c r="O146" i="16" s="1"/>
  <c r="M146" i="16"/>
  <c r="K146" i="16"/>
  <c r="I146" i="16"/>
  <c r="G146" i="16"/>
  <c r="U145" i="16"/>
  <c r="T145" i="16"/>
  <c r="O145" i="16"/>
  <c r="N145" i="16"/>
  <c r="M145" i="16"/>
  <c r="K145" i="16"/>
  <c r="I145" i="16"/>
  <c r="G145" i="16"/>
  <c r="S144" i="16"/>
  <c r="R144" i="16"/>
  <c r="T144" i="16" s="1"/>
  <c r="Q144" i="16"/>
  <c r="P144" i="16"/>
  <c r="L144" i="16"/>
  <c r="J144" i="16"/>
  <c r="U144" i="16" s="1"/>
  <c r="H144" i="16"/>
  <c r="F144" i="16"/>
  <c r="N144" i="16" s="1"/>
  <c r="E144" i="16"/>
  <c r="D144" i="16"/>
  <c r="U143" i="16"/>
  <c r="T143" i="16"/>
  <c r="N143" i="16"/>
  <c r="O143" i="16" s="1"/>
  <c r="M143" i="16"/>
  <c r="K143" i="16"/>
  <c r="I143" i="16"/>
  <c r="G143" i="16"/>
  <c r="U142" i="16"/>
  <c r="T142" i="16"/>
  <c r="N142" i="16"/>
  <c r="O142" i="16" s="1"/>
  <c r="M142" i="16"/>
  <c r="K142" i="16"/>
  <c r="I142" i="16"/>
  <c r="G142" i="16"/>
  <c r="U141" i="16"/>
  <c r="T141" i="16"/>
  <c r="N141" i="16"/>
  <c r="O141" i="16" s="1"/>
  <c r="M141" i="16"/>
  <c r="K141" i="16"/>
  <c r="I141" i="16"/>
  <c r="G141" i="16"/>
  <c r="U140" i="16"/>
  <c r="T140" i="16"/>
  <c r="N140" i="16"/>
  <c r="O140" i="16" s="1"/>
  <c r="M140" i="16"/>
  <c r="K140" i="16"/>
  <c r="I140" i="16"/>
  <c r="G140" i="16"/>
  <c r="U139" i="16"/>
  <c r="T139" i="16"/>
  <c r="N139" i="16"/>
  <c r="O139" i="16" s="1"/>
  <c r="M139" i="16"/>
  <c r="K139" i="16"/>
  <c r="I139" i="16"/>
  <c r="G139" i="16"/>
  <c r="U138" i="16"/>
  <c r="T138" i="16"/>
  <c r="O138" i="16"/>
  <c r="N138" i="16"/>
  <c r="M138" i="16"/>
  <c r="K138" i="16"/>
  <c r="I138" i="16"/>
  <c r="G138" i="16"/>
  <c r="S137" i="16"/>
  <c r="R137" i="16"/>
  <c r="T137" i="16" s="1"/>
  <c r="Q137" i="16"/>
  <c r="P137" i="16"/>
  <c r="L137" i="16"/>
  <c r="J137" i="16"/>
  <c r="H137" i="16"/>
  <c r="F137" i="16"/>
  <c r="N137" i="16" s="1"/>
  <c r="E137" i="16"/>
  <c r="K137" i="16" s="1"/>
  <c r="D137" i="16"/>
  <c r="G137" i="16" s="1"/>
  <c r="U136" i="16"/>
  <c r="T136" i="16"/>
  <c r="O136" i="16"/>
  <c r="N136" i="16"/>
  <c r="M136" i="16"/>
  <c r="K136" i="16"/>
  <c r="I136" i="16"/>
  <c r="G136" i="16"/>
  <c r="U135" i="16"/>
  <c r="T135" i="16"/>
  <c r="O135" i="16"/>
  <c r="N135" i="16"/>
  <c r="M135" i="16"/>
  <c r="K135" i="16"/>
  <c r="I135" i="16"/>
  <c r="G135" i="16"/>
  <c r="U134" i="16"/>
  <c r="T134" i="16"/>
  <c r="N134" i="16"/>
  <c r="O134" i="16" s="1"/>
  <c r="M134" i="16"/>
  <c r="K134" i="16"/>
  <c r="I134" i="16"/>
  <c r="G134" i="16"/>
  <c r="U133" i="16"/>
  <c r="T133" i="16"/>
  <c r="N133" i="16"/>
  <c r="O133" i="16" s="1"/>
  <c r="M133" i="16"/>
  <c r="K133" i="16"/>
  <c r="I133" i="16"/>
  <c r="G133" i="16"/>
  <c r="S132" i="16"/>
  <c r="R132" i="16"/>
  <c r="T132" i="16" s="1"/>
  <c r="Q132" i="16"/>
  <c r="P132" i="16"/>
  <c r="L132" i="16"/>
  <c r="J132" i="16"/>
  <c r="H132" i="16"/>
  <c r="F132" i="16"/>
  <c r="N132" i="16" s="1"/>
  <c r="O132" i="16" s="1"/>
  <c r="E132" i="16"/>
  <c r="M132" i="16" s="1"/>
  <c r="D132" i="16"/>
  <c r="U131" i="16"/>
  <c r="T131" i="16"/>
  <c r="O131" i="16"/>
  <c r="N131" i="16"/>
  <c r="M131" i="16"/>
  <c r="K131" i="16"/>
  <c r="I131" i="16"/>
  <c r="G131" i="16"/>
  <c r="U130" i="16"/>
  <c r="T130" i="16"/>
  <c r="O130" i="16"/>
  <c r="N130" i="16"/>
  <c r="M130" i="16"/>
  <c r="K130" i="16"/>
  <c r="I130" i="16"/>
  <c r="G130" i="16"/>
  <c r="U129" i="16"/>
  <c r="T129" i="16"/>
  <c r="O129" i="16"/>
  <c r="N129" i="16"/>
  <c r="M129" i="16"/>
  <c r="K129" i="16"/>
  <c r="I129" i="16"/>
  <c r="G129" i="16"/>
  <c r="U128" i="16"/>
  <c r="T128" i="16"/>
  <c r="O128" i="16"/>
  <c r="N128" i="16"/>
  <c r="M128" i="16"/>
  <c r="K128" i="16"/>
  <c r="I128" i="16"/>
  <c r="G128" i="16"/>
  <c r="U127" i="16"/>
  <c r="T127" i="16"/>
  <c r="N127" i="16"/>
  <c r="O127" i="16" s="1"/>
  <c r="M127" i="16"/>
  <c r="K127" i="16"/>
  <c r="I127" i="16"/>
  <c r="G127" i="16"/>
  <c r="S126" i="16"/>
  <c r="R126" i="16"/>
  <c r="T126" i="16" s="1"/>
  <c r="Q126" i="16"/>
  <c r="P126" i="16"/>
  <c r="L126" i="16"/>
  <c r="J126" i="16"/>
  <c r="H126" i="16"/>
  <c r="F126" i="16"/>
  <c r="N126" i="16" s="1"/>
  <c r="E126" i="16"/>
  <c r="M126" i="16" s="1"/>
  <c r="D126" i="16"/>
  <c r="U125" i="16"/>
  <c r="T125" i="16"/>
  <c r="O125" i="16"/>
  <c r="N125" i="16"/>
  <c r="M125" i="16"/>
  <c r="K125" i="16"/>
  <c r="I125" i="16"/>
  <c r="G125" i="16"/>
  <c r="U124" i="16"/>
  <c r="T124" i="16"/>
  <c r="N124" i="16"/>
  <c r="O124" i="16" s="1"/>
  <c r="M124" i="16"/>
  <c r="K124" i="16"/>
  <c r="I124" i="16"/>
  <c r="G124" i="16"/>
  <c r="U123" i="16"/>
  <c r="T123" i="16"/>
  <c r="N123" i="16"/>
  <c r="O123" i="16" s="1"/>
  <c r="M123" i="16"/>
  <c r="K123" i="16"/>
  <c r="I123" i="16"/>
  <c r="G123" i="16"/>
  <c r="U122" i="16"/>
  <c r="T122" i="16"/>
  <c r="N122" i="16"/>
  <c r="O122" i="16" s="1"/>
  <c r="M122" i="16"/>
  <c r="K122" i="16"/>
  <c r="I122" i="16"/>
  <c r="G122" i="16"/>
  <c r="S121" i="16"/>
  <c r="R121" i="16"/>
  <c r="T121" i="16" s="1"/>
  <c r="Q121" i="16"/>
  <c r="P121" i="16"/>
  <c r="L121" i="16"/>
  <c r="J121" i="16"/>
  <c r="U121" i="16" s="1"/>
  <c r="H121" i="16"/>
  <c r="F121" i="16"/>
  <c r="N121" i="16" s="1"/>
  <c r="E121" i="16"/>
  <c r="M121" i="16" s="1"/>
  <c r="D121" i="16"/>
  <c r="I121" i="16" s="1"/>
  <c r="U120" i="16"/>
  <c r="T120" i="16"/>
  <c r="O120" i="16"/>
  <c r="N120" i="16"/>
  <c r="M120" i="16"/>
  <c r="K120" i="16"/>
  <c r="I120" i="16"/>
  <c r="G120" i="16"/>
  <c r="U119" i="16"/>
  <c r="T119" i="16"/>
  <c r="O119" i="16"/>
  <c r="N119" i="16"/>
  <c r="M119" i="16"/>
  <c r="K119" i="16"/>
  <c r="I119" i="16"/>
  <c r="G119" i="16"/>
  <c r="U118" i="16"/>
  <c r="T118" i="16"/>
  <c r="N118" i="16"/>
  <c r="O118" i="16" s="1"/>
  <c r="M118" i="16"/>
  <c r="K118" i="16"/>
  <c r="I118" i="16"/>
  <c r="G118" i="16"/>
  <c r="U117" i="16"/>
  <c r="T117" i="16"/>
  <c r="N117" i="16"/>
  <c r="O117" i="16" s="1"/>
  <c r="M117" i="16"/>
  <c r="K117" i="16"/>
  <c r="I117" i="16"/>
  <c r="G117" i="16"/>
  <c r="U116" i="16"/>
  <c r="T116" i="16"/>
  <c r="O116" i="16"/>
  <c r="N116" i="16"/>
  <c r="M116" i="16"/>
  <c r="K116" i="16"/>
  <c r="I116" i="16"/>
  <c r="G116" i="16"/>
  <c r="U115" i="16"/>
  <c r="T115" i="16"/>
  <c r="N115" i="16"/>
  <c r="O115" i="16" s="1"/>
  <c r="M115" i="16"/>
  <c r="K115" i="16"/>
  <c r="I115" i="16"/>
  <c r="G115" i="16"/>
  <c r="U114" i="16"/>
  <c r="T114" i="16"/>
  <c r="N114" i="16"/>
  <c r="O114" i="16" s="1"/>
  <c r="M114" i="16"/>
  <c r="K114" i="16"/>
  <c r="I114" i="16"/>
  <c r="G114" i="16"/>
  <c r="U113" i="16"/>
  <c r="T113" i="16"/>
  <c r="N113" i="16"/>
  <c r="O113" i="16" s="1"/>
  <c r="M113" i="16"/>
  <c r="K113" i="16"/>
  <c r="I113" i="16"/>
  <c r="G113" i="16"/>
  <c r="S112" i="16"/>
  <c r="R112" i="16"/>
  <c r="Q112" i="16"/>
  <c r="P112" i="16"/>
  <c r="L112" i="16"/>
  <c r="J112" i="16"/>
  <c r="H112" i="16"/>
  <c r="F112" i="16"/>
  <c r="N112" i="16" s="1"/>
  <c r="E112" i="16"/>
  <c r="D112" i="16"/>
  <c r="G112" i="16" s="1"/>
  <c r="U111" i="16"/>
  <c r="T111" i="16"/>
  <c r="O111" i="16"/>
  <c r="N111" i="16"/>
  <c r="M111" i="16"/>
  <c r="K111" i="16"/>
  <c r="I111" i="16"/>
  <c r="G111" i="16"/>
  <c r="U110" i="16"/>
  <c r="T110" i="16"/>
  <c r="N110" i="16"/>
  <c r="O110" i="16" s="1"/>
  <c r="M110" i="16"/>
  <c r="K110" i="16"/>
  <c r="I110" i="16"/>
  <c r="G110" i="16"/>
  <c r="U109" i="16"/>
  <c r="T109" i="16"/>
  <c r="O109" i="16"/>
  <c r="N109" i="16"/>
  <c r="M109" i="16"/>
  <c r="K109" i="16"/>
  <c r="I109" i="16"/>
  <c r="G109" i="16"/>
  <c r="U108" i="16"/>
  <c r="T108" i="16"/>
  <c r="O108" i="16"/>
  <c r="N108" i="16"/>
  <c r="M108" i="16"/>
  <c r="K108" i="16"/>
  <c r="I108" i="16"/>
  <c r="G108" i="16"/>
  <c r="U107" i="16"/>
  <c r="T107" i="16"/>
  <c r="O107" i="16"/>
  <c r="N107" i="16"/>
  <c r="M107" i="16"/>
  <c r="K107" i="16"/>
  <c r="I107" i="16"/>
  <c r="G107" i="16"/>
  <c r="S106" i="16"/>
  <c r="R106" i="16"/>
  <c r="T106" i="16" s="1"/>
  <c r="Q106" i="16"/>
  <c r="P106" i="16"/>
  <c r="L106" i="16"/>
  <c r="J106" i="16"/>
  <c r="H106" i="16"/>
  <c r="F106" i="16"/>
  <c r="N106" i="16" s="1"/>
  <c r="E106" i="16"/>
  <c r="M106" i="16" s="1"/>
  <c r="D106" i="16"/>
  <c r="U105" i="16"/>
  <c r="T105" i="16"/>
  <c r="N105" i="16"/>
  <c r="O105" i="16" s="1"/>
  <c r="M105" i="16"/>
  <c r="K105" i="16"/>
  <c r="I105" i="16"/>
  <c r="G105" i="16"/>
  <c r="S102" i="16"/>
  <c r="R102" i="16"/>
  <c r="T102" i="16" s="1"/>
  <c r="Q102" i="16"/>
  <c r="P102" i="16"/>
  <c r="L102" i="16"/>
  <c r="J102" i="16"/>
  <c r="H102" i="16"/>
  <c r="F102" i="16"/>
  <c r="N102" i="16" s="1"/>
  <c r="E102" i="16"/>
  <c r="M102" i="16" s="1"/>
  <c r="D102" i="16"/>
  <c r="I102" i="16" s="1"/>
  <c r="S101" i="16"/>
  <c r="R101" i="16"/>
  <c r="T101" i="16" s="1"/>
  <c r="Q101" i="16"/>
  <c r="P101" i="16"/>
  <c r="L101" i="16"/>
  <c r="J101" i="16"/>
  <c r="H101" i="16"/>
  <c r="F101" i="16"/>
  <c r="N101" i="16" s="1"/>
  <c r="E101" i="16"/>
  <c r="M101" i="16" s="1"/>
  <c r="D101" i="16"/>
  <c r="I101" i="16" s="1"/>
  <c r="U100" i="16"/>
  <c r="T100" i="16"/>
  <c r="O100" i="16"/>
  <c r="N100" i="16"/>
  <c r="M100" i="16"/>
  <c r="K100" i="16"/>
  <c r="I100" i="16"/>
  <c r="G100" i="16"/>
  <c r="U99" i="16"/>
  <c r="T99" i="16"/>
  <c r="N99" i="16"/>
  <c r="O99" i="16" s="1"/>
  <c r="M99" i="16"/>
  <c r="K99" i="16"/>
  <c r="I99" i="16"/>
  <c r="G99" i="16"/>
  <c r="U98" i="16"/>
  <c r="T98" i="16"/>
  <c r="O98" i="16"/>
  <c r="N98" i="16"/>
  <c r="M98" i="16"/>
  <c r="K98" i="16"/>
  <c r="I98" i="16"/>
  <c r="G98" i="16"/>
  <c r="U97" i="16"/>
  <c r="T97" i="16"/>
  <c r="N97" i="16"/>
  <c r="O97" i="16" s="1"/>
  <c r="M97" i="16"/>
  <c r="K97" i="16"/>
  <c r="I97" i="16"/>
  <c r="G97" i="16"/>
  <c r="S96" i="16"/>
  <c r="R96" i="16"/>
  <c r="T96" i="16" s="1"/>
  <c r="Q96" i="16"/>
  <c r="P96" i="16"/>
  <c r="U96" i="16" s="1"/>
  <c r="L96" i="16"/>
  <c r="K96" i="16"/>
  <c r="J96" i="16"/>
  <c r="H96" i="16"/>
  <c r="F96" i="16"/>
  <c r="N96" i="16" s="1"/>
  <c r="E96" i="16"/>
  <c r="D96" i="16"/>
  <c r="G96" i="16" s="1"/>
  <c r="U95" i="16"/>
  <c r="T95" i="16"/>
  <c r="N95" i="16"/>
  <c r="O95" i="16" s="1"/>
  <c r="M95" i="16"/>
  <c r="K95" i="16"/>
  <c r="I95" i="16"/>
  <c r="G95" i="16"/>
  <c r="U94" i="16"/>
  <c r="T94" i="16"/>
  <c r="O94" i="16"/>
  <c r="N94" i="16"/>
  <c r="M94" i="16"/>
  <c r="K94" i="16"/>
  <c r="I94" i="16"/>
  <c r="G94" i="16"/>
  <c r="U93" i="16"/>
  <c r="T93" i="16"/>
  <c r="O93" i="16"/>
  <c r="N93" i="16"/>
  <c r="M93" i="16"/>
  <c r="K93" i="16"/>
  <c r="I93" i="16"/>
  <c r="G93" i="16"/>
  <c r="U92" i="16"/>
  <c r="T92" i="16"/>
  <c r="N92" i="16"/>
  <c r="O92" i="16" s="1"/>
  <c r="M92" i="16"/>
  <c r="K92" i="16"/>
  <c r="I92" i="16"/>
  <c r="G92" i="16"/>
  <c r="S91" i="16"/>
  <c r="R91" i="16"/>
  <c r="T91" i="16" s="1"/>
  <c r="Q91" i="16"/>
  <c r="P91" i="16"/>
  <c r="L91" i="16"/>
  <c r="J91" i="16"/>
  <c r="H91" i="16"/>
  <c r="F91" i="16"/>
  <c r="N91" i="16" s="1"/>
  <c r="E91" i="16"/>
  <c r="M91" i="16" s="1"/>
  <c r="D91" i="16"/>
  <c r="I91" i="16" s="1"/>
  <c r="U90" i="16"/>
  <c r="T90" i="16"/>
  <c r="N90" i="16"/>
  <c r="O90" i="16" s="1"/>
  <c r="M90" i="16"/>
  <c r="K90" i="16"/>
  <c r="I90" i="16"/>
  <c r="G90" i="16"/>
  <c r="U89" i="16"/>
  <c r="T89" i="16"/>
  <c r="N89" i="16"/>
  <c r="O89" i="16" s="1"/>
  <c r="M89" i="16"/>
  <c r="K89" i="16"/>
  <c r="I89" i="16"/>
  <c r="G89" i="16"/>
  <c r="U88" i="16"/>
  <c r="T88" i="16"/>
  <c r="N88" i="16"/>
  <c r="O88" i="16" s="1"/>
  <c r="M88" i="16"/>
  <c r="K88" i="16"/>
  <c r="I88" i="16"/>
  <c r="G88" i="16"/>
  <c r="S85" i="16"/>
  <c r="R85" i="16"/>
  <c r="T85" i="16" s="1"/>
  <c r="Q85" i="16"/>
  <c r="P85" i="16"/>
  <c r="L85" i="16"/>
  <c r="J85" i="16"/>
  <c r="H85" i="16"/>
  <c r="F85" i="16"/>
  <c r="N85" i="16" s="1"/>
  <c r="E85" i="16"/>
  <c r="M85" i="16" s="1"/>
  <c r="D85" i="16"/>
  <c r="S84" i="16"/>
  <c r="R84" i="16"/>
  <c r="T84" i="16" s="1"/>
  <c r="Q84" i="16"/>
  <c r="P84" i="16"/>
  <c r="U84" i="16" s="1"/>
  <c r="L84" i="16"/>
  <c r="J84" i="16"/>
  <c r="H84" i="16"/>
  <c r="F84" i="16"/>
  <c r="N84" i="16" s="1"/>
  <c r="E84" i="16"/>
  <c r="K84" i="16" s="1"/>
  <c r="D84" i="16"/>
  <c r="G84" i="16" s="1"/>
  <c r="U83" i="16"/>
  <c r="T83" i="16"/>
  <c r="N83" i="16"/>
  <c r="O83" i="16" s="1"/>
  <c r="M83" i="16"/>
  <c r="K83" i="16"/>
  <c r="I83" i="16"/>
  <c r="G83" i="16"/>
  <c r="U82" i="16"/>
  <c r="T82" i="16"/>
  <c r="O82" i="16"/>
  <c r="N82" i="16"/>
  <c r="M82" i="16"/>
  <c r="K82" i="16"/>
  <c r="I82" i="16"/>
  <c r="G82" i="16"/>
  <c r="U81" i="16"/>
  <c r="T81" i="16"/>
  <c r="N81" i="16"/>
  <c r="O81" i="16" s="1"/>
  <c r="M81" i="16"/>
  <c r="K81" i="16"/>
  <c r="I81" i="16"/>
  <c r="G81" i="16"/>
  <c r="U80" i="16"/>
  <c r="T80" i="16"/>
  <c r="O80" i="16"/>
  <c r="N80" i="16"/>
  <c r="M80" i="16"/>
  <c r="K80" i="16"/>
  <c r="I80" i="16"/>
  <c r="G80" i="16"/>
  <c r="U79" i="16"/>
  <c r="T79" i="16"/>
  <c r="N79" i="16"/>
  <c r="O79" i="16" s="1"/>
  <c r="M79" i="16"/>
  <c r="K79" i="16"/>
  <c r="I79" i="16"/>
  <c r="G79" i="16"/>
  <c r="S78" i="16"/>
  <c r="R78" i="16"/>
  <c r="T78" i="16" s="1"/>
  <c r="Q78" i="16"/>
  <c r="P78" i="16"/>
  <c r="U78" i="16" s="1"/>
  <c r="L78" i="16"/>
  <c r="J78" i="16"/>
  <c r="H78" i="16"/>
  <c r="F78" i="16"/>
  <c r="E78" i="16"/>
  <c r="K78" i="16" s="1"/>
  <c r="D78" i="16"/>
  <c r="I78" i="16" s="1"/>
  <c r="U77" i="16"/>
  <c r="T77" i="16"/>
  <c r="O77" i="16"/>
  <c r="N77" i="16"/>
  <c r="M77" i="16"/>
  <c r="K77" i="16"/>
  <c r="I77" i="16"/>
  <c r="G77" i="16"/>
  <c r="U76" i="16"/>
  <c r="T76" i="16"/>
  <c r="O76" i="16"/>
  <c r="N76" i="16"/>
  <c r="M76" i="16"/>
  <c r="K76" i="16"/>
  <c r="I76" i="16"/>
  <c r="G76" i="16"/>
  <c r="U75" i="16"/>
  <c r="T75" i="16"/>
  <c r="O75" i="16"/>
  <c r="N75" i="16"/>
  <c r="M75" i="16"/>
  <c r="K75" i="16"/>
  <c r="I75" i="16"/>
  <c r="G75" i="16"/>
  <c r="U74" i="16"/>
  <c r="T74" i="16"/>
  <c r="N74" i="16"/>
  <c r="O74" i="16" s="1"/>
  <c r="M74" i="16"/>
  <c r="K74" i="16"/>
  <c r="I74" i="16"/>
  <c r="G74" i="16"/>
  <c r="U73" i="16"/>
  <c r="T73" i="16"/>
  <c r="N73" i="16"/>
  <c r="O73" i="16" s="1"/>
  <c r="M73" i="16"/>
  <c r="K73" i="16"/>
  <c r="I73" i="16"/>
  <c r="G73" i="16"/>
  <c r="U72" i="16"/>
  <c r="T72" i="16"/>
  <c r="N72" i="16"/>
  <c r="O72" i="16" s="1"/>
  <c r="M72" i="16"/>
  <c r="K72" i="16"/>
  <c r="I72" i="16"/>
  <c r="G72" i="16"/>
  <c r="U71" i="16"/>
  <c r="T71" i="16"/>
  <c r="O71" i="16"/>
  <c r="N71" i="16"/>
  <c r="M71" i="16"/>
  <c r="K71" i="16"/>
  <c r="I71" i="16"/>
  <c r="G71" i="16"/>
  <c r="S70" i="16"/>
  <c r="R70" i="16"/>
  <c r="T70" i="16" s="1"/>
  <c r="Q70" i="16"/>
  <c r="P70" i="16"/>
  <c r="L70" i="16"/>
  <c r="J70" i="16"/>
  <c r="H70" i="16"/>
  <c r="F70" i="16"/>
  <c r="N70" i="16" s="1"/>
  <c r="E70" i="16"/>
  <c r="K70" i="16" s="1"/>
  <c r="D70" i="16"/>
  <c r="G70" i="16" s="1"/>
  <c r="U69" i="16"/>
  <c r="T69" i="16"/>
  <c r="N69" i="16"/>
  <c r="O69" i="16" s="1"/>
  <c r="M69" i="16"/>
  <c r="K69" i="16"/>
  <c r="I69" i="16"/>
  <c r="G69" i="16"/>
  <c r="U68" i="16"/>
  <c r="T68" i="16"/>
  <c r="O68" i="16"/>
  <c r="N68" i="16"/>
  <c r="M68" i="16"/>
  <c r="K68" i="16"/>
  <c r="I68" i="16"/>
  <c r="G68" i="16"/>
  <c r="U67" i="16"/>
  <c r="T67" i="16"/>
  <c r="N67" i="16"/>
  <c r="O67" i="16" s="1"/>
  <c r="M67" i="16"/>
  <c r="K67" i="16"/>
  <c r="I67" i="16"/>
  <c r="G67" i="16"/>
  <c r="U66" i="16"/>
  <c r="T66" i="16"/>
  <c r="O66" i="16"/>
  <c r="N66" i="16"/>
  <c r="M66" i="16"/>
  <c r="K66" i="16"/>
  <c r="I66" i="16"/>
  <c r="G66" i="16"/>
  <c r="U65" i="16"/>
  <c r="T65" i="16"/>
  <c r="O65" i="16"/>
  <c r="N65" i="16"/>
  <c r="M65" i="16"/>
  <c r="K65" i="16"/>
  <c r="I65" i="16"/>
  <c r="G65" i="16"/>
  <c r="U64" i="16"/>
  <c r="T64" i="16"/>
  <c r="O64" i="16"/>
  <c r="N64" i="16"/>
  <c r="M64" i="16"/>
  <c r="K64" i="16"/>
  <c r="I64" i="16"/>
  <c r="G64" i="16"/>
  <c r="S63" i="16"/>
  <c r="R63" i="16"/>
  <c r="T63" i="16" s="1"/>
  <c r="Q63" i="16"/>
  <c r="P63" i="16"/>
  <c r="U63" i="16" s="1"/>
  <c r="L63" i="16"/>
  <c r="J63" i="16"/>
  <c r="H63" i="16"/>
  <c r="F63" i="16"/>
  <c r="N63" i="16" s="1"/>
  <c r="E63" i="16"/>
  <c r="D63" i="16"/>
  <c r="U62" i="16"/>
  <c r="T62" i="16"/>
  <c r="O62" i="16"/>
  <c r="N62" i="16"/>
  <c r="M62" i="16"/>
  <c r="K62" i="16"/>
  <c r="I62" i="16"/>
  <c r="G62" i="16"/>
  <c r="U61" i="16"/>
  <c r="T61" i="16"/>
  <c r="O61" i="16"/>
  <c r="N61" i="16"/>
  <c r="M61" i="16"/>
  <c r="K61" i="16"/>
  <c r="I61" i="16"/>
  <c r="G61" i="16"/>
  <c r="U60" i="16"/>
  <c r="T60" i="16"/>
  <c r="O60" i="16"/>
  <c r="N60" i="16"/>
  <c r="M60" i="16"/>
  <c r="K60" i="16"/>
  <c r="I60" i="16"/>
  <c r="G60" i="16"/>
  <c r="U59" i="16"/>
  <c r="T59" i="16"/>
  <c r="O59" i="16"/>
  <c r="N59" i="16"/>
  <c r="M59" i="16"/>
  <c r="K59" i="16"/>
  <c r="I59" i="16"/>
  <c r="G59" i="16"/>
  <c r="S58" i="16"/>
  <c r="R58" i="16"/>
  <c r="T58" i="16" s="1"/>
  <c r="Q58" i="16"/>
  <c r="P58" i="16"/>
  <c r="L58" i="16"/>
  <c r="J58" i="16"/>
  <c r="U58" i="16" s="1"/>
  <c r="H58" i="16"/>
  <c r="F58" i="16"/>
  <c r="N58" i="16" s="1"/>
  <c r="E58" i="16"/>
  <c r="D58" i="16"/>
  <c r="G58" i="16" s="1"/>
  <c r="U57" i="16"/>
  <c r="T57" i="16"/>
  <c r="N57" i="16"/>
  <c r="O57" i="16" s="1"/>
  <c r="M57" i="16"/>
  <c r="K57" i="16"/>
  <c r="I57" i="16"/>
  <c r="G57" i="16"/>
  <c r="S54" i="16"/>
  <c r="R54" i="16"/>
  <c r="T54" i="16" s="1"/>
  <c r="Q54" i="16"/>
  <c r="P54" i="16"/>
  <c r="U54" i="16" s="1"/>
  <c r="L54" i="16"/>
  <c r="J54" i="16"/>
  <c r="H54" i="16"/>
  <c r="F54" i="16"/>
  <c r="N54" i="16" s="1"/>
  <c r="E54" i="16"/>
  <c r="D54" i="16"/>
  <c r="I54" i="16" s="1"/>
  <c r="S53" i="16"/>
  <c r="R53" i="16"/>
  <c r="T53" i="16" s="1"/>
  <c r="Q53" i="16"/>
  <c r="P53" i="16"/>
  <c r="U53" i="16" s="1"/>
  <c r="L53" i="16"/>
  <c r="J53" i="16"/>
  <c r="H53" i="16"/>
  <c r="F53" i="16"/>
  <c r="N53" i="16" s="1"/>
  <c r="E53" i="16"/>
  <c r="K53" i="16" s="1"/>
  <c r="D53" i="16"/>
  <c r="U52" i="16"/>
  <c r="T52" i="16"/>
  <c r="O52" i="16"/>
  <c r="N52" i="16"/>
  <c r="M52" i="16"/>
  <c r="K52" i="16"/>
  <c r="I52" i="16"/>
  <c r="G52" i="16"/>
  <c r="U51" i="16"/>
  <c r="T51" i="16"/>
  <c r="N51" i="16"/>
  <c r="O51" i="16" s="1"/>
  <c r="M51" i="16"/>
  <c r="K51" i="16"/>
  <c r="I51" i="16"/>
  <c r="G51" i="16"/>
  <c r="U50" i="16"/>
  <c r="T50" i="16"/>
  <c r="N50" i="16"/>
  <c r="O50" i="16" s="1"/>
  <c r="M50" i="16"/>
  <c r="K50" i="16"/>
  <c r="I50" i="16"/>
  <c r="G50" i="16"/>
  <c r="U49" i="16"/>
  <c r="T49" i="16"/>
  <c r="O49" i="16"/>
  <c r="N49" i="16"/>
  <c r="M49" i="16"/>
  <c r="K49" i="16"/>
  <c r="I49" i="16"/>
  <c r="G49" i="16"/>
  <c r="U48" i="16"/>
  <c r="T48" i="16"/>
  <c r="O48" i="16"/>
  <c r="N48" i="16"/>
  <c r="M48" i="16"/>
  <c r="K48" i="16"/>
  <c r="I48" i="16"/>
  <c r="G48" i="16"/>
  <c r="S47" i="16"/>
  <c r="R47" i="16"/>
  <c r="T47" i="16" s="1"/>
  <c r="Q47" i="16"/>
  <c r="P47" i="16"/>
  <c r="L47" i="16"/>
  <c r="J47" i="16"/>
  <c r="H47" i="16"/>
  <c r="F47" i="16"/>
  <c r="N47" i="16" s="1"/>
  <c r="E47" i="16"/>
  <c r="M47" i="16" s="1"/>
  <c r="D47" i="16"/>
  <c r="U46" i="16"/>
  <c r="T46" i="16"/>
  <c r="N46" i="16"/>
  <c r="O46" i="16" s="1"/>
  <c r="M46" i="16"/>
  <c r="K46" i="16"/>
  <c r="I46" i="16"/>
  <c r="G46" i="16"/>
  <c r="U45" i="16"/>
  <c r="T45" i="16"/>
  <c r="O45" i="16"/>
  <c r="N45" i="16"/>
  <c r="M45" i="16"/>
  <c r="K45" i="16"/>
  <c r="I45" i="16"/>
  <c r="G45" i="16"/>
  <c r="U44" i="16"/>
  <c r="T44" i="16"/>
  <c r="O44" i="16"/>
  <c r="N44" i="16"/>
  <c r="M44" i="16"/>
  <c r="K44" i="16"/>
  <c r="I44" i="16"/>
  <c r="G44" i="16"/>
  <c r="U43" i="16"/>
  <c r="T43" i="16"/>
  <c r="N43" i="16"/>
  <c r="O43" i="16" s="1"/>
  <c r="M43" i="16"/>
  <c r="K43" i="16"/>
  <c r="I43" i="16"/>
  <c r="G43" i="16"/>
  <c r="U42" i="16"/>
  <c r="T42" i="16"/>
  <c r="O42" i="16"/>
  <c r="N42" i="16"/>
  <c r="M42" i="16"/>
  <c r="K42" i="16"/>
  <c r="I42" i="16"/>
  <c r="G42" i="16"/>
  <c r="U41" i="16"/>
  <c r="T41" i="16"/>
  <c r="O41" i="16"/>
  <c r="N41" i="16"/>
  <c r="M41" i="16"/>
  <c r="K41" i="16"/>
  <c r="I41" i="16"/>
  <c r="G41" i="16"/>
  <c r="S40" i="16"/>
  <c r="R40" i="16"/>
  <c r="T40" i="16" s="1"/>
  <c r="Q40" i="16"/>
  <c r="P40" i="16"/>
  <c r="L40" i="16"/>
  <c r="J40" i="16"/>
  <c r="H40" i="16"/>
  <c r="F40" i="16"/>
  <c r="N40" i="16" s="1"/>
  <c r="E40" i="16"/>
  <c r="D40" i="16"/>
  <c r="U39" i="16"/>
  <c r="T39" i="16"/>
  <c r="O39" i="16"/>
  <c r="N39" i="16"/>
  <c r="M39" i="16"/>
  <c r="K39" i="16"/>
  <c r="I39" i="16"/>
  <c r="G39" i="16"/>
  <c r="U38" i="16"/>
  <c r="T38" i="16"/>
  <c r="O38" i="16"/>
  <c r="N38" i="16"/>
  <c r="M38" i="16"/>
  <c r="K38" i="16"/>
  <c r="I38" i="16"/>
  <c r="G38" i="16"/>
  <c r="U37" i="16"/>
  <c r="T37" i="16"/>
  <c r="N37" i="16"/>
  <c r="O37" i="16" s="1"/>
  <c r="M37" i="16"/>
  <c r="K37" i="16"/>
  <c r="I37" i="16"/>
  <c r="G37" i="16"/>
  <c r="U36" i="16"/>
  <c r="T36" i="16"/>
  <c r="O36" i="16"/>
  <c r="N36" i="16"/>
  <c r="M36" i="16"/>
  <c r="K36" i="16"/>
  <c r="I36" i="16"/>
  <c r="G36" i="16"/>
  <c r="S35" i="16"/>
  <c r="R35" i="16"/>
  <c r="T35" i="16" s="1"/>
  <c r="Q35" i="16"/>
  <c r="P35" i="16"/>
  <c r="U35" i="16" s="1"/>
  <c r="L35" i="16"/>
  <c r="J35" i="16"/>
  <c r="H35" i="16"/>
  <c r="F35" i="16"/>
  <c r="N35" i="16" s="1"/>
  <c r="E35" i="16"/>
  <c r="D35" i="16"/>
  <c r="I35" i="16" s="1"/>
  <c r="U34" i="16"/>
  <c r="T34" i="16"/>
  <c r="O34" i="16"/>
  <c r="N34" i="16"/>
  <c r="M34" i="16"/>
  <c r="K34" i="16"/>
  <c r="I34" i="16"/>
  <c r="G34" i="16"/>
  <c r="U33" i="16"/>
  <c r="T33" i="16"/>
  <c r="O33" i="16"/>
  <c r="N33" i="16"/>
  <c r="M33" i="16"/>
  <c r="K33" i="16"/>
  <c r="I33" i="16"/>
  <c r="G33" i="16"/>
  <c r="U32" i="16"/>
  <c r="T32" i="16"/>
  <c r="O32" i="16"/>
  <c r="N32" i="16"/>
  <c r="M32" i="16"/>
  <c r="K32" i="16"/>
  <c r="I32" i="16"/>
  <c r="G32" i="16"/>
  <c r="U31" i="16"/>
  <c r="T31" i="16"/>
  <c r="N31" i="16"/>
  <c r="O31" i="16" s="1"/>
  <c r="M31" i="16"/>
  <c r="K31" i="16"/>
  <c r="I31" i="16"/>
  <c r="G31" i="16"/>
  <c r="U30" i="16"/>
  <c r="T30" i="16"/>
  <c r="N30" i="16"/>
  <c r="O30" i="16" s="1"/>
  <c r="M30" i="16"/>
  <c r="K30" i="16"/>
  <c r="I30" i="16"/>
  <c r="G30" i="16"/>
  <c r="U29" i="16"/>
  <c r="T29" i="16"/>
  <c r="N29" i="16"/>
  <c r="O29" i="16" s="1"/>
  <c r="M29" i="16"/>
  <c r="K29" i="16"/>
  <c r="I29" i="16"/>
  <c r="G29" i="16"/>
  <c r="U28" i="16"/>
  <c r="T28" i="16"/>
  <c r="N28" i="16"/>
  <c r="O28" i="16" s="1"/>
  <c r="M28" i="16"/>
  <c r="K28" i="16"/>
  <c r="I28" i="16"/>
  <c r="G28" i="16"/>
  <c r="S27" i="16"/>
  <c r="R27" i="16"/>
  <c r="T27" i="16" s="1"/>
  <c r="Q27" i="16"/>
  <c r="P27" i="16"/>
  <c r="U27" i="16" s="1"/>
  <c r="L27" i="16"/>
  <c r="J27" i="16"/>
  <c r="H27" i="16"/>
  <c r="F27" i="16"/>
  <c r="N27" i="16" s="1"/>
  <c r="E27" i="16"/>
  <c r="K27" i="16" s="1"/>
  <c r="D27" i="16"/>
  <c r="U26" i="16"/>
  <c r="T26" i="16"/>
  <c r="O26" i="16"/>
  <c r="N26" i="16"/>
  <c r="M26" i="16"/>
  <c r="K26" i="16"/>
  <c r="I26" i="16"/>
  <c r="G26" i="16"/>
  <c r="U25" i="16"/>
  <c r="T25" i="16"/>
  <c r="O25" i="16"/>
  <c r="N25" i="16"/>
  <c r="M25" i="16"/>
  <c r="K25" i="16"/>
  <c r="I25" i="16"/>
  <c r="G25" i="16"/>
  <c r="U24" i="16"/>
  <c r="T24" i="16"/>
  <c r="N24" i="16"/>
  <c r="O24" i="16" s="1"/>
  <c r="M24" i="16"/>
  <c r="K24" i="16"/>
  <c r="I24" i="16"/>
  <c r="G24" i="16"/>
  <c r="U23" i="16"/>
  <c r="T23" i="16"/>
  <c r="O23" i="16"/>
  <c r="N23" i="16"/>
  <c r="M23" i="16"/>
  <c r="K23" i="16"/>
  <c r="I23" i="16"/>
  <c r="G23" i="16"/>
  <c r="U22" i="16"/>
  <c r="T22" i="16"/>
  <c r="O22" i="16"/>
  <c r="N22" i="16"/>
  <c r="M22" i="16"/>
  <c r="K22" i="16"/>
  <c r="I22" i="16"/>
  <c r="G22" i="16"/>
  <c r="U21" i="16"/>
  <c r="T21" i="16"/>
  <c r="O21" i="16"/>
  <c r="N21" i="16"/>
  <c r="M21" i="16"/>
  <c r="K21" i="16"/>
  <c r="I21" i="16"/>
  <c r="G21" i="16"/>
  <c r="U20" i="16"/>
  <c r="T20" i="16"/>
  <c r="O20" i="16"/>
  <c r="N20" i="16"/>
  <c r="M20" i="16"/>
  <c r="K20" i="16"/>
  <c r="I20" i="16"/>
  <c r="G20" i="16"/>
  <c r="S19" i="16"/>
  <c r="R19" i="16"/>
  <c r="T19" i="16" s="1"/>
  <c r="Q19" i="16"/>
  <c r="P19" i="16"/>
  <c r="L19" i="16"/>
  <c r="J19" i="16"/>
  <c r="H19" i="16"/>
  <c r="F19" i="16"/>
  <c r="N19" i="16" s="1"/>
  <c r="E19" i="16"/>
  <c r="M19" i="16" s="1"/>
  <c r="D19" i="16"/>
  <c r="U18" i="16"/>
  <c r="T18" i="16"/>
  <c r="N18" i="16"/>
  <c r="O18" i="16" s="1"/>
  <c r="M18" i="16"/>
  <c r="K18" i="16"/>
  <c r="I18" i="16"/>
  <c r="G18" i="16"/>
  <c r="U17" i="16"/>
  <c r="T17" i="16"/>
  <c r="O17" i="16"/>
  <c r="N17" i="16"/>
  <c r="M17" i="16"/>
  <c r="K17" i="16"/>
  <c r="I17" i="16"/>
  <c r="G17" i="16"/>
  <c r="U16" i="16"/>
  <c r="T16" i="16"/>
  <c r="N16" i="16"/>
  <c r="O16" i="16" s="1"/>
  <c r="M16" i="16"/>
  <c r="K16" i="16"/>
  <c r="I16" i="16"/>
  <c r="G16" i="16"/>
  <c r="U15" i="16"/>
  <c r="T15" i="16"/>
  <c r="N15" i="16"/>
  <c r="O15" i="16" s="1"/>
  <c r="M15" i="16"/>
  <c r="K15" i="16"/>
  <c r="I15" i="16"/>
  <c r="G15" i="16"/>
  <c r="U14" i="16"/>
  <c r="T14" i="16"/>
  <c r="N14" i="16"/>
  <c r="O14" i="16" s="1"/>
  <c r="M14" i="16"/>
  <c r="K14" i="16"/>
  <c r="I14" i="16"/>
  <c r="G14" i="16"/>
  <c r="U13" i="16"/>
  <c r="T13" i="16"/>
  <c r="O13" i="16"/>
  <c r="N13" i="16"/>
  <c r="M13" i="16"/>
  <c r="K13" i="16"/>
  <c r="I13" i="16"/>
  <c r="G13" i="16"/>
  <c r="U12" i="16"/>
  <c r="T12" i="16"/>
  <c r="O12" i="16"/>
  <c r="N12" i="16"/>
  <c r="M12" i="16"/>
  <c r="K12" i="16"/>
  <c r="I12" i="16"/>
  <c r="G12" i="16"/>
  <c r="U11" i="16"/>
  <c r="T11" i="16"/>
  <c r="N11" i="16"/>
  <c r="O11" i="16" s="1"/>
  <c r="M11" i="16"/>
  <c r="K11" i="16"/>
  <c r="I11" i="16"/>
  <c r="G11" i="16"/>
  <c r="S10" i="16"/>
  <c r="R10" i="16"/>
  <c r="T10" i="16" s="1"/>
  <c r="Q10" i="16"/>
  <c r="P10" i="16"/>
  <c r="L10" i="16"/>
  <c r="J10" i="16"/>
  <c r="H10" i="16"/>
  <c r="F10" i="16"/>
  <c r="N10" i="16" s="1"/>
  <c r="E10" i="16"/>
  <c r="D10" i="16"/>
  <c r="G10" i="16" s="1"/>
  <c r="U9" i="16"/>
  <c r="T9" i="16"/>
  <c r="N9" i="16"/>
  <c r="O9" i="16" s="1"/>
  <c r="M9" i="16"/>
  <c r="K9" i="16"/>
  <c r="I9" i="16"/>
  <c r="G9" i="16"/>
  <c r="U8" i="16"/>
  <c r="T8" i="16"/>
  <c r="N8" i="16"/>
  <c r="O8" i="16" s="1"/>
  <c r="M8" i="16"/>
  <c r="K8" i="16"/>
  <c r="I8" i="16"/>
  <c r="G8" i="16"/>
  <c r="S339" i="15"/>
  <c r="R339" i="15"/>
  <c r="T339" i="15" s="1"/>
  <c r="Q339" i="15"/>
  <c r="P339" i="15"/>
  <c r="L339" i="15"/>
  <c r="J339" i="15"/>
  <c r="H339" i="15"/>
  <c r="F339" i="15"/>
  <c r="N339" i="15" s="1"/>
  <c r="E339" i="15"/>
  <c r="K339" i="15" s="1"/>
  <c r="D339" i="15"/>
  <c r="I339" i="15" s="1"/>
  <c r="S338" i="15"/>
  <c r="R338" i="15"/>
  <c r="T338" i="15" s="1"/>
  <c r="Q338" i="15"/>
  <c r="P338" i="15"/>
  <c r="L338" i="15"/>
  <c r="J338" i="15"/>
  <c r="H338" i="15"/>
  <c r="F338" i="15"/>
  <c r="E338" i="15"/>
  <c r="M338" i="15" s="1"/>
  <c r="D338" i="15"/>
  <c r="S337" i="15"/>
  <c r="R337" i="15"/>
  <c r="T337" i="15" s="1"/>
  <c r="Q337" i="15"/>
  <c r="P337" i="15"/>
  <c r="L337" i="15"/>
  <c r="J337" i="15"/>
  <c r="H337" i="15"/>
  <c r="F337" i="15"/>
  <c r="N337" i="15" s="1"/>
  <c r="E337" i="15"/>
  <c r="O337" i="15" s="1"/>
  <c r="D337" i="15"/>
  <c r="G337" i="15" s="1"/>
  <c r="U336" i="15"/>
  <c r="T336" i="15"/>
  <c r="O336" i="15"/>
  <c r="N336" i="15"/>
  <c r="M336" i="15"/>
  <c r="K336" i="15"/>
  <c r="I336" i="15"/>
  <c r="G336" i="15"/>
  <c r="U335" i="15"/>
  <c r="T335" i="15"/>
  <c r="N335" i="15"/>
  <c r="O335" i="15" s="1"/>
  <c r="M335" i="15"/>
  <c r="K335" i="15"/>
  <c r="I335" i="15"/>
  <c r="G335" i="15"/>
  <c r="U334" i="15"/>
  <c r="T334" i="15"/>
  <c r="N334" i="15"/>
  <c r="O334" i="15" s="1"/>
  <c r="M334" i="15"/>
  <c r="K334" i="15"/>
  <c r="I334" i="15"/>
  <c r="G334" i="15"/>
  <c r="U333" i="15"/>
  <c r="T333" i="15"/>
  <c r="N333" i="15"/>
  <c r="O333" i="15" s="1"/>
  <c r="M333" i="15"/>
  <c r="K333" i="15"/>
  <c r="I333" i="15"/>
  <c r="G333" i="15"/>
  <c r="S332" i="15"/>
  <c r="R332" i="15"/>
  <c r="T332" i="15" s="1"/>
  <c r="Q332" i="15"/>
  <c r="P332" i="15"/>
  <c r="L332" i="15"/>
  <c r="J332" i="15"/>
  <c r="H332" i="15"/>
  <c r="F332" i="15"/>
  <c r="N332" i="15" s="1"/>
  <c r="E332" i="15"/>
  <c r="O332" i="15" s="1"/>
  <c r="D332" i="15"/>
  <c r="U331" i="15"/>
  <c r="T331" i="15"/>
  <c r="N331" i="15"/>
  <c r="O331" i="15" s="1"/>
  <c r="M331" i="15"/>
  <c r="K331" i="15"/>
  <c r="I331" i="15"/>
  <c r="G331" i="15"/>
  <c r="U330" i="15"/>
  <c r="T330" i="15"/>
  <c r="N330" i="15"/>
  <c r="O330" i="15" s="1"/>
  <c r="M330" i="15"/>
  <c r="K330" i="15"/>
  <c r="I330" i="15"/>
  <c r="G330" i="15"/>
  <c r="U329" i="15"/>
  <c r="T329" i="15"/>
  <c r="N329" i="15"/>
  <c r="O329" i="15" s="1"/>
  <c r="M329" i="15"/>
  <c r="K329" i="15"/>
  <c r="I329" i="15"/>
  <c r="G329" i="15"/>
  <c r="U328" i="15"/>
  <c r="T328" i="15"/>
  <c r="N328" i="15"/>
  <c r="O328" i="15" s="1"/>
  <c r="M328" i="15"/>
  <c r="K328" i="15"/>
  <c r="I328" i="15"/>
  <c r="G328" i="15"/>
  <c r="U327" i="15"/>
  <c r="T327" i="15"/>
  <c r="N327" i="15"/>
  <c r="O327" i="15" s="1"/>
  <c r="M327" i="15"/>
  <c r="K327" i="15"/>
  <c r="I327" i="15"/>
  <c r="G327" i="15"/>
  <c r="U326" i="15"/>
  <c r="T326" i="15"/>
  <c r="N326" i="15"/>
  <c r="O326" i="15" s="1"/>
  <c r="M326" i="15"/>
  <c r="K326" i="15"/>
  <c r="I326" i="15"/>
  <c r="G326" i="15"/>
  <c r="U325" i="15"/>
  <c r="T325" i="15"/>
  <c r="N325" i="15"/>
  <c r="O325" i="15" s="1"/>
  <c r="M325" i="15"/>
  <c r="K325" i="15"/>
  <c r="I325" i="15"/>
  <c r="G325" i="15"/>
  <c r="U324" i="15"/>
  <c r="T324" i="15"/>
  <c r="N324" i="15"/>
  <c r="O324" i="15" s="1"/>
  <c r="M324" i="15"/>
  <c r="K324" i="15"/>
  <c r="I324" i="15"/>
  <c r="G324" i="15"/>
  <c r="S323" i="15"/>
  <c r="R323" i="15"/>
  <c r="T323" i="15" s="1"/>
  <c r="Q323" i="15"/>
  <c r="P323" i="15"/>
  <c r="L323" i="15"/>
  <c r="J323" i="15"/>
  <c r="H323" i="15"/>
  <c r="F323" i="15"/>
  <c r="N323" i="15" s="1"/>
  <c r="E323" i="15"/>
  <c r="K323" i="15" s="1"/>
  <c r="D323" i="15"/>
  <c r="I323" i="15" s="1"/>
  <c r="U322" i="15"/>
  <c r="T322" i="15"/>
  <c r="N322" i="15"/>
  <c r="O322" i="15" s="1"/>
  <c r="M322" i="15"/>
  <c r="K322" i="15"/>
  <c r="I322" i="15"/>
  <c r="G322" i="15"/>
  <c r="U321" i="15"/>
  <c r="T321" i="15"/>
  <c r="N321" i="15"/>
  <c r="O321" i="15" s="1"/>
  <c r="M321" i="15"/>
  <c r="K321" i="15"/>
  <c r="I321" i="15"/>
  <c r="G321" i="15"/>
  <c r="U320" i="15"/>
  <c r="T320" i="15"/>
  <c r="N320" i="15"/>
  <c r="O320" i="15" s="1"/>
  <c r="M320" i="15"/>
  <c r="K320" i="15"/>
  <c r="I320" i="15"/>
  <c r="G320" i="15"/>
  <c r="U319" i="15"/>
  <c r="T319" i="15"/>
  <c r="N319" i="15"/>
  <c r="O319" i="15" s="1"/>
  <c r="M319" i="15"/>
  <c r="K319" i="15"/>
  <c r="I319" i="15"/>
  <c r="G319" i="15"/>
  <c r="U318" i="15"/>
  <c r="T318" i="15"/>
  <c r="N318" i="15"/>
  <c r="O318" i="15" s="1"/>
  <c r="M318" i="15"/>
  <c r="K318" i="15"/>
  <c r="I318" i="15"/>
  <c r="G318" i="15"/>
  <c r="S317" i="15"/>
  <c r="R317" i="15"/>
  <c r="T317" i="15" s="1"/>
  <c r="Q317" i="15"/>
  <c r="P317" i="15"/>
  <c r="L317" i="15"/>
  <c r="J317" i="15"/>
  <c r="H317" i="15"/>
  <c r="F317" i="15"/>
  <c r="E317" i="15"/>
  <c r="M317" i="15" s="1"/>
  <c r="D317" i="15"/>
  <c r="U316" i="15"/>
  <c r="T316" i="15"/>
  <c r="N316" i="15"/>
  <c r="O316" i="15" s="1"/>
  <c r="M316" i="15"/>
  <c r="K316" i="15"/>
  <c r="I316" i="15"/>
  <c r="G316" i="15"/>
  <c r="U315" i="15"/>
  <c r="T315" i="15"/>
  <c r="N315" i="15"/>
  <c r="O315" i="15" s="1"/>
  <c r="M315" i="15"/>
  <c r="K315" i="15"/>
  <c r="I315" i="15"/>
  <c r="G315" i="15"/>
  <c r="U314" i="15"/>
  <c r="T314" i="15"/>
  <c r="N314" i="15"/>
  <c r="O314" i="15" s="1"/>
  <c r="M314" i="15"/>
  <c r="K314" i="15"/>
  <c r="I314" i="15"/>
  <c r="G314" i="15"/>
  <c r="U313" i="15"/>
  <c r="T313" i="15"/>
  <c r="N313" i="15"/>
  <c r="O313" i="15" s="1"/>
  <c r="M313" i="15"/>
  <c r="K313" i="15"/>
  <c r="I313" i="15"/>
  <c r="G313" i="15"/>
  <c r="U312" i="15"/>
  <c r="T312" i="15"/>
  <c r="N312" i="15"/>
  <c r="O312" i="15" s="1"/>
  <c r="M312" i="15"/>
  <c r="K312" i="15"/>
  <c r="I312" i="15"/>
  <c r="G312" i="15"/>
  <c r="U311" i="15"/>
  <c r="T311" i="15"/>
  <c r="N311" i="15"/>
  <c r="O311" i="15" s="1"/>
  <c r="M311" i="15"/>
  <c r="K311" i="15"/>
  <c r="I311" i="15"/>
  <c r="G311" i="15"/>
  <c r="S310" i="15"/>
  <c r="R310" i="15"/>
  <c r="T310" i="15" s="1"/>
  <c r="Q310" i="15"/>
  <c r="P310" i="15"/>
  <c r="L310" i="15"/>
  <c r="J310" i="15"/>
  <c r="H310" i="15"/>
  <c r="F310" i="15"/>
  <c r="N310" i="15" s="1"/>
  <c r="E310" i="15"/>
  <c r="D310" i="15"/>
  <c r="G310" i="15" s="1"/>
  <c r="U309" i="15"/>
  <c r="T309" i="15"/>
  <c r="N309" i="15"/>
  <c r="O309" i="15" s="1"/>
  <c r="M309" i="15"/>
  <c r="K309" i="15"/>
  <c r="I309" i="15"/>
  <c r="G309" i="15"/>
  <c r="U308" i="15"/>
  <c r="T308" i="15"/>
  <c r="N308" i="15"/>
  <c r="O308" i="15" s="1"/>
  <c r="M308" i="15"/>
  <c r="K308" i="15"/>
  <c r="I308" i="15"/>
  <c r="G308" i="15"/>
  <c r="U307" i="15"/>
  <c r="T307" i="15"/>
  <c r="N307" i="15"/>
  <c r="O307" i="15" s="1"/>
  <c r="M307" i="15"/>
  <c r="K307" i="15"/>
  <c r="I307" i="15"/>
  <c r="G307" i="15"/>
  <c r="U306" i="15"/>
  <c r="T306" i="15"/>
  <c r="N306" i="15"/>
  <c r="O306" i="15" s="1"/>
  <c r="M306" i="15"/>
  <c r="K306" i="15"/>
  <c r="I306" i="15"/>
  <c r="G306" i="15"/>
  <c r="U305" i="15"/>
  <c r="T305" i="15"/>
  <c r="N305" i="15"/>
  <c r="O305" i="15" s="1"/>
  <c r="M305" i="15"/>
  <c r="K305" i="15"/>
  <c r="I305" i="15"/>
  <c r="G305" i="15"/>
  <c r="U304" i="15"/>
  <c r="T304" i="15"/>
  <c r="N304" i="15"/>
  <c r="O304" i="15" s="1"/>
  <c r="M304" i="15"/>
  <c r="K304" i="15"/>
  <c r="I304" i="15"/>
  <c r="G304" i="15"/>
  <c r="S303" i="15"/>
  <c r="R303" i="15"/>
  <c r="T303" i="15" s="1"/>
  <c r="Q303" i="15"/>
  <c r="P303" i="15"/>
  <c r="U303" i="15" s="1"/>
  <c r="L303" i="15"/>
  <c r="J303" i="15"/>
  <c r="H303" i="15"/>
  <c r="F303" i="15"/>
  <c r="N303" i="15" s="1"/>
  <c r="E303" i="15"/>
  <c r="O303" i="15" s="1"/>
  <c r="D303" i="15"/>
  <c r="U302" i="15"/>
  <c r="T302" i="15"/>
  <c r="N302" i="15"/>
  <c r="O302" i="15" s="1"/>
  <c r="M302" i="15"/>
  <c r="K302" i="15"/>
  <c r="I302" i="15"/>
  <c r="G302" i="15"/>
  <c r="S299" i="15"/>
  <c r="R299" i="15"/>
  <c r="T299" i="15" s="1"/>
  <c r="Q299" i="15"/>
  <c r="P299" i="15"/>
  <c r="L299" i="15"/>
  <c r="J299" i="15"/>
  <c r="H299" i="15"/>
  <c r="F299" i="15"/>
  <c r="N299" i="15" s="1"/>
  <c r="O299" i="15" s="1"/>
  <c r="E299" i="15"/>
  <c r="K299" i="15" s="1"/>
  <c r="D299" i="15"/>
  <c r="I299" i="15" s="1"/>
  <c r="S298" i="15"/>
  <c r="R298" i="15"/>
  <c r="T298" i="15" s="1"/>
  <c r="Q298" i="15"/>
  <c r="P298" i="15"/>
  <c r="L298" i="15"/>
  <c r="J298" i="15"/>
  <c r="H298" i="15"/>
  <c r="F298" i="15"/>
  <c r="E298" i="15"/>
  <c r="M298" i="15" s="1"/>
  <c r="D298" i="15"/>
  <c r="I298" i="15" s="1"/>
  <c r="U297" i="15"/>
  <c r="T297" i="15"/>
  <c r="O297" i="15"/>
  <c r="N297" i="15"/>
  <c r="M297" i="15"/>
  <c r="K297" i="15"/>
  <c r="I297" i="15"/>
  <c r="G297" i="15"/>
  <c r="U296" i="15"/>
  <c r="T296" i="15"/>
  <c r="N296" i="15"/>
  <c r="O296" i="15" s="1"/>
  <c r="M296" i="15"/>
  <c r="K296" i="15"/>
  <c r="I296" i="15"/>
  <c r="G296" i="15"/>
  <c r="U295" i="15"/>
  <c r="T295" i="15"/>
  <c r="N295" i="15"/>
  <c r="O295" i="15" s="1"/>
  <c r="M295" i="15"/>
  <c r="K295" i="15"/>
  <c r="I295" i="15"/>
  <c r="G295" i="15"/>
  <c r="U294" i="15"/>
  <c r="T294" i="15"/>
  <c r="N294" i="15"/>
  <c r="O294" i="15" s="1"/>
  <c r="M294" i="15"/>
  <c r="K294" i="15"/>
  <c r="I294" i="15"/>
  <c r="G294" i="15"/>
  <c r="U293" i="15"/>
  <c r="T293" i="15"/>
  <c r="N293" i="15"/>
  <c r="O293" i="15" s="1"/>
  <c r="M293" i="15"/>
  <c r="K293" i="15"/>
  <c r="I293" i="15"/>
  <c r="G293" i="15"/>
  <c r="S292" i="15"/>
  <c r="R292" i="15"/>
  <c r="T292" i="15" s="1"/>
  <c r="Q292" i="15"/>
  <c r="P292" i="15"/>
  <c r="L292" i="15"/>
  <c r="J292" i="15"/>
  <c r="H292" i="15"/>
  <c r="F292" i="15"/>
  <c r="E292" i="15"/>
  <c r="D292" i="15"/>
  <c r="U291" i="15"/>
  <c r="T291" i="15"/>
  <c r="O291" i="15"/>
  <c r="N291" i="15"/>
  <c r="M291" i="15"/>
  <c r="K291" i="15"/>
  <c r="I291" i="15"/>
  <c r="G291" i="15"/>
  <c r="U290" i="15"/>
  <c r="T290" i="15"/>
  <c r="N290" i="15"/>
  <c r="O290" i="15" s="1"/>
  <c r="M290" i="15"/>
  <c r="K290" i="15"/>
  <c r="I290" i="15"/>
  <c r="G290" i="15"/>
  <c r="U289" i="15"/>
  <c r="T289" i="15"/>
  <c r="N289" i="15"/>
  <c r="O289" i="15" s="1"/>
  <c r="M289" i="15"/>
  <c r="K289" i="15"/>
  <c r="I289" i="15"/>
  <c r="G289" i="15"/>
  <c r="U288" i="15"/>
  <c r="T288" i="15"/>
  <c r="N288" i="15"/>
  <c r="O288" i="15" s="1"/>
  <c r="M288" i="15"/>
  <c r="K288" i="15"/>
  <c r="I288" i="15"/>
  <c r="G288" i="15"/>
  <c r="U287" i="15"/>
  <c r="T287" i="15"/>
  <c r="N287" i="15"/>
  <c r="O287" i="15" s="1"/>
  <c r="M287" i="15"/>
  <c r="K287" i="15"/>
  <c r="I287" i="15"/>
  <c r="G287" i="15"/>
  <c r="U286" i="15"/>
  <c r="T286" i="15"/>
  <c r="N286" i="15"/>
  <c r="O286" i="15" s="1"/>
  <c r="M286" i="15"/>
  <c r="K286" i="15"/>
  <c r="I286" i="15"/>
  <c r="G286" i="15"/>
  <c r="S285" i="15"/>
  <c r="R285" i="15"/>
  <c r="T285" i="15" s="1"/>
  <c r="Q285" i="15"/>
  <c r="P285" i="15"/>
  <c r="U285" i="15" s="1"/>
  <c r="L285" i="15"/>
  <c r="J285" i="15"/>
  <c r="H285" i="15"/>
  <c r="F285" i="15"/>
  <c r="N285" i="15" s="1"/>
  <c r="E285" i="15"/>
  <c r="D285" i="15"/>
  <c r="U284" i="15"/>
  <c r="T284" i="15"/>
  <c r="O284" i="15"/>
  <c r="N284" i="15"/>
  <c r="M284" i="15"/>
  <c r="K284" i="15"/>
  <c r="I284" i="15"/>
  <c r="G284" i="15"/>
  <c r="U283" i="15"/>
  <c r="T283" i="15"/>
  <c r="N283" i="15"/>
  <c r="O283" i="15" s="1"/>
  <c r="M283" i="15"/>
  <c r="K283" i="15"/>
  <c r="I283" i="15"/>
  <c r="G283" i="15"/>
  <c r="U282" i="15"/>
  <c r="T282" i="15"/>
  <c r="N282" i="15"/>
  <c r="O282" i="15" s="1"/>
  <c r="M282" i="15"/>
  <c r="K282" i="15"/>
  <c r="I282" i="15"/>
  <c r="G282" i="15"/>
  <c r="U281" i="15"/>
  <c r="T281" i="15"/>
  <c r="N281" i="15"/>
  <c r="O281" i="15" s="1"/>
  <c r="M281" i="15"/>
  <c r="K281" i="15"/>
  <c r="I281" i="15"/>
  <c r="G281" i="15"/>
  <c r="U280" i="15"/>
  <c r="T280" i="15"/>
  <c r="N280" i="15"/>
  <c r="O280" i="15" s="1"/>
  <c r="M280" i="15"/>
  <c r="K280" i="15"/>
  <c r="I280" i="15"/>
  <c r="G280" i="15"/>
  <c r="U279" i="15"/>
  <c r="T279" i="15"/>
  <c r="N279" i="15"/>
  <c r="O279" i="15" s="1"/>
  <c r="M279" i="15"/>
  <c r="K279" i="15"/>
  <c r="I279" i="15"/>
  <c r="G279" i="15"/>
  <c r="U278" i="15"/>
  <c r="T278" i="15"/>
  <c r="N278" i="15"/>
  <c r="O278" i="15" s="1"/>
  <c r="M278" i="15"/>
  <c r="K278" i="15"/>
  <c r="I278" i="15"/>
  <c r="G278" i="15"/>
  <c r="U277" i="15"/>
  <c r="T277" i="15"/>
  <c r="N277" i="15"/>
  <c r="O277" i="15" s="1"/>
  <c r="M277" i="15"/>
  <c r="K277" i="15"/>
  <c r="I277" i="15"/>
  <c r="G277" i="15"/>
  <c r="U276" i="15"/>
  <c r="T276" i="15"/>
  <c r="N276" i="15"/>
  <c r="O276" i="15" s="1"/>
  <c r="M276" i="15"/>
  <c r="K276" i="15"/>
  <c r="I276" i="15"/>
  <c r="G276" i="15"/>
  <c r="S275" i="15"/>
  <c r="R275" i="15"/>
  <c r="T275" i="15" s="1"/>
  <c r="Q275" i="15"/>
  <c r="P275" i="15"/>
  <c r="L275" i="15"/>
  <c r="J275" i="15"/>
  <c r="H275" i="15"/>
  <c r="F275" i="15"/>
  <c r="N275" i="15" s="1"/>
  <c r="O275" i="15" s="1"/>
  <c r="E275" i="15"/>
  <c r="K275" i="15" s="1"/>
  <c r="D275" i="15"/>
  <c r="I275" i="15" s="1"/>
  <c r="U274" i="15"/>
  <c r="T274" i="15"/>
  <c r="O274" i="15"/>
  <c r="N274" i="15"/>
  <c r="M274" i="15"/>
  <c r="K274" i="15"/>
  <c r="I274" i="15"/>
  <c r="G274" i="15"/>
  <c r="U273" i="15"/>
  <c r="T273" i="15"/>
  <c r="N273" i="15"/>
  <c r="O273" i="15" s="1"/>
  <c r="M273" i="15"/>
  <c r="K273" i="15"/>
  <c r="I273" i="15"/>
  <c r="G273" i="15"/>
  <c r="U272" i="15"/>
  <c r="T272" i="15"/>
  <c r="N272" i="15"/>
  <c r="O272" i="15" s="1"/>
  <c r="M272" i="15"/>
  <c r="K272" i="15"/>
  <c r="I272" i="15"/>
  <c r="G272" i="15"/>
  <c r="U271" i="15"/>
  <c r="T271" i="15"/>
  <c r="N271" i="15"/>
  <c r="O271" i="15" s="1"/>
  <c r="M271" i="15"/>
  <c r="K271" i="15"/>
  <c r="I271" i="15"/>
  <c r="G271" i="15"/>
  <c r="U270" i="15"/>
  <c r="T270" i="15"/>
  <c r="N270" i="15"/>
  <c r="O270" i="15" s="1"/>
  <c r="M270" i="15"/>
  <c r="K270" i="15"/>
  <c r="I270" i="15"/>
  <c r="G270" i="15"/>
  <c r="U269" i="15"/>
  <c r="T269" i="15"/>
  <c r="N269" i="15"/>
  <c r="O269" i="15" s="1"/>
  <c r="M269" i="15"/>
  <c r="K269" i="15"/>
  <c r="I269" i="15"/>
  <c r="G269" i="15"/>
  <c r="U268" i="15"/>
  <c r="T268" i="15"/>
  <c r="N268" i="15"/>
  <c r="O268" i="15" s="1"/>
  <c r="M268" i="15"/>
  <c r="K268" i="15"/>
  <c r="I268" i="15"/>
  <c r="G268" i="15"/>
  <c r="S267" i="15"/>
  <c r="R267" i="15"/>
  <c r="T267" i="15" s="1"/>
  <c r="Q267" i="15"/>
  <c r="P267" i="15"/>
  <c r="L267" i="15"/>
  <c r="J267" i="15"/>
  <c r="H267" i="15"/>
  <c r="F267" i="15"/>
  <c r="E267" i="15"/>
  <c r="M267" i="15" s="1"/>
  <c r="D267" i="15"/>
  <c r="I267" i="15" s="1"/>
  <c r="U266" i="15"/>
  <c r="T266" i="15"/>
  <c r="O266" i="15"/>
  <c r="N266" i="15"/>
  <c r="M266" i="15"/>
  <c r="K266" i="15"/>
  <c r="I266" i="15"/>
  <c r="G266" i="15"/>
  <c r="U265" i="15"/>
  <c r="T265" i="15"/>
  <c r="N265" i="15"/>
  <c r="O265" i="15" s="1"/>
  <c r="M265" i="15"/>
  <c r="K265" i="15"/>
  <c r="I265" i="15"/>
  <c r="G265" i="15"/>
  <c r="U264" i="15"/>
  <c r="T264" i="15"/>
  <c r="N264" i="15"/>
  <c r="O264" i="15" s="1"/>
  <c r="M264" i="15"/>
  <c r="K264" i="15"/>
  <c r="I264" i="15"/>
  <c r="G264" i="15"/>
  <c r="U263" i="15"/>
  <c r="T263" i="15"/>
  <c r="N263" i="15"/>
  <c r="O263" i="15" s="1"/>
  <c r="M263" i="15"/>
  <c r="K263" i="15"/>
  <c r="I263" i="15"/>
  <c r="G263" i="15"/>
  <c r="S260" i="15"/>
  <c r="R260" i="15"/>
  <c r="T260" i="15" s="1"/>
  <c r="Q260" i="15"/>
  <c r="P260" i="15"/>
  <c r="L260" i="15"/>
  <c r="J260" i="15"/>
  <c r="H260" i="15"/>
  <c r="F260" i="15"/>
  <c r="E260" i="15"/>
  <c r="D260" i="15"/>
  <c r="S259" i="15"/>
  <c r="R259" i="15"/>
  <c r="T259" i="15" s="1"/>
  <c r="Q259" i="15"/>
  <c r="P259" i="15"/>
  <c r="U259" i="15" s="1"/>
  <c r="L259" i="15"/>
  <c r="J259" i="15"/>
  <c r="H259" i="15"/>
  <c r="F259" i="15"/>
  <c r="N259" i="15" s="1"/>
  <c r="E259" i="15"/>
  <c r="M259" i="15" s="1"/>
  <c r="D259" i="15"/>
  <c r="U258" i="15"/>
  <c r="T258" i="15"/>
  <c r="O258" i="15"/>
  <c r="N258" i="15"/>
  <c r="M258" i="15"/>
  <c r="K258" i="15"/>
  <c r="I258" i="15"/>
  <c r="G258" i="15"/>
  <c r="U257" i="15"/>
  <c r="T257" i="15"/>
  <c r="N257" i="15"/>
  <c r="O257" i="15" s="1"/>
  <c r="M257" i="15"/>
  <c r="K257" i="15"/>
  <c r="I257" i="15"/>
  <c r="G257" i="15"/>
  <c r="U256" i="15"/>
  <c r="T256" i="15"/>
  <c r="N256" i="15"/>
  <c r="O256" i="15" s="1"/>
  <c r="M256" i="15"/>
  <c r="K256" i="15"/>
  <c r="I256" i="15"/>
  <c r="G256" i="15"/>
  <c r="U255" i="15"/>
  <c r="T255" i="15"/>
  <c r="N255" i="15"/>
  <c r="O255" i="15" s="1"/>
  <c r="M255" i="15"/>
  <c r="K255" i="15"/>
  <c r="I255" i="15"/>
  <c r="G255" i="15"/>
  <c r="S254" i="15"/>
  <c r="R254" i="15"/>
  <c r="T254" i="15" s="1"/>
  <c r="Q254" i="15"/>
  <c r="P254" i="15"/>
  <c r="L254" i="15"/>
  <c r="J254" i="15"/>
  <c r="H254" i="15"/>
  <c r="F254" i="15"/>
  <c r="N254" i="15" s="1"/>
  <c r="E254" i="15"/>
  <c r="K254" i="15" s="1"/>
  <c r="D254" i="15"/>
  <c r="I254" i="15" s="1"/>
  <c r="U253" i="15"/>
  <c r="T253" i="15"/>
  <c r="O253" i="15"/>
  <c r="N253" i="15"/>
  <c r="M253" i="15"/>
  <c r="K253" i="15"/>
  <c r="I253" i="15"/>
  <c r="G253" i="15"/>
  <c r="U252" i="15"/>
  <c r="T252" i="15"/>
  <c r="O252" i="15"/>
  <c r="N252" i="15"/>
  <c r="M252" i="15"/>
  <c r="K252" i="15"/>
  <c r="I252" i="15"/>
  <c r="G252" i="15"/>
  <c r="U251" i="15"/>
  <c r="T251" i="15"/>
  <c r="N251" i="15"/>
  <c r="O251" i="15" s="1"/>
  <c r="M251" i="15"/>
  <c r="K251" i="15"/>
  <c r="I251" i="15"/>
  <c r="G251" i="15"/>
  <c r="U250" i="15"/>
  <c r="T250" i="15"/>
  <c r="N250" i="15"/>
  <c r="O250" i="15" s="1"/>
  <c r="M250" i="15"/>
  <c r="K250" i="15"/>
  <c r="I250" i="15"/>
  <c r="G250" i="15"/>
  <c r="U249" i="15"/>
  <c r="T249" i="15"/>
  <c r="N249" i="15"/>
  <c r="O249" i="15" s="1"/>
  <c r="M249" i="15"/>
  <c r="K249" i="15"/>
  <c r="I249" i="15"/>
  <c r="G249" i="15"/>
  <c r="U248" i="15"/>
  <c r="T248" i="15"/>
  <c r="N248" i="15"/>
  <c r="O248" i="15" s="1"/>
  <c r="M248" i="15"/>
  <c r="K248" i="15"/>
  <c r="I248" i="15"/>
  <c r="G248" i="15"/>
  <c r="S247" i="15"/>
  <c r="R247" i="15"/>
  <c r="T247" i="15" s="1"/>
  <c r="Q247" i="15"/>
  <c r="P247" i="15"/>
  <c r="L247" i="15"/>
  <c r="J247" i="15"/>
  <c r="H247" i="15"/>
  <c r="F247" i="15"/>
  <c r="E247" i="15"/>
  <c r="M247" i="15" s="1"/>
  <c r="D247" i="15"/>
  <c r="I247" i="15" s="1"/>
  <c r="U246" i="15"/>
  <c r="T246" i="15"/>
  <c r="O246" i="15"/>
  <c r="N246" i="15"/>
  <c r="M246" i="15"/>
  <c r="K246" i="15"/>
  <c r="I246" i="15"/>
  <c r="G246" i="15"/>
  <c r="U245" i="15"/>
  <c r="T245" i="15"/>
  <c r="N245" i="15"/>
  <c r="O245" i="15" s="1"/>
  <c r="M245" i="15"/>
  <c r="K245" i="15"/>
  <c r="I245" i="15"/>
  <c r="G245" i="15"/>
  <c r="U244" i="15"/>
  <c r="T244" i="15"/>
  <c r="N244" i="15"/>
  <c r="O244" i="15" s="1"/>
  <c r="M244" i="15"/>
  <c r="K244" i="15"/>
  <c r="I244" i="15"/>
  <c r="G244" i="15"/>
  <c r="U243" i="15"/>
  <c r="T243" i="15"/>
  <c r="N243" i="15"/>
  <c r="O243" i="15" s="1"/>
  <c r="M243" i="15"/>
  <c r="K243" i="15"/>
  <c r="I243" i="15"/>
  <c r="G243" i="15"/>
  <c r="U242" i="15"/>
  <c r="T242" i="15"/>
  <c r="N242" i="15"/>
  <c r="O242" i="15" s="1"/>
  <c r="M242" i="15"/>
  <c r="K242" i="15"/>
  <c r="I242" i="15"/>
  <c r="G242" i="15"/>
  <c r="U241" i="15"/>
  <c r="T241" i="15"/>
  <c r="O241" i="15"/>
  <c r="N241" i="15"/>
  <c r="M241" i="15"/>
  <c r="K241" i="15"/>
  <c r="I241" i="15"/>
  <c r="G241" i="15"/>
  <c r="S240" i="15"/>
  <c r="R240" i="15"/>
  <c r="T240" i="15" s="1"/>
  <c r="Q240" i="15"/>
  <c r="P240" i="15"/>
  <c r="L240" i="15"/>
  <c r="J240" i="15"/>
  <c r="H240" i="15"/>
  <c r="F240" i="15"/>
  <c r="E240" i="15"/>
  <c r="K240" i="15" s="1"/>
  <c r="D240" i="15"/>
  <c r="U239" i="15"/>
  <c r="T239" i="15"/>
  <c r="O239" i="15"/>
  <c r="N239" i="15"/>
  <c r="M239" i="15"/>
  <c r="K239" i="15"/>
  <c r="I239" i="15"/>
  <c r="G239" i="15"/>
  <c r="U238" i="15"/>
  <c r="T238" i="15"/>
  <c r="N238" i="15"/>
  <c r="O238" i="15" s="1"/>
  <c r="M238" i="15"/>
  <c r="K238" i="15"/>
  <c r="I238" i="15"/>
  <c r="G238" i="15"/>
  <c r="U237" i="15"/>
  <c r="T237" i="15"/>
  <c r="N237" i="15"/>
  <c r="O237" i="15" s="1"/>
  <c r="M237" i="15"/>
  <c r="K237" i="15"/>
  <c r="I237" i="15"/>
  <c r="G237" i="15"/>
  <c r="U236" i="15"/>
  <c r="T236" i="15"/>
  <c r="N236" i="15"/>
  <c r="O236" i="15" s="1"/>
  <c r="M236" i="15"/>
  <c r="K236" i="15"/>
  <c r="I236" i="15"/>
  <c r="G236" i="15"/>
  <c r="U235" i="15"/>
  <c r="T235" i="15"/>
  <c r="N235" i="15"/>
  <c r="O235" i="15" s="1"/>
  <c r="M235" i="15"/>
  <c r="K235" i="15"/>
  <c r="I235" i="15"/>
  <c r="G235" i="15"/>
  <c r="U234" i="15"/>
  <c r="T234" i="15"/>
  <c r="N234" i="15"/>
  <c r="O234" i="15" s="1"/>
  <c r="M234" i="15"/>
  <c r="K234" i="15"/>
  <c r="I234" i="15"/>
  <c r="G234" i="15"/>
  <c r="S231" i="15"/>
  <c r="R231" i="15"/>
  <c r="T231" i="15" s="1"/>
  <c r="Q231" i="15"/>
  <c r="P231" i="15"/>
  <c r="U231" i="15" s="1"/>
  <c r="L231" i="15"/>
  <c r="J231" i="15"/>
  <c r="H231" i="15"/>
  <c r="F231" i="15"/>
  <c r="N231" i="15" s="1"/>
  <c r="E231" i="15"/>
  <c r="M231" i="15" s="1"/>
  <c r="D231" i="15"/>
  <c r="S230" i="15"/>
  <c r="R230" i="15"/>
  <c r="T230" i="15" s="1"/>
  <c r="Q230" i="15"/>
  <c r="P230" i="15"/>
  <c r="L230" i="15"/>
  <c r="J230" i="15"/>
  <c r="H230" i="15"/>
  <c r="F230" i="15"/>
  <c r="E230" i="15"/>
  <c r="K230" i="15" s="1"/>
  <c r="D230" i="15"/>
  <c r="G230" i="15" s="1"/>
  <c r="U229" i="15"/>
  <c r="T229" i="15"/>
  <c r="O229" i="15"/>
  <c r="N229" i="15"/>
  <c r="M229" i="15"/>
  <c r="K229" i="15"/>
  <c r="I229" i="15"/>
  <c r="G229" i="15"/>
  <c r="U228" i="15"/>
  <c r="T228" i="15"/>
  <c r="N228" i="15"/>
  <c r="O228" i="15" s="1"/>
  <c r="M228" i="15"/>
  <c r="K228" i="15"/>
  <c r="I228" i="15"/>
  <c r="G228" i="15"/>
  <c r="U227" i="15"/>
  <c r="T227" i="15"/>
  <c r="N227" i="15"/>
  <c r="O227" i="15" s="1"/>
  <c r="M227" i="15"/>
  <c r="K227" i="15"/>
  <c r="I227" i="15"/>
  <c r="G227" i="15"/>
  <c r="U226" i="15"/>
  <c r="T226" i="15"/>
  <c r="N226" i="15"/>
  <c r="O226" i="15" s="1"/>
  <c r="M226" i="15"/>
  <c r="K226" i="15"/>
  <c r="I226" i="15"/>
  <c r="G226" i="15"/>
  <c r="U225" i="15"/>
  <c r="T225" i="15"/>
  <c r="N225" i="15"/>
  <c r="O225" i="15" s="1"/>
  <c r="M225" i="15"/>
  <c r="K225" i="15"/>
  <c r="I225" i="15"/>
  <c r="G225" i="15"/>
  <c r="S224" i="15"/>
  <c r="R224" i="15"/>
  <c r="T224" i="15" s="1"/>
  <c r="Q224" i="15"/>
  <c r="P224" i="15"/>
  <c r="L224" i="15"/>
  <c r="J224" i="15"/>
  <c r="H224" i="15"/>
  <c r="F224" i="15"/>
  <c r="E224" i="15"/>
  <c r="M224" i="15" s="1"/>
  <c r="D224" i="15"/>
  <c r="I224" i="15" s="1"/>
  <c r="U223" i="15"/>
  <c r="T223" i="15"/>
  <c r="O223" i="15"/>
  <c r="N223" i="15"/>
  <c r="M223" i="15"/>
  <c r="K223" i="15"/>
  <c r="I223" i="15"/>
  <c r="G223" i="15"/>
  <c r="U222" i="15"/>
  <c r="T222" i="15"/>
  <c r="N222" i="15"/>
  <c r="O222" i="15" s="1"/>
  <c r="M222" i="15"/>
  <c r="K222" i="15"/>
  <c r="I222" i="15"/>
  <c r="G222" i="15"/>
  <c r="U221" i="15"/>
  <c r="T221" i="15"/>
  <c r="N221" i="15"/>
  <c r="O221" i="15" s="1"/>
  <c r="M221" i="15"/>
  <c r="K221" i="15"/>
  <c r="I221" i="15"/>
  <c r="G221" i="15"/>
  <c r="U220" i="15"/>
  <c r="T220" i="15"/>
  <c r="N220" i="15"/>
  <c r="O220" i="15" s="1"/>
  <c r="M220" i="15"/>
  <c r="K220" i="15"/>
  <c r="I220" i="15"/>
  <c r="G220" i="15"/>
  <c r="U219" i="15"/>
  <c r="T219" i="15"/>
  <c r="N219" i="15"/>
  <c r="O219" i="15" s="1"/>
  <c r="M219" i="15"/>
  <c r="K219" i="15"/>
  <c r="I219" i="15"/>
  <c r="G219" i="15"/>
  <c r="U218" i="15"/>
  <c r="T218" i="15"/>
  <c r="N218" i="15"/>
  <c r="O218" i="15" s="1"/>
  <c r="M218" i="15"/>
  <c r="K218" i="15"/>
  <c r="I218" i="15"/>
  <c r="G218" i="15"/>
  <c r="U217" i="15"/>
  <c r="T217" i="15"/>
  <c r="N217" i="15"/>
  <c r="O217" i="15" s="1"/>
  <c r="M217" i="15"/>
  <c r="K217" i="15"/>
  <c r="I217" i="15"/>
  <c r="G217" i="15"/>
  <c r="S216" i="15"/>
  <c r="R216" i="15"/>
  <c r="T216" i="15" s="1"/>
  <c r="Q216" i="15"/>
  <c r="P216" i="15"/>
  <c r="L216" i="15"/>
  <c r="J216" i="15"/>
  <c r="H216" i="15"/>
  <c r="F216" i="15"/>
  <c r="E216" i="15"/>
  <c r="M216" i="15" s="1"/>
  <c r="D216" i="15"/>
  <c r="U215" i="15"/>
  <c r="T215" i="15"/>
  <c r="O215" i="15"/>
  <c r="N215" i="15"/>
  <c r="M215" i="15"/>
  <c r="K215" i="15"/>
  <c r="I215" i="15"/>
  <c r="G215" i="15"/>
  <c r="U214" i="15"/>
  <c r="T214" i="15"/>
  <c r="N214" i="15"/>
  <c r="O214" i="15" s="1"/>
  <c r="M214" i="15"/>
  <c r="K214" i="15"/>
  <c r="I214" i="15"/>
  <c r="G214" i="15"/>
  <c r="U213" i="15"/>
  <c r="T213" i="15"/>
  <c r="N213" i="15"/>
  <c r="O213" i="15" s="1"/>
  <c r="M213" i="15"/>
  <c r="K213" i="15"/>
  <c r="I213" i="15"/>
  <c r="G213" i="15"/>
  <c r="U212" i="15"/>
  <c r="T212" i="15"/>
  <c r="N212" i="15"/>
  <c r="O212" i="15" s="1"/>
  <c r="M212" i="15"/>
  <c r="K212" i="15"/>
  <c r="I212" i="15"/>
  <c r="G212" i="15"/>
  <c r="U211" i="15"/>
  <c r="T211" i="15"/>
  <c r="N211" i="15"/>
  <c r="O211" i="15" s="1"/>
  <c r="M211" i="15"/>
  <c r="K211" i="15"/>
  <c r="I211" i="15"/>
  <c r="G211" i="15"/>
  <c r="U210" i="15"/>
  <c r="T210" i="15"/>
  <c r="N210" i="15"/>
  <c r="O210" i="15" s="1"/>
  <c r="M210" i="15"/>
  <c r="K210" i="15"/>
  <c r="I210" i="15"/>
  <c r="G210" i="15"/>
  <c r="U209" i="15"/>
  <c r="T209" i="15"/>
  <c r="N209" i="15"/>
  <c r="O209" i="15" s="1"/>
  <c r="M209" i="15"/>
  <c r="K209" i="15"/>
  <c r="I209" i="15"/>
  <c r="G209" i="15"/>
  <c r="U208" i="15"/>
  <c r="T208" i="15"/>
  <c r="N208" i="15"/>
  <c r="O208" i="15" s="1"/>
  <c r="M208" i="15"/>
  <c r="K208" i="15"/>
  <c r="I208" i="15"/>
  <c r="G208" i="15"/>
  <c r="S205" i="15"/>
  <c r="R205" i="15"/>
  <c r="T205" i="15" s="1"/>
  <c r="Q205" i="15"/>
  <c r="P205" i="15"/>
  <c r="L205" i="15"/>
  <c r="J205" i="15"/>
  <c r="U205" i="15" s="1"/>
  <c r="H205" i="15"/>
  <c r="F205" i="15"/>
  <c r="N205" i="15" s="1"/>
  <c r="E205" i="15"/>
  <c r="M205" i="15" s="1"/>
  <c r="D205" i="15"/>
  <c r="S204" i="15"/>
  <c r="R204" i="15"/>
  <c r="T204" i="15" s="1"/>
  <c r="Q204" i="15"/>
  <c r="P204" i="15"/>
  <c r="L204" i="15"/>
  <c r="J204" i="15"/>
  <c r="H204" i="15"/>
  <c r="F204" i="15"/>
  <c r="E204" i="15"/>
  <c r="K204" i="15" s="1"/>
  <c r="D204" i="15"/>
  <c r="U203" i="15"/>
  <c r="T203" i="15"/>
  <c r="O203" i="15"/>
  <c r="N203" i="15"/>
  <c r="M203" i="15"/>
  <c r="K203" i="15"/>
  <c r="I203" i="15"/>
  <c r="G203" i="15"/>
  <c r="U202" i="15"/>
  <c r="T202" i="15"/>
  <c r="N202" i="15"/>
  <c r="O202" i="15" s="1"/>
  <c r="M202" i="15"/>
  <c r="K202" i="15"/>
  <c r="I202" i="15"/>
  <c r="G202" i="15"/>
  <c r="U201" i="15"/>
  <c r="T201" i="15"/>
  <c r="N201" i="15"/>
  <c r="O201" i="15" s="1"/>
  <c r="M201" i="15"/>
  <c r="K201" i="15"/>
  <c r="I201" i="15"/>
  <c r="G201" i="15"/>
  <c r="U200" i="15"/>
  <c r="T200" i="15"/>
  <c r="N200" i="15"/>
  <c r="O200" i="15" s="1"/>
  <c r="M200" i="15"/>
  <c r="K200" i="15"/>
  <c r="I200" i="15"/>
  <c r="G200" i="15"/>
  <c r="U199" i="15"/>
  <c r="T199" i="15"/>
  <c r="N199" i="15"/>
  <c r="O199" i="15" s="1"/>
  <c r="M199" i="15"/>
  <c r="K199" i="15"/>
  <c r="I199" i="15"/>
  <c r="G199" i="15"/>
  <c r="S198" i="15"/>
  <c r="R198" i="15"/>
  <c r="T198" i="15" s="1"/>
  <c r="Q198" i="15"/>
  <c r="P198" i="15"/>
  <c r="L198" i="15"/>
  <c r="J198" i="15"/>
  <c r="H198" i="15"/>
  <c r="F198" i="15"/>
  <c r="E198" i="15"/>
  <c r="M198" i="15" s="1"/>
  <c r="D198" i="15"/>
  <c r="I198" i="15" s="1"/>
  <c r="U197" i="15"/>
  <c r="T197" i="15"/>
  <c r="O197" i="15"/>
  <c r="N197" i="15"/>
  <c r="M197" i="15"/>
  <c r="K197" i="15"/>
  <c r="I197" i="15"/>
  <c r="G197" i="15"/>
  <c r="U196" i="15"/>
  <c r="T196" i="15"/>
  <c r="N196" i="15"/>
  <c r="O196" i="15" s="1"/>
  <c r="M196" i="15"/>
  <c r="K196" i="15"/>
  <c r="I196" i="15"/>
  <c r="G196" i="15"/>
  <c r="U195" i="15"/>
  <c r="T195" i="15"/>
  <c r="N195" i="15"/>
  <c r="O195" i="15" s="1"/>
  <c r="M195" i="15"/>
  <c r="K195" i="15"/>
  <c r="I195" i="15"/>
  <c r="G195" i="15"/>
  <c r="U194" i="15"/>
  <c r="T194" i="15"/>
  <c r="N194" i="15"/>
  <c r="O194" i="15" s="1"/>
  <c r="M194" i="15"/>
  <c r="K194" i="15"/>
  <c r="I194" i="15"/>
  <c r="G194" i="15"/>
  <c r="U193" i="15"/>
  <c r="T193" i="15"/>
  <c r="N193" i="15"/>
  <c r="O193" i="15" s="1"/>
  <c r="M193" i="15"/>
  <c r="K193" i="15"/>
  <c r="I193" i="15"/>
  <c r="G193" i="15"/>
  <c r="U192" i="15"/>
  <c r="T192" i="15"/>
  <c r="N192" i="15"/>
  <c r="O192" i="15" s="1"/>
  <c r="M192" i="15"/>
  <c r="K192" i="15"/>
  <c r="I192" i="15"/>
  <c r="G192" i="15"/>
  <c r="S191" i="15"/>
  <c r="R191" i="15"/>
  <c r="T191" i="15" s="1"/>
  <c r="Q191" i="15"/>
  <c r="P191" i="15"/>
  <c r="L191" i="15"/>
  <c r="J191" i="15"/>
  <c r="H191" i="15"/>
  <c r="F191" i="15"/>
  <c r="E191" i="15"/>
  <c r="M191" i="15" s="1"/>
  <c r="D191" i="15"/>
  <c r="U190" i="15"/>
  <c r="T190" i="15"/>
  <c r="O190" i="15"/>
  <c r="N190" i="15"/>
  <c r="M190" i="15"/>
  <c r="K190" i="15"/>
  <c r="I190" i="15"/>
  <c r="G190" i="15"/>
  <c r="U189" i="15"/>
  <c r="T189" i="15"/>
  <c r="N189" i="15"/>
  <c r="O189" i="15" s="1"/>
  <c r="M189" i="15"/>
  <c r="K189" i="15"/>
  <c r="I189" i="15"/>
  <c r="G189" i="15"/>
  <c r="U188" i="15"/>
  <c r="T188" i="15"/>
  <c r="N188" i="15"/>
  <c r="O188" i="15" s="1"/>
  <c r="M188" i="15"/>
  <c r="K188" i="15"/>
  <c r="I188" i="15"/>
  <c r="G188" i="15"/>
  <c r="U187" i="15"/>
  <c r="T187" i="15"/>
  <c r="N187" i="15"/>
  <c r="O187" i="15" s="1"/>
  <c r="M187" i="15"/>
  <c r="K187" i="15"/>
  <c r="I187" i="15"/>
  <c r="G187" i="15"/>
  <c r="U186" i="15"/>
  <c r="T186" i="15"/>
  <c r="N186" i="15"/>
  <c r="O186" i="15" s="1"/>
  <c r="M186" i="15"/>
  <c r="K186" i="15"/>
  <c r="I186" i="15"/>
  <c r="G186" i="15"/>
  <c r="S185" i="15"/>
  <c r="R185" i="15"/>
  <c r="T185" i="15" s="1"/>
  <c r="Q185" i="15"/>
  <c r="P185" i="15"/>
  <c r="L185" i="15"/>
  <c r="J185" i="15"/>
  <c r="U185" i="15" s="1"/>
  <c r="H185" i="15"/>
  <c r="F185" i="15"/>
  <c r="N185" i="15" s="1"/>
  <c r="E185" i="15"/>
  <c r="M185" i="15" s="1"/>
  <c r="D185" i="15"/>
  <c r="U184" i="15"/>
  <c r="T184" i="15"/>
  <c r="O184" i="15"/>
  <c r="N184" i="15"/>
  <c r="M184" i="15"/>
  <c r="K184" i="15"/>
  <c r="I184" i="15"/>
  <c r="G184" i="15"/>
  <c r="U183" i="15"/>
  <c r="T183" i="15"/>
  <c r="N183" i="15"/>
  <c r="O183" i="15" s="1"/>
  <c r="M183" i="15"/>
  <c r="K183" i="15"/>
  <c r="I183" i="15"/>
  <c r="G183" i="15"/>
  <c r="U182" i="15"/>
  <c r="T182" i="15"/>
  <c r="N182" i="15"/>
  <c r="O182" i="15" s="1"/>
  <c r="M182" i="15"/>
  <c r="K182" i="15"/>
  <c r="I182" i="15"/>
  <c r="G182" i="15"/>
  <c r="U181" i="15"/>
  <c r="T181" i="15"/>
  <c r="N181" i="15"/>
  <c r="O181" i="15" s="1"/>
  <c r="M181" i="15"/>
  <c r="K181" i="15"/>
  <c r="I181" i="15"/>
  <c r="G181" i="15"/>
  <c r="U180" i="15"/>
  <c r="T180" i="15"/>
  <c r="N180" i="15"/>
  <c r="O180" i="15" s="1"/>
  <c r="M180" i="15"/>
  <c r="K180" i="15"/>
  <c r="I180" i="15"/>
  <c r="G180" i="15"/>
  <c r="S179" i="15"/>
  <c r="R179" i="15"/>
  <c r="T179" i="15" s="1"/>
  <c r="Q179" i="15"/>
  <c r="P179" i="15"/>
  <c r="L179" i="15"/>
  <c r="J179" i="15"/>
  <c r="H179" i="15"/>
  <c r="F179" i="15"/>
  <c r="N179" i="15" s="1"/>
  <c r="E179" i="15"/>
  <c r="K179" i="15" s="1"/>
  <c r="D179" i="15"/>
  <c r="U178" i="15"/>
  <c r="T178" i="15"/>
  <c r="O178" i="15"/>
  <c r="N178" i="15"/>
  <c r="M178" i="15"/>
  <c r="K178" i="15"/>
  <c r="I178" i="15"/>
  <c r="G178" i="15"/>
  <c r="U177" i="15"/>
  <c r="T177" i="15"/>
  <c r="N177" i="15"/>
  <c r="O177" i="15" s="1"/>
  <c r="M177" i="15"/>
  <c r="K177" i="15"/>
  <c r="I177" i="15"/>
  <c r="G177" i="15"/>
  <c r="U176" i="15"/>
  <c r="T176" i="15"/>
  <c r="N176" i="15"/>
  <c r="O176" i="15" s="1"/>
  <c r="M176" i="15"/>
  <c r="K176" i="15"/>
  <c r="I176" i="15"/>
  <c r="G176" i="15"/>
  <c r="U175" i="15"/>
  <c r="T175" i="15"/>
  <c r="N175" i="15"/>
  <c r="O175" i="15" s="1"/>
  <c r="M175" i="15"/>
  <c r="K175" i="15"/>
  <c r="I175" i="15"/>
  <c r="G175" i="15"/>
  <c r="U174" i="15"/>
  <c r="T174" i="15"/>
  <c r="N174" i="15"/>
  <c r="O174" i="15" s="1"/>
  <c r="M174" i="15"/>
  <c r="K174" i="15"/>
  <c r="I174" i="15"/>
  <c r="G174" i="15"/>
  <c r="U173" i="15"/>
  <c r="T173" i="15"/>
  <c r="N173" i="15"/>
  <c r="O173" i="15" s="1"/>
  <c r="M173" i="15"/>
  <c r="K173" i="15"/>
  <c r="I173" i="15"/>
  <c r="G173" i="15"/>
  <c r="S170" i="15"/>
  <c r="R170" i="15"/>
  <c r="T170" i="15" s="1"/>
  <c r="Q170" i="15"/>
  <c r="P170" i="15"/>
  <c r="L170" i="15"/>
  <c r="J170" i="15"/>
  <c r="H170" i="15"/>
  <c r="F170" i="15"/>
  <c r="N170" i="15" s="1"/>
  <c r="E170" i="15"/>
  <c r="M170" i="15" s="1"/>
  <c r="D170" i="15"/>
  <c r="G170" i="15" s="1"/>
  <c r="S169" i="15"/>
  <c r="R169" i="15"/>
  <c r="T169" i="15" s="1"/>
  <c r="Q169" i="15"/>
  <c r="P169" i="15"/>
  <c r="L169" i="15"/>
  <c r="J169" i="15"/>
  <c r="H169" i="15"/>
  <c r="F169" i="15"/>
  <c r="N169" i="15" s="1"/>
  <c r="E169" i="15"/>
  <c r="M169" i="15" s="1"/>
  <c r="D169" i="15"/>
  <c r="U168" i="15"/>
  <c r="T168" i="15"/>
  <c r="O168" i="15"/>
  <c r="N168" i="15"/>
  <c r="M168" i="15"/>
  <c r="K168" i="15"/>
  <c r="I168" i="15"/>
  <c r="G168" i="15"/>
  <c r="U167" i="15"/>
  <c r="T167" i="15"/>
  <c r="N167" i="15"/>
  <c r="O167" i="15" s="1"/>
  <c r="M167" i="15"/>
  <c r="K167" i="15"/>
  <c r="I167" i="15"/>
  <c r="G167" i="15"/>
  <c r="U166" i="15"/>
  <c r="T166" i="15"/>
  <c r="N166" i="15"/>
  <c r="O166" i="15" s="1"/>
  <c r="M166" i="15"/>
  <c r="K166" i="15"/>
  <c r="I166" i="15"/>
  <c r="G166" i="15"/>
  <c r="U165" i="15"/>
  <c r="T165" i="15"/>
  <c r="N165" i="15"/>
  <c r="O165" i="15" s="1"/>
  <c r="M165" i="15"/>
  <c r="K165" i="15"/>
  <c r="I165" i="15"/>
  <c r="G165" i="15"/>
  <c r="U164" i="15"/>
  <c r="T164" i="15"/>
  <c r="N164" i="15"/>
  <c r="O164" i="15" s="1"/>
  <c r="M164" i="15"/>
  <c r="K164" i="15"/>
  <c r="I164" i="15"/>
  <c r="G164" i="15"/>
  <c r="S163" i="15"/>
  <c r="R163" i="15"/>
  <c r="T163" i="15" s="1"/>
  <c r="Q163" i="15"/>
  <c r="P163" i="15"/>
  <c r="L163" i="15"/>
  <c r="J163" i="15"/>
  <c r="H163" i="15"/>
  <c r="F163" i="15"/>
  <c r="N163" i="15" s="1"/>
  <c r="E163" i="15"/>
  <c r="D163" i="15"/>
  <c r="U162" i="15"/>
  <c r="T162" i="15"/>
  <c r="O162" i="15"/>
  <c r="N162" i="15"/>
  <c r="M162" i="15"/>
  <c r="K162" i="15"/>
  <c r="I162" i="15"/>
  <c r="G162" i="15"/>
  <c r="U161" i="15"/>
  <c r="T161" i="15"/>
  <c r="N161" i="15"/>
  <c r="O161" i="15" s="1"/>
  <c r="M161" i="15"/>
  <c r="K161" i="15"/>
  <c r="I161" i="15"/>
  <c r="G161" i="15"/>
  <c r="U160" i="15"/>
  <c r="T160" i="15"/>
  <c r="N160" i="15"/>
  <c r="O160" i="15" s="1"/>
  <c r="M160" i="15"/>
  <c r="K160" i="15"/>
  <c r="I160" i="15"/>
  <c r="G160" i="15"/>
  <c r="U159" i="15"/>
  <c r="T159" i="15"/>
  <c r="N159" i="15"/>
  <c r="O159" i="15" s="1"/>
  <c r="M159" i="15"/>
  <c r="K159" i="15"/>
  <c r="I159" i="15"/>
  <c r="G159" i="15"/>
  <c r="U158" i="15"/>
  <c r="T158" i="15"/>
  <c r="N158" i="15"/>
  <c r="O158" i="15" s="1"/>
  <c r="M158" i="15"/>
  <c r="K158" i="15"/>
  <c r="I158" i="15"/>
  <c r="G158" i="15"/>
  <c r="S157" i="15"/>
  <c r="R157" i="15"/>
  <c r="T157" i="15" s="1"/>
  <c r="Q157" i="15"/>
  <c r="P157" i="15"/>
  <c r="L157" i="15"/>
  <c r="J157" i="15"/>
  <c r="H157" i="15"/>
  <c r="F157" i="15"/>
  <c r="N157" i="15" s="1"/>
  <c r="E157" i="15"/>
  <c r="D157" i="15"/>
  <c r="G157" i="15" s="1"/>
  <c r="U156" i="15"/>
  <c r="T156" i="15"/>
  <c r="N156" i="15"/>
  <c r="O156" i="15" s="1"/>
  <c r="M156" i="15"/>
  <c r="K156" i="15"/>
  <c r="I156" i="15"/>
  <c r="G156" i="15"/>
  <c r="U155" i="15"/>
  <c r="T155" i="15"/>
  <c r="N155" i="15"/>
  <c r="O155" i="15" s="1"/>
  <c r="M155" i="15"/>
  <c r="K155" i="15"/>
  <c r="I155" i="15"/>
  <c r="G155" i="15"/>
  <c r="U154" i="15"/>
  <c r="T154" i="15"/>
  <c r="N154" i="15"/>
  <c r="O154" i="15" s="1"/>
  <c r="M154" i="15"/>
  <c r="K154" i="15"/>
  <c r="I154" i="15"/>
  <c r="G154" i="15"/>
  <c r="U153" i="15"/>
  <c r="T153" i="15"/>
  <c r="N153" i="15"/>
  <c r="O153" i="15" s="1"/>
  <c r="M153" i="15"/>
  <c r="K153" i="15"/>
  <c r="I153" i="15"/>
  <c r="G153" i="15"/>
  <c r="U152" i="15"/>
  <c r="T152" i="15"/>
  <c r="N152" i="15"/>
  <c r="O152" i="15" s="1"/>
  <c r="M152" i="15"/>
  <c r="K152" i="15"/>
  <c r="I152" i="15"/>
  <c r="G152" i="15"/>
  <c r="U151" i="15"/>
  <c r="T151" i="15"/>
  <c r="N151" i="15"/>
  <c r="O151" i="15" s="1"/>
  <c r="M151" i="15"/>
  <c r="K151" i="15"/>
  <c r="I151" i="15"/>
  <c r="G151" i="15"/>
  <c r="S150" i="15"/>
  <c r="R150" i="15"/>
  <c r="T150" i="15" s="1"/>
  <c r="Q150" i="15"/>
  <c r="P150" i="15"/>
  <c r="L150" i="15"/>
  <c r="J150" i="15"/>
  <c r="H150" i="15"/>
  <c r="F150" i="15"/>
  <c r="E150" i="15"/>
  <c r="M150" i="15" s="1"/>
  <c r="D150" i="15"/>
  <c r="U149" i="15"/>
  <c r="T149" i="15"/>
  <c r="O149" i="15"/>
  <c r="N149" i="15"/>
  <c r="M149" i="15"/>
  <c r="K149" i="15"/>
  <c r="I149" i="15"/>
  <c r="G149" i="15"/>
  <c r="U148" i="15"/>
  <c r="T148" i="15"/>
  <c r="N148" i="15"/>
  <c r="O148" i="15" s="1"/>
  <c r="M148" i="15"/>
  <c r="K148" i="15"/>
  <c r="I148" i="15"/>
  <c r="G148" i="15"/>
  <c r="U147" i="15"/>
  <c r="T147" i="15"/>
  <c r="N147" i="15"/>
  <c r="O147" i="15" s="1"/>
  <c r="M147" i="15"/>
  <c r="K147" i="15"/>
  <c r="I147" i="15"/>
  <c r="G147" i="15"/>
  <c r="U146" i="15"/>
  <c r="T146" i="15"/>
  <c r="N146" i="15"/>
  <c r="O146" i="15" s="1"/>
  <c r="M146" i="15"/>
  <c r="K146" i="15"/>
  <c r="I146" i="15"/>
  <c r="G146" i="15"/>
  <c r="U145" i="15"/>
  <c r="T145" i="15"/>
  <c r="N145" i="15"/>
  <c r="O145" i="15" s="1"/>
  <c r="M145" i="15"/>
  <c r="K145" i="15"/>
  <c r="I145" i="15"/>
  <c r="G145" i="15"/>
  <c r="S144" i="15"/>
  <c r="R144" i="15"/>
  <c r="T144" i="15" s="1"/>
  <c r="Q144" i="15"/>
  <c r="P144" i="15"/>
  <c r="L144" i="15"/>
  <c r="J144" i="15"/>
  <c r="H144" i="15"/>
  <c r="F144" i="15"/>
  <c r="N144" i="15" s="1"/>
  <c r="E144" i="15"/>
  <c r="K144" i="15" s="1"/>
  <c r="D144" i="15"/>
  <c r="I144" i="15" s="1"/>
  <c r="U143" i="15"/>
  <c r="T143" i="15"/>
  <c r="O143" i="15"/>
  <c r="N143" i="15"/>
  <c r="M143" i="15"/>
  <c r="K143" i="15"/>
  <c r="I143" i="15"/>
  <c r="G143" i="15"/>
  <c r="U142" i="15"/>
  <c r="T142" i="15"/>
  <c r="N142" i="15"/>
  <c r="O142" i="15" s="1"/>
  <c r="M142" i="15"/>
  <c r="K142" i="15"/>
  <c r="I142" i="15"/>
  <c r="G142" i="15"/>
  <c r="U141" i="15"/>
  <c r="T141" i="15"/>
  <c r="N141" i="15"/>
  <c r="O141" i="15" s="1"/>
  <c r="M141" i="15"/>
  <c r="K141" i="15"/>
  <c r="I141" i="15"/>
  <c r="G141" i="15"/>
  <c r="U140" i="15"/>
  <c r="T140" i="15"/>
  <c r="N140" i="15"/>
  <c r="O140" i="15" s="1"/>
  <c r="M140" i="15"/>
  <c r="K140" i="15"/>
  <c r="I140" i="15"/>
  <c r="G140" i="15"/>
  <c r="U139" i="15"/>
  <c r="T139" i="15"/>
  <c r="N139" i="15"/>
  <c r="O139" i="15" s="1"/>
  <c r="M139" i="15"/>
  <c r="K139" i="15"/>
  <c r="I139" i="15"/>
  <c r="G139" i="15"/>
  <c r="U138" i="15"/>
  <c r="T138" i="15"/>
  <c r="O138" i="15"/>
  <c r="N138" i="15"/>
  <c r="M138" i="15"/>
  <c r="K138" i="15"/>
  <c r="I138" i="15"/>
  <c r="G138" i="15"/>
  <c r="S137" i="15"/>
  <c r="R137" i="15"/>
  <c r="T137" i="15" s="1"/>
  <c r="Q137" i="15"/>
  <c r="P137" i="15"/>
  <c r="U137" i="15" s="1"/>
  <c r="L137" i="15"/>
  <c r="J137" i="15"/>
  <c r="H137" i="15"/>
  <c r="F137" i="15"/>
  <c r="N137" i="15" s="1"/>
  <c r="E137" i="15"/>
  <c r="K137" i="15" s="1"/>
  <c r="D137" i="15"/>
  <c r="I137" i="15" s="1"/>
  <c r="U136" i="15"/>
  <c r="T136" i="15"/>
  <c r="O136" i="15"/>
  <c r="N136" i="15"/>
  <c r="M136" i="15"/>
  <c r="K136" i="15"/>
  <c r="I136" i="15"/>
  <c r="G136" i="15"/>
  <c r="U135" i="15"/>
  <c r="T135" i="15"/>
  <c r="N135" i="15"/>
  <c r="O135" i="15" s="1"/>
  <c r="M135" i="15"/>
  <c r="K135" i="15"/>
  <c r="I135" i="15"/>
  <c r="G135" i="15"/>
  <c r="U134" i="15"/>
  <c r="T134" i="15"/>
  <c r="N134" i="15"/>
  <c r="O134" i="15" s="1"/>
  <c r="M134" i="15"/>
  <c r="K134" i="15"/>
  <c r="I134" i="15"/>
  <c r="G134" i="15"/>
  <c r="U133" i="15"/>
  <c r="T133" i="15"/>
  <c r="N133" i="15"/>
  <c r="O133" i="15" s="1"/>
  <c r="M133" i="15"/>
  <c r="K133" i="15"/>
  <c r="I133" i="15"/>
  <c r="G133" i="15"/>
  <c r="S132" i="15"/>
  <c r="R132" i="15"/>
  <c r="T132" i="15" s="1"/>
  <c r="Q132" i="15"/>
  <c r="P132" i="15"/>
  <c r="L132" i="15"/>
  <c r="J132" i="15"/>
  <c r="H132" i="15"/>
  <c r="F132" i="15"/>
  <c r="N132" i="15" s="1"/>
  <c r="E132" i="15"/>
  <c r="M132" i="15" s="1"/>
  <c r="D132" i="15"/>
  <c r="G132" i="15" s="1"/>
  <c r="U131" i="15"/>
  <c r="T131" i="15"/>
  <c r="O131" i="15"/>
  <c r="N131" i="15"/>
  <c r="M131" i="15"/>
  <c r="K131" i="15"/>
  <c r="I131" i="15"/>
  <c r="G131" i="15"/>
  <c r="U130" i="15"/>
  <c r="T130" i="15"/>
  <c r="N130" i="15"/>
  <c r="O130" i="15" s="1"/>
  <c r="M130" i="15"/>
  <c r="K130" i="15"/>
  <c r="I130" i="15"/>
  <c r="G130" i="15"/>
  <c r="U129" i="15"/>
  <c r="T129" i="15"/>
  <c r="N129" i="15"/>
  <c r="O129" i="15" s="1"/>
  <c r="M129" i="15"/>
  <c r="K129" i="15"/>
  <c r="I129" i="15"/>
  <c r="G129" i="15"/>
  <c r="U128" i="15"/>
  <c r="T128" i="15"/>
  <c r="N128" i="15"/>
  <c r="O128" i="15" s="1"/>
  <c r="M128" i="15"/>
  <c r="K128" i="15"/>
  <c r="I128" i="15"/>
  <c r="G128" i="15"/>
  <c r="U127" i="15"/>
  <c r="T127" i="15"/>
  <c r="N127" i="15"/>
  <c r="O127" i="15" s="1"/>
  <c r="M127" i="15"/>
  <c r="K127" i="15"/>
  <c r="I127" i="15"/>
  <c r="G127" i="15"/>
  <c r="S126" i="15"/>
  <c r="R126" i="15"/>
  <c r="T126" i="15" s="1"/>
  <c r="Q126" i="15"/>
  <c r="P126" i="15"/>
  <c r="L126" i="15"/>
  <c r="J126" i="15"/>
  <c r="H126" i="15"/>
  <c r="F126" i="15"/>
  <c r="N126" i="15" s="1"/>
  <c r="E126" i="15"/>
  <c r="D126" i="15"/>
  <c r="U125" i="15"/>
  <c r="T125" i="15"/>
  <c r="O125" i="15"/>
  <c r="N125" i="15"/>
  <c r="M125" i="15"/>
  <c r="K125" i="15"/>
  <c r="I125" i="15"/>
  <c r="G125" i="15"/>
  <c r="U124" i="15"/>
  <c r="T124" i="15"/>
  <c r="N124" i="15"/>
  <c r="O124" i="15" s="1"/>
  <c r="M124" i="15"/>
  <c r="K124" i="15"/>
  <c r="I124" i="15"/>
  <c r="G124" i="15"/>
  <c r="U123" i="15"/>
  <c r="T123" i="15"/>
  <c r="N123" i="15"/>
  <c r="O123" i="15" s="1"/>
  <c r="M123" i="15"/>
  <c r="K123" i="15"/>
  <c r="I123" i="15"/>
  <c r="G123" i="15"/>
  <c r="U122" i="15"/>
  <c r="T122" i="15"/>
  <c r="N122" i="15"/>
  <c r="O122" i="15" s="1"/>
  <c r="M122" i="15"/>
  <c r="K122" i="15"/>
  <c r="I122" i="15"/>
  <c r="G122" i="15"/>
  <c r="S121" i="15"/>
  <c r="R121" i="15"/>
  <c r="T121" i="15" s="1"/>
  <c r="Q121" i="15"/>
  <c r="P121" i="15"/>
  <c r="L121" i="15"/>
  <c r="J121" i="15"/>
  <c r="U121" i="15" s="1"/>
  <c r="H121" i="15"/>
  <c r="F121" i="15"/>
  <c r="N121" i="15" s="1"/>
  <c r="E121" i="15"/>
  <c r="D121" i="15"/>
  <c r="I121" i="15" s="1"/>
  <c r="U120" i="15"/>
  <c r="T120" i="15"/>
  <c r="O120" i="15"/>
  <c r="N120" i="15"/>
  <c r="M120" i="15"/>
  <c r="K120" i="15"/>
  <c r="I120" i="15"/>
  <c r="G120" i="15"/>
  <c r="U119" i="15"/>
  <c r="T119" i="15"/>
  <c r="N119" i="15"/>
  <c r="O119" i="15" s="1"/>
  <c r="M119" i="15"/>
  <c r="K119" i="15"/>
  <c r="I119" i="15"/>
  <c r="G119" i="15"/>
  <c r="U118" i="15"/>
  <c r="T118" i="15"/>
  <c r="N118" i="15"/>
  <c r="O118" i="15" s="1"/>
  <c r="M118" i="15"/>
  <c r="K118" i="15"/>
  <c r="I118" i="15"/>
  <c r="G118" i="15"/>
  <c r="U117" i="15"/>
  <c r="T117" i="15"/>
  <c r="N117" i="15"/>
  <c r="O117" i="15" s="1"/>
  <c r="M117" i="15"/>
  <c r="K117" i="15"/>
  <c r="I117" i="15"/>
  <c r="G117" i="15"/>
  <c r="U116" i="15"/>
  <c r="T116" i="15"/>
  <c r="N116" i="15"/>
  <c r="O116" i="15" s="1"/>
  <c r="M116" i="15"/>
  <c r="K116" i="15"/>
  <c r="I116" i="15"/>
  <c r="G116" i="15"/>
  <c r="U115" i="15"/>
  <c r="T115" i="15"/>
  <c r="N115" i="15"/>
  <c r="O115" i="15" s="1"/>
  <c r="M115" i="15"/>
  <c r="K115" i="15"/>
  <c r="I115" i="15"/>
  <c r="G115" i="15"/>
  <c r="U114" i="15"/>
  <c r="T114" i="15"/>
  <c r="N114" i="15"/>
  <c r="O114" i="15" s="1"/>
  <c r="M114" i="15"/>
  <c r="K114" i="15"/>
  <c r="I114" i="15"/>
  <c r="G114" i="15"/>
  <c r="U113" i="15"/>
  <c r="T113" i="15"/>
  <c r="N113" i="15"/>
  <c r="O113" i="15" s="1"/>
  <c r="M113" i="15"/>
  <c r="K113" i="15"/>
  <c r="I113" i="15"/>
  <c r="G113" i="15"/>
  <c r="S112" i="15"/>
  <c r="R112" i="15"/>
  <c r="T112" i="15" s="1"/>
  <c r="Q112" i="15"/>
  <c r="P112" i="15"/>
  <c r="U112" i="15" s="1"/>
  <c r="L112" i="15"/>
  <c r="J112" i="15"/>
  <c r="H112" i="15"/>
  <c r="F112" i="15"/>
  <c r="N112" i="15" s="1"/>
  <c r="E112" i="15"/>
  <c r="K112" i="15" s="1"/>
  <c r="D112" i="15"/>
  <c r="I112" i="15" s="1"/>
  <c r="U111" i="15"/>
  <c r="T111" i="15"/>
  <c r="O111" i="15"/>
  <c r="N111" i="15"/>
  <c r="M111" i="15"/>
  <c r="K111" i="15"/>
  <c r="I111" i="15"/>
  <c r="G111" i="15"/>
  <c r="U110" i="15"/>
  <c r="T110" i="15"/>
  <c r="N110" i="15"/>
  <c r="O110" i="15" s="1"/>
  <c r="M110" i="15"/>
  <c r="K110" i="15"/>
  <c r="I110" i="15"/>
  <c r="G110" i="15"/>
  <c r="U109" i="15"/>
  <c r="T109" i="15"/>
  <c r="N109" i="15"/>
  <c r="O109" i="15" s="1"/>
  <c r="M109" i="15"/>
  <c r="K109" i="15"/>
  <c r="I109" i="15"/>
  <c r="G109" i="15"/>
  <c r="U108" i="15"/>
  <c r="T108" i="15"/>
  <c r="N108" i="15"/>
  <c r="O108" i="15" s="1"/>
  <c r="M108" i="15"/>
  <c r="K108" i="15"/>
  <c r="I108" i="15"/>
  <c r="G108" i="15"/>
  <c r="U107" i="15"/>
  <c r="T107" i="15"/>
  <c r="N107" i="15"/>
  <c r="O107" i="15" s="1"/>
  <c r="M107" i="15"/>
  <c r="K107" i="15"/>
  <c r="I107" i="15"/>
  <c r="G107" i="15"/>
  <c r="S106" i="15"/>
  <c r="R106" i="15"/>
  <c r="T106" i="15" s="1"/>
  <c r="Q106" i="15"/>
  <c r="P106" i="15"/>
  <c r="L106" i="15"/>
  <c r="J106" i="15"/>
  <c r="H106" i="15"/>
  <c r="F106" i="15"/>
  <c r="E106" i="15"/>
  <c r="M106" i="15" s="1"/>
  <c r="D106" i="15"/>
  <c r="U105" i="15"/>
  <c r="T105" i="15"/>
  <c r="N105" i="15"/>
  <c r="O105" i="15" s="1"/>
  <c r="M105" i="15"/>
  <c r="K105" i="15"/>
  <c r="I105" i="15"/>
  <c r="G105" i="15"/>
  <c r="S102" i="15"/>
  <c r="R102" i="15"/>
  <c r="T102" i="15" s="1"/>
  <c r="Q102" i="15"/>
  <c r="P102" i="15"/>
  <c r="L102" i="15"/>
  <c r="J102" i="15"/>
  <c r="H102" i="15"/>
  <c r="F102" i="15"/>
  <c r="N102" i="15" s="1"/>
  <c r="E102" i="15"/>
  <c r="D102" i="15"/>
  <c r="G102" i="15" s="1"/>
  <c r="S101" i="15"/>
  <c r="R101" i="15"/>
  <c r="T101" i="15" s="1"/>
  <c r="Q101" i="15"/>
  <c r="P101" i="15"/>
  <c r="L101" i="15"/>
  <c r="J101" i="15"/>
  <c r="U101" i="15" s="1"/>
  <c r="H101" i="15"/>
  <c r="F101" i="15"/>
  <c r="N101" i="15" s="1"/>
  <c r="E101" i="15"/>
  <c r="O101" i="15" s="1"/>
  <c r="D101" i="15"/>
  <c r="I101" i="15" s="1"/>
  <c r="U100" i="15"/>
  <c r="T100" i="15"/>
  <c r="O100" i="15"/>
  <c r="N100" i="15"/>
  <c r="M100" i="15"/>
  <c r="K100" i="15"/>
  <c r="I100" i="15"/>
  <c r="G100" i="15"/>
  <c r="U99" i="15"/>
  <c r="T99" i="15"/>
  <c r="N99" i="15"/>
  <c r="O99" i="15" s="1"/>
  <c r="M99" i="15"/>
  <c r="K99" i="15"/>
  <c r="I99" i="15"/>
  <c r="G99" i="15"/>
  <c r="U98" i="15"/>
  <c r="T98" i="15"/>
  <c r="N98" i="15"/>
  <c r="O98" i="15" s="1"/>
  <c r="M98" i="15"/>
  <c r="K98" i="15"/>
  <c r="I98" i="15"/>
  <c r="G98" i="15"/>
  <c r="U97" i="15"/>
  <c r="T97" i="15"/>
  <c r="N97" i="15"/>
  <c r="O97" i="15" s="1"/>
  <c r="M97" i="15"/>
  <c r="K97" i="15"/>
  <c r="I97" i="15"/>
  <c r="G97" i="15"/>
  <c r="S96" i="15"/>
  <c r="R96" i="15"/>
  <c r="T96" i="15" s="1"/>
  <c r="Q96" i="15"/>
  <c r="P96" i="15"/>
  <c r="U96" i="15" s="1"/>
  <c r="L96" i="15"/>
  <c r="J96" i="15"/>
  <c r="H96" i="15"/>
  <c r="F96" i="15"/>
  <c r="N96" i="15" s="1"/>
  <c r="E96" i="15"/>
  <c r="K96" i="15" s="1"/>
  <c r="D96" i="15"/>
  <c r="I96" i="15" s="1"/>
  <c r="U95" i="15"/>
  <c r="T95" i="15"/>
  <c r="O95" i="15"/>
  <c r="N95" i="15"/>
  <c r="M95" i="15"/>
  <c r="K95" i="15"/>
  <c r="I95" i="15"/>
  <c r="G95" i="15"/>
  <c r="U94" i="15"/>
  <c r="T94" i="15"/>
  <c r="N94" i="15"/>
  <c r="O94" i="15" s="1"/>
  <c r="M94" i="15"/>
  <c r="K94" i="15"/>
  <c r="I94" i="15"/>
  <c r="G94" i="15"/>
  <c r="U93" i="15"/>
  <c r="T93" i="15"/>
  <c r="N93" i="15"/>
  <c r="O93" i="15" s="1"/>
  <c r="M93" i="15"/>
  <c r="K93" i="15"/>
  <c r="I93" i="15"/>
  <c r="G93" i="15"/>
  <c r="U92" i="15"/>
  <c r="T92" i="15"/>
  <c r="N92" i="15"/>
  <c r="O92" i="15" s="1"/>
  <c r="M92" i="15"/>
  <c r="K92" i="15"/>
  <c r="I92" i="15"/>
  <c r="G92" i="15"/>
  <c r="S91" i="15"/>
  <c r="R91" i="15"/>
  <c r="T91" i="15" s="1"/>
  <c r="Q91" i="15"/>
  <c r="P91" i="15"/>
  <c r="L91" i="15"/>
  <c r="J91" i="15"/>
  <c r="H91" i="15"/>
  <c r="F91" i="15"/>
  <c r="E91" i="15"/>
  <c r="M91" i="15" s="1"/>
  <c r="D91" i="15"/>
  <c r="U90" i="15"/>
  <c r="T90" i="15"/>
  <c r="N90" i="15"/>
  <c r="O90" i="15" s="1"/>
  <c r="M90" i="15"/>
  <c r="K90" i="15"/>
  <c r="I90" i="15"/>
  <c r="G90" i="15"/>
  <c r="U89" i="15"/>
  <c r="T89" i="15"/>
  <c r="N89" i="15"/>
  <c r="O89" i="15" s="1"/>
  <c r="M89" i="15"/>
  <c r="K89" i="15"/>
  <c r="I89" i="15"/>
  <c r="G89" i="15"/>
  <c r="U88" i="15"/>
  <c r="T88" i="15"/>
  <c r="N88" i="15"/>
  <c r="O88" i="15" s="1"/>
  <c r="M88" i="15"/>
  <c r="K88" i="15"/>
  <c r="I88" i="15"/>
  <c r="G88" i="15"/>
  <c r="S85" i="15"/>
  <c r="R85" i="15"/>
  <c r="T85" i="15" s="1"/>
  <c r="Q85" i="15"/>
  <c r="P85" i="15"/>
  <c r="L85" i="15"/>
  <c r="J85" i="15"/>
  <c r="H85" i="15"/>
  <c r="F85" i="15"/>
  <c r="N85" i="15" s="1"/>
  <c r="E85" i="15"/>
  <c r="O85" i="15" s="1"/>
  <c r="D85" i="15"/>
  <c r="G85" i="15" s="1"/>
  <c r="S84" i="15"/>
  <c r="R84" i="15"/>
  <c r="T84" i="15" s="1"/>
  <c r="Q84" i="15"/>
  <c r="P84" i="15"/>
  <c r="L84" i="15"/>
  <c r="J84" i="15"/>
  <c r="U84" i="15" s="1"/>
  <c r="H84" i="15"/>
  <c r="F84" i="15"/>
  <c r="N84" i="15" s="1"/>
  <c r="E84" i="15"/>
  <c r="D84" i="15"/>
  <c r="I84" i="15" s="1"/>
  <c r="U83" i="15"/>
  <c r="T83" i="15"/>
  <c r="O83" i="15"/>
  <c r="N83" i="15"/>
  <c r="M83" i="15"/>
  <c r="K83" i="15"/>
  <c r="I83" i="15"/>
  <c r="G83" i="15"/>
  <c r="U82" i="15"/>
  <c r="T82" i="15"/>
  <c r="N82" i="15"/>
  <c r="O82" i="15" s="1"/>
  <c r="M82" i="15"/>
  <c r="K82" i="15"/>
  <c r="I82" i="15"/>
  <c r="G82" i="15"/>
  <c r="U81" i="15"/>
  <c r="T81" i="15"/>
  <c r="N81" i="15"/>
  <c r="O81" i="15" s="1"/>
  <c r="M81" i="15"/>
  <c r="K81" i="15"/>
  <c r="I81" i="15"/>
  <c r="G81" i="15"/>
  <c r="U80" i="15"/>
  <c r="T80" i="15"/>
  <c r="N80" i="15"/>
  <c r="O80" i="15" s="1"/>
  <c r="M80" i="15"/>
  <c r="K80" i="15"/>
  <c r="I80" i="15"/>
  <c r="G80" i="15"/>
  <c r="U79" i="15"/>
  <c r="T79" i="15"/>
  <c r="N79" i="15"/>
  <c r="O79" i="15" s="1"/>
  <c r="M79" i="15"/>
  <c r="K79" i="15"/>
  <c r="I79" i="15"/>
  <c r="G79" i="15"/>
  <c r="S78" i="15"/>
  <c r="R78" i="15"/>
  <c r="T78" i="15" s="1"/>
  <c r="Q78" i="15"/>
  <c r="P78" i="15"/>
  <c r="U78" i="15" s="1"/>
  <c r="L78" i="15"/>
  <c r="J78" i="15"/>
  <c r="H78" i="15"/>
  <c r="F78" i="15"/>
  <c r="N78" i="15" s="1"/>
  <c r="E78" i="15"/>
  <c r="K78" i="15" s="1"/>
  <c r="D78" i="15"/>
  <c r="I78" i="15" s="1"/>
  <c r="U77" i="15"/>
  <c r="T77" i="15"/>
  <c r="O77" i="15"/>
  <c r="N77" i="15"/>
  <c r="M77" i="15"/>
  <c r="K77" i="15"/>
  <c r="I77" i="15"/>
  <c r="G77" i="15"/>
  <c r="U76" i="15"/>
  <c r="T76" i="15"/>
  <c r="N76" i="15"/>
  <c r="O76" i="15" s="1"/>
  <c r="M76" i="15"/>
  <c r="K76" i="15"/>
  <c r="I76" i="15"/>
  <c r="G76" i="15"/>
  <c r="U75" i="15"/>
  <c r="T75" i="15"/>
  <c r="N75" i="15"/>
  <c r="O75" i="15" s="1"/>
  <c r="M75" i="15"/>
  <c r="K75" i="15"/>
  <c r="I75" i="15"/>
  <c r="G75" i="15"/>
  <c r="U74" i="15"/>
  <c r="T74" i="15"/>
  <c r="N74" i="15"/>
  <c r="O74" i="15" s="1"/>
  <c r="M74" i="15"/>
  <c r="K74" i="15"/>
  <c r="I74" i="15"/>
  <c r="G74" i="15"/>
  <c r="U73" i="15"/>
  <c r="T73" i="15"/>
  <c r="N73" i="15"/>
  <c r="O73" i="15" s="1"/>
  <c r="M73" i="15"/>
  <c r="K73" i="15"/>
  <c r="I73" i="15"/>
  <c r="G73" i="15"/>
  <c r="U72" i="15"/>
  <c r="T72" i="15"/>
  <c r="N72" i="15"/>
  <c r="O72" i="15" s="1"/>
  <c r="M72" i="15"/>
  <c r="K72" i="15"/>
  <c r="I72" i="15"/>
  <c r="G72" i="15"/>
  <c r="U71" i="15"/>
  <c r="T71" i="15"/>
  <c r="N71" i="15"/>
  <c r="O71" i="15" s="1"/>
  <c r="M71" i="15"/>
  <c r="K71" i="15"/>
  <c r="I71" i="15"/>
  <c r="G71" i="15"/>
  <c r="S70" i="15"/>
  <c r="R70" i="15"/>
  <c r="T70" i="15" s="1"/>
  <c r="Q70" i="15"/>
  <c r="P70" i="15"/>
  <c r="L70" i="15"/>
  <c r="J70" i="15"/>
  <c r="H70" i="15"/>
  <c r="F70" i="15"/>
  <c r="E70" i="15"/>
  <c r="M70" i="15" s="1"/>
  <c r="D70" i="15"/>
  <c r="U69" i="15"/>
  <c r="T69" i="15"/>
  <c r="O69" i="15"/>
  <c r="N69" i="15"/>
  <c r="M69" i="15"/>
  <c r="K69" i="15"/>
  <c r="I69" i="15"/>
  <c r="G69" i="15"/>
  <c r="U68" i="15"/>
  <c r="T68" i="15"/>
  <c r="N68" i="15"/>
  <c r="O68" i="15" s="1"/>
  <c r="M68" i="15"/>
  <c r="K68" i="15"/>
  <c r="I68" i="15"/>
  <c r="G68" i="15"/>
  <c r="U67" i="15"/>
  <c r="T67" i="15"/>
  <c r="N67" i="15"/>
  <c r="O67" i="15" s="1"/>
  <c r="M67" i="15"/>
  <c r="K67" i="15"/>
  <c r="I67" i="15"/>
  <c r="G67" i="15"/>
  <c r="U66" i="15"/>
  <c r="T66" i="15"/>
  <c r="N66" i="15"/>
  <c r="O66" i="15" s="1"/>
  <c r="M66" i="15"/>
  <c r="K66" i="15"/>
  <c r="I66" i="15"/>
  <c r="G66" i="15"/>
  <c r="U65" i="15"/>
  <c r="T65" i="15"/>
  <c r="N65" i="15"/>
  <c r="O65" i="15" s="1"/>
  <c r="M65" i="15"/>
  <c r="K65" i="15"/>
  <c r="I65" i="15"/>
  <c r="G65" i="15"/>
  <c r="U64" i="15"/>
  <c r="T64" i="15"/>
  <c r="N64" i="15"/>
  <c r="O64" i="15" s="1"/>
  <c r="M64" i="15"/>
  <c r="K64" i="15"/>
  <c r="I64" i="15"/>
  <c r="G64" i="15"/>
  <c r="S63" i="15"/>
  <c r="R63" i="15"/>
  <c r="T63" i="15" s="1"/>
  <c r="Q63" i="15"/>
  <c r="P63" i="15"/>
  <c r="L63" i="15"/>
  <c r="J63" i="15"/>
  <c r="H63" i="15"/>
  <c r="F63" i="15"/>
  <c r="N63" i="15" s="1"/>
  <c r="E63" i="15"/>
  <c r="K63" i="15" s="1"/>
  <c r="D63" i="15"/>
  <c r="G63" i="15" s="1"/>
  <c r="U62" i="15"/>
  <c r="T62" i="15"/>
  <c r="O62" i="15"/>
  <c r="N62" i="15"/>
  <c r="M62" i="15"/>
  <c r="K62" i="15"/>
  <c r="I62" i="15"/>
  <c r="G62" i="15"/>
  <c r="U61" i="15"/>
  <c r="T61" i="15"/>
  <c r="N61" i="15"/>
  <c r="O61" i="15" s="1"/>
  <c r="M61" i="15"/>
  <c r="K61" i="15"/>
  <c r="I61" i="15"/>
  <c r="G61" i="15"/>
  <c r="U60" i="15"/>
  <c r="T60" i="15"/>
  <c r="N60" i="15"/>
  <c r="O60" i="15" s="1"/>
  <c r="M60" i="15"/>
  <c r="K60" i="15"/>
  <c r="I60" i="15"/>
  <c r="G60" i="15"/>
  <c r="U59" i="15"/>
  <c r="T59" i="15"/>
  <c r="N59" i="15"/>
  <c r="O59" i="15" s="1"/>
  <c r="M59" i="15"/>
  <c r="K59" i="15"/>
  <c r="I59" i="15"/>
  <c r="G59" i="15"/>
  <c r="S58" i="15"/>
  <c r="R58" i="15"/>
  <c r="T58" i="15" s="1"/>
  <c r="Q58" i="15"/>
  <c r="P58" i="15"/>
  <c r="L58" i="15"/>
  <c r="J58" i="15"/>
  <c r="U58" i="15" s="1"/>
  <c r="H58" i="15"/>
  <c r="F58" i="15"/>
  <c r="N58" i="15" s="1"/>
  <c r="E58" i="15"/>
  <c r="O58" i="15" s="1"/>
  <c r="D58" i="15"/>
  <c r="I58" i="15" s="1"/>
  <c r="U57" i="15"/>
  <c r="T57" i="15"/>
  <c r="N57" i="15"/>
  <c r="O57" i="15" s="1"/>
  <c r="M57" i="15"/>
  <c r="K57" i="15"/>
  <c r="I57" i="15"/>
  <c r="G57" i="15"/>
  <c r="S54" i="15"/>
  <c r="R54" i="15"/>
  <c r="T54" i="15" s="1"/>
  <c r="Q54" i="15"/>
  <c r="P54" i="15"/>
  <c r="U54" i="15" s="1"/>
  <c r="L54" i="15"/>
  <c r="J54" i="15"/>
  <c r="H54" i="15"/>
  <c r="F54" i="15"/>
  <c r="N54" i="15" s="1"/>
  <c r="E54" i="15"/>
  <c r="K54" i="15" s="1"/>
  <c r="D54" i="15"/>
  <c r="I54" i="15" s="1"/>
  <c r="S53" i="15"/>
  <c r="R53" i="15"/>
  <c r="T53" i="15" s="1"/>
  <c r="Q53" i="15"/>
  <c r="P53" i="15"/>
  <c r="L53" i="15"/>
  <c r="J53" i="15"/>
  <c r="H53" i="15"/>
  <c r="F53" i="15"/>
  <c r="E53" i="15"/>
  <c r="M53" i="15" s="1"/>
  <c r="D53" i="15"/>
  <c r="U52" i="15"/>
  <c r="T52" i="15"/>
  <c r="O52" i="15"/>
  <c r="N52" i="15"/>
  <c r="M52" i="15"/>
  <c r="K52" i="15"/>
  <c r="I52" i="15"/>
  <c r="G52" i="15"/>
  <c r="U51" i="15"/>
  <c r="T51" i="15"/>
  <c r="N51" i="15"/>
  <c r="O51" i="15" s="1"/>
  <c r="M51" i="15"/>
  <c r="K51" i="15"/>
  <c r="I51" i="15"/>
  <c r="G51" i="15"/>
  <c r="U50" i="15"/>
  <c r="T50" i="15"/>
  <c r="N50" i="15"/>
  <c r="O50" i="15" s="1"/>
  <c r="M50" i="15"/>
  <c r="K50" i="15"/>
  <c r="I50" i="15"/>
  <c r="G50" i="15"/>
  <c r="U49" i="15"/>
  <c r="T49" i="15"/>
  <c r="N49" i="15"/>
  <c r="O49" i="15" s="1"/>
  <c r="M49" i="15"/>
  <c r="K49" i="15"/>
  <c r="I49" i="15"/>
  <c r="G49" i="15"/>
  <c r="U48" i="15"/>
  <c r="T48" i="15"/>
  <c r="N48" i="15"/>
  <c r="O48" i="15" s="1"/>
  <c r="M48" i="15"/>
  <c r="K48" i="15"/>
  <c r="I48" i="15"/>
  <c r="G48" i="15"/>
  <c r="S47" i="15"/>
  <c r="R47" i="15"/>
  <c r="T47" i="15" s="1"/>
  <c r="Q47" i="15"/>
  <c r="P47" i="15"/>
  <c r="L47" i="15"/>
  <c r="J47" i="15"/>
  <c r="H47" i="15"/>
  <c r="F47" i="15"/>
  <c r="N47" i="15" s="1"/>
  <c r="E47" i="15"/>
  <c r="O47" i="15" s="1"/>
  <c r="D47" i="15"/>
  <c r="G47" i="15" s="1"/>
  <c r="U46" i="15"/>
  <c r="T46" i="15"/>
  <c r="O46" i="15"/>
  <c r="N46" i="15"/>
  <c r="M46" i="15"/>
  <c r="K46" i="15"/>
  <c r="I46" i="15"/>
  <c r="G46" i="15"/>
  <c r="U45" i="15"/>
  <c r="T45" i="15"/>
  <c r="N45" i="15"/>
  <c r="O45" i="15" s="1"/>
  <c r="M45" i="15"/>
  <c r="K45" i="15"/>
  <c r="I45" i="15"/>
  <c r="G45" i="15"/>
  <c r="U44" i="15"/>
  <c r="T44" i="15"/>
  <c r="N44" i="15"/>
  <c r="O44" i="15" s="1"/>
  <c r="M44" i="15"/>
  <c r="K44" i="15"/>
  <c r="I44" i="15"/>
  <c r="G44" i="15"/>
  <c r="U43" i="15"/>
  <c r="T43" i="15"/>
  <c r="N43" i="15"/>
  <c r="O43" i="15" s="1"/>
  <c r="M43" i="15"/>
  <c r="K43" i="15"/>
  <c r="I43" i="15"/>
  <c r="G43" i="15"/>
  <c r="U42" i="15"/>
  <c r="T42" i="15"/>
  <c r="N42" i="15"/>
  <c r="O42" i="15" s="1"/>
  <c r="M42" i="15"/>
  <c r="K42" i="15"/>
  <c r="I42" i="15"/>
  <c r="G42" i="15"/>
  <c r="U41" i="15"/>
  <c r="T41" i="15"/>
  <c r="N41" i="15"/>
  <c r="O41" i="15" s="1"/>
  <c r="M41" i="15"/>
  <c r="K41" i="15"/>
  <c r="I41" i="15"/>
  <c r="G41" i="15"/>
  <c r="S40" i="15"/>
  <c r="R40" i="15"/>
  <c r="T40" i="15" s="1"/>
  <c r="Q40" i="15"/>
  <c r="P40" i="15"/>
  <c r="L40" i="15"/>
  <c r="J40" i="15"/>
  <c r="U40" i="15" s="1"/>
  <c r="H40" i="15"/>
  <c r="F40" i="15"/>
  <c r="N40" i="15" s="1"/>
  <c r="E40" i="15"/>
  <c r="D40" i="15"/>
  <c r="I40" i="15" s="1"/>
  <c r="U39" i="15"/>
  <c r="T39" i="15"/>
  <c r="O39" i="15"/>
  <c r="N39" i="15"/>
  <c r="M39" i="15"/>
  <c r="K39" i="15"/>
  <c r="I39" i="15"/>
  <c r="G39" i="15"/>
  <c r="U38" i="15"/>
  <c r="T38" i="15"/>
  <c r="N38" i="15"/>
  <c r="O38" i="15" s="1"/>
  <c r="M38" i="15"/>
  <c r="K38" i="15"/>
  <c r="I38" i="15"/>
  <c r="G38" i="15"/>
  <c r="U37" i="15"/>
  <c r="T37" i="15"/>
  <c r="N37" i="15"/>
  <c r="O37" i="15" s="1"/>
  <c r="M37" i="15"/>
  <c r="K37" i="15"/>
  <c r="I37" i="15"/>
  <c r="G37" i="15"/>
  <c r="U36" i="15"/>
  <c r="T36" i="15"/>
  <c r="N36" i="15"/>
  <c r="O36" i="15" s="1"/>
  <c r="M36" i="15"/>
  <c r="K36" i="15"/>
  <c r="I36" i="15"/>
  <c r="G36" i="15"/>
  <c r="S35" i="15"/>
  <c r="R35" i="15"/>
  <c r="T35" i="15" s="1"/>
  <c r="Q35" i="15"/>
  <c r="P35" i="15"/>
  <c r="U35" i="15" s="1"/>
  <c r="L35" i="15"/>
  <c r="J35" i="15"/>
  <c r="H35" i="15"/>
  <c r="F35" i="15"/>
  <c r="N35" i="15" s="1"/>
  <c r="E35" i="15"/>
  <c r="K35" i="15" s="1"/>
  <c r="D35" i="15"/>
  <c r="I35" i="15" s="1"/>
  <c r="U34" i="15"/>
  <c r="T34" i="15"/>
  <c r="O34" i="15"/>
  <c r="N34" i="15"/>
  <c r="M34" i="15"/>
  <c r="K34" i="15"/>
  <c r="I34" i="15"/>
  <c r="G34" i="15"/>
  <c r="U33" i="15"/>
  <c r="T33" i="15"/>
  <c r="N33" i="15"/>
  <c r="O33" i="15" s="1"/>
  <c r="M33" i="15"/>
  <c r="K33" i="15"/>
  <c r="I33" i="15"/>
  <c r="G33" i="15"/>
  <c r="U32" i="15"/>
  <c r="T32" i="15"/>
  <c r="N32" i="15"/>
  <c r="O32" i="15" s="1"/>
  <c r="M32" i="15"/>
  <c r="K32" i="15"/>
  <c r="I32" i="15"/>
  <c r="G32" i="15"/>
  <c r="U31" i="15"/>
  <c r="T31" i="15"/>
  <c r="N31" i="15"/>
  <c r="O31" i="15" s="1"/>
  <c r="M31" i="15"/>
  <c r="K31" i="15"/>
  <c r="I31" i="15"/>
  <c r="G31" i="15"/>
  <c r="U30" i="15"/>
  <c r="T30" i="15"/>
  <c r="N30" i="15"/>
  <c r="O30" i="15" s="1"/>
  <c r="M30" i="15"/>
  <c r="K30" i="15"/>
  <c r="I30" i="15"/>
  <c r="G30" i="15"/>
  <c r="U29" i="15"/>
  <c r="T29" i="15"/>
  <c r="N29" i="15"/>
  <c r="O29" i="15" s="1"/>
  <c r="M29" i="15"/>
  <c r="K29" i="15"/>
  <c r="I29" i="15"/>
  <c r="G29" i="15"/>
  <c r="U28" i="15"/>
  <c r="T28" i="15"/>
  <c r="N28" i="15"/>
  <c r="O28" i="15" s="1"/>
  <c r="M28" i="15"/>
  <c r="K28" i="15"/>
  <c r="I28" i="15"/>
  <c r="G28" i="15"/>
  <c r="S27" i="15"/>
  <c r="R27" i="15"/>
  <c r="T27" i="15" s="1"/>
  <c r="Q27" i="15"/>
  <c r="P27" i="15"/>
  <c r="L27" i="15"/>
  <c r="J27" i="15"/>
  <c r="H27" i="15"/>
  <c r="F27" i="15"/>
  <c r="E27" i="15"/>
  <c r="M27" i="15" s="1"/>
  <c r="D27" i="15"/>
  <c r="U26" i="15"/>
  <c r="T26" i="15"/>
  <c r="N26" i="15"/>
  <c r="O26" i="15" s="1"/>
  <c r="M26" i="15"/>
  <c r="K26" i="15"/>
  <c r="I26" i="15"/>
  <c r="G26" i="15"/>
  <c r="U25" i="15"/>
  <c r="T25" i="15"/>
  <c r="N25" i="15"/>
  <c r="O25" i="15" s="1"/>
  <c r="M25" i="15"/>
  <c r="K25" i="15"/>
  <c r="I25" i="15"/>
  <c r="G25" i="15"/>
  <c r="U24" i="15"/>
  <c r="T24" i="15"/>
  <c r="N24" i="15"/>
  <c r="O24" i="15" s="1"/>
  <c r="M24" i="15"/>
  <c r="K24" i="15"/>
  <c r="I24" i="15"/>
  <c r="G24" i="15"/>
  <c r="U23" i="15"/>
  <c r="T23" i="15"/>
  <c r="N23" i="15"/>
  <c r="O23" i="15" s="1"/>
  <c r="M23" i="15"/>
  <c r="K23" i="15"/>
  <c r="I23" i="15"/>
  <c r="G23" i="15"/>
  <c r="U22" i="15"/>
  <c r="T22" i="15"/>
  <c r="N22" i="15"/>
  <c r="O22" i="15" s="1"/>
  <c r="M22" i="15"/>
  <c r="K22" i="15"/>
  <c r="I22" i="15"/>
  <c r="G22" i="15"/>
  <c r="U21" i="15"/>
  <c r="T21" i="15"/>
  <c r="N21" i="15"/>
  <c r="O21" i="15" s="1"/>
  <c r="M21" i="15"/>
  <c r="K21" i="15"/>
  <c r="I21" i="15"/>
  <c r="G21" i="15"/>
  <c r="U20" i="15"/>
  <c r="T20" i="15"/>
  <c r="N20" i="15"/>
  <c r="O20" i="15" s="1"/>
  <c r="M20" i="15"/>
  <c r="K20" i="15"/>
  <c r="I20" i="15"/>
  <c r="G20" i="15"/>
  <c r="S19" i="15"/>
  <c r="R19" i="15"/>
  <c r="T19" i="15" s="1"/>
  <c r="Q19" i="15"/>
  <c r="P19" i="15"/>
  <c r="L19" i="15"/>
  <c r="J19" i="15"/>
  <c r="H19" i="15"/>
  <c r="F19" i="15"/>
  <c r="N19" i="15" s="1"/>
  <c r="E19" i="15"/>
  <c r="D19" i="15"/>
  <c r="G19" i="15" s="1"/>
  <c r="U18" i="15"/>
  <c r="T18" i="15"/>
  <c r="O18" i="15"/>
  <c r="N18" i="15"/>
  <c r="M18" i="15"/>
  <c r="K18" i="15"/>
  <c r="I18" i="15"/>
  <c r="G18" i="15"/>
  <c r="U17" i="15"/>
  <c r="T17" i="15"/>
  <c r="N17" i="15"/>
  <c r="O17" i="15" s="1"/>
  <c r="M17" i="15"/>
  <c r="K17" i="15"/>
  <c r="I17" i="15"/>
  <c r="G17" i="15"/>
  <c r="U16" i="15"/>
  <c r="T16" i="15"/>
  <c r="N16" i="15"/>
  <c r="O16" i="15" s="1"/>
  <c r="M16" i="15"/>
  <c r="K16" i="15"/>
  <c r="I16" i="15"/>
  <c r="G16" i="15"/>
  <c r="U15" i="15"/>
  <c r="T15" i="15"/>
  <c r="N15" i="15"/>
  <c r="O15" i="15" s="1"/>
  <c r="M15" i="15"/>
  <c r="K15" i="15"/>
  <c r="I15" i="15"/>
  <c r="G15" i="15"/>
  <c r="U14" i="15"/>
  <c r="T14" i="15"/>
  <c r="N14" i="15"/>
  <c r="O14" i="15" s="1"/>
  <c r="M14" i="15"/>
  <c r="K14" i="15"/>
  <c r="I14" i="15"/>
  <c r="G14" i="15"/>
  <c r="U13" i="15"/>
  <c r="T13" i="15"/>
  <c r="N13" i="15"/>
  <c r="O13" i="15" s="1"/>
  <c r="M13" i="15"/>
  <c r="K13" i="15"/>
  <c r="I13" i="15"/>
  <c r="G13" i="15"/>
  <c r="U12" i="15"/>
  <c r="T12" i="15"/>
  <c r="N12" i="15"/>
  <c r="O12" i="15" s="1"/>
  <c r="M12" i="15"/>
  <c r="K12" i="15"/>
  <c r="I12" i="15"/>
  <c r="G12" i="15"/>
  <c r="U11" i="15"/>
  <c r="T11" i="15"/>
  <c r="N11" i="15"/>
  <c r="O11" i="15" s="1"/>
  <c r="M11" i="15"/>
  <c r="K11" i="15"/>
  <c r="I11" i="15"/>
  <c r="G11" i="15"/>
  <c r="S10" i="15"/>
  <c r="R10" i="15"/>
  <c r="T10" i="15" s="1"/>
  <c r="Q10" i="15"/>
  <c r="P10" i="15"/>
  <c r="L10" i="15"/>
  <c r="J10" i="15"/>
  <c r="U10" i="15" s="1"/>
  <c r="H10" i="15"/>
  <c r="F10" i="15"/>
  <c r="N10" i="15" s="1"/>
  <c r="E10" i="15"/>
  <c r="O10" i="15" s="1"/>
  <c r="D10" i="15"/>
  <c r="I10" i="15" s="1"/>
  <c r="U9" i="15"/>
  <c r="T9" i="15"/>
  <c r="N9" i="15"/>
  <c r="O9" i="15" s="1"/>
  <c r="M9" i="15"/>
  <c r="K9" i="15"/>
  <c r="I9" i="15"/>
  <c r="G9" i="15"/>
  <c r="U8" i="15"/>
  <c r="T8" i="15"/>
  <c r="N8" i="15"/>
  <c r="O8" i="15" s="1"/>
  <c r="M8" i="15"/>
  <c r="K8" i="15"/>
  <c r="I8" i="15"/>
  <c r="G8" i="15"/>
  <c r="S339" i="14"/>
  <c r="R339" i="14"/>
  <c r="T339" i="14" s="1"/>
  <c r="Q339" i="14"/>
  <c r="P339" i="14"/>
  <c r="L339" i="14"/>
  <c r="J339" i="14"/>
  <c r="H339" i="14"/>
  <c r="F339" i="14"/>
  <c r="N339" i="14" s="1"/>
  <c r="E339" i="14"/>
  <c r="M339" i="14" s="1"/>
  <c r="D339" i="14"/>
  <c r="I339" i="14" s="1"/>
  <c r="S338" i="14"/>
  <c r="R338" i="14"/>
  <c r="T338" i="14" s="1"/>
  <c r="Q338" i="14"/>
  <c r="P338" i="14"/>
  <c r="U338" i="14" s="1"/>
  <c r="L338" i="14"/>
  <c r="J338" i="14"/>
  <c r="H338" i="14"/>
  <c r="F338" i="14"/>
  <c r="N338" i="14" s="1"/>
  <c r="E338" i="14"/>
  <c r="D338" i="14"/>
  <c r="S337" i="14"/>
  <c r="R337" i="14"/>
  <c r="T337" i="14" s="1"/>
  <c r="Q337" i="14"/>
  <c r="P337" i="14"/>
  <c r="L337" i="14"/>
  <c r="J337" i="14"/>
  <c r="H337" i="14"/>
  <c r="F337" i="14"/>
  <c r="N337" i="14" s="1"/>
  <c r="O337" i="14" s="1"/>
  <c r="E337" i="14"/>
  <c r="D337" i="14"/>
  <c r="U336" i="14"/>
  <c r="T336" i="14"/>
  <c r="O336" i="14"/>
  <c r="N336" i="14"/>
  <c r="M336" i="14"/>
  <c r="K336" i="14"/>
  <c r="I336" i="14"/>
  <c r="G336" i="14"/>
  <c r="U335" i="14"/>
  <c r="T335" i="14"/>
  <c r="N335" i="14"/>
  <c r="O335" i="14" s="1"/>
  <c r="M335" i="14"/>
  <c r="K335" i="14"/>
  <c r="I335" i="14"/>
  <c r="G335" i="14"/>
  <c r="U334" i="14"/>
  <c r="T334" i="14"/>
  <c r="N334" i="14"/>
  <c r="O334" i="14" s="1"/>
  <c r="M334" i="14"/>
  <c r="K334" i="14"/>
  <c r="I334" i="14"/>
  <c r="G334" i="14"/>
  <c r="U333" i="14"/>
  <c r="T333" i="14"/>
  <c r="N333" i="14"/>
  <c r="O333" i="14" s="1"/>
  <c r="M333" i="14"/>
  <c r="K333" i="14"/>
  <c r="I333" i="14"/>
  <c r="G333" i="14"/>
  <c r="S332" i="14"/>
  <c r="R332" i="14"/>
  <c r="T332" i="14" s="1"/>
  <c r="Q332" i="14"/>
  <c r="P332" i="14"/>
  <c r="L332" i="14"/>
  <c r="J332" i="14"/>
  <c r="H332" i="14"/>
  <c r="F332" i="14"/>
  <c r="E332" i="14"/>
  <c r="D332" i="14"/>
  <c r="G332" i="14" s="1"/>
  <c r="U331" i="14"/>
  <c r="T331" i="14"/>
  <c r="O331" i="14"/>
  <c r="N331" i="14"/>
  <c r="M331" i="14"/>
  <c r="K331" i="14"/>
  <c r="I331" i="14"/>
  <c r="G331" i="14"/>
  <c r="U330" i="14"/>
  <c r="T330" i="14"/>
  <c r="N330" i="14"/>
  <c r="O330" i="14" s="1"/>
  <c r="M330" i="14"/>
  <c r="K330" i="14"/>
  <c r="I330" i="14"/>
  <c r="G330" i="14"/>
  <c r="U329" i="14"/>
  <c r="T329" i="14"/>
  <c r="N329" i="14"/>
  <c r="O329" i="14" s="1"/>
  <c r="M329" i="14"/>
  <c r="K329" i="14"/>
  <c r="I329" i="14"/>
  <c r="G329" i="14"/>
  <c r="U328" i="14"/>
  <c r="T328" i="14"/>
  <c r="N328" i="14"/>
  <c r="O328" i="14" s="1"/>
  <c r="M328" i="14"/>
  <c r="K328" i="14"/>
  <c r="I328" i="14"/>
  <c r="G328" i="14"/>
  <c r="U327" i="14"/>
  <c r="T327" i="14"/>
  <c r="N327" i="14"/>
  <c r="O327" i="14" s="1"/>
  <c r="M327" i="14"/>
  <c r="K327" i="14"/>
  <c r="I327" i="14"/>
  <c r="G327" i="14"/>
  <c r="U326" i="14"/>
  <c r="T326" i="14"/>
  <c r="N326" i="14"/>
  <c r="O326" i="14" s="1"/>
  <c r="M326" i="14"/>
  <c r="K326" i="14"/>
  <c r="I326" i="14"/>
  <c r="G326" i="14"/>
  <c r="U325" i="14"/>
  <c r="T325" i="14"/>
  <c r="N325" i="14"/>
  <c r="O325" i="14" s="1"/>
  <c r="M325" i="14"/>
  <c r="K325" i="14"/>
  <c r="I325" i="14"/>
  <c r="G325" i="14"/>
  <c r="U324" i="14"/>
  <c r="T324" i="14"/>
  <c r="N324" i="14"/>
  <c r="O324" i="14" s="1"/>
  <c r="M324" i="14"/>
  <c r="K324" i="14"/>
  <c r="I324" i="14"/>
  <c r="G324" i="14"/>
  <c r="S323" i="14"/>
  <c r="R323" i="14"/>
  <c r="Q323" i="14"/>
  <c r="P323" i="14"/>
  <c r="L323" i="14"/>
  <c r="J323" i="14"/>
  <c r="H323" i="14"/>
  <c r="F323" i="14"/>
  <c r="N323" i="14" s="1"/>
  <c r="E323" i="14"/>
  <c r="M323" i="14" s="1"/>
  <c r="D323" i="14"/>
  <c r="I323" i="14" s="1"/>
  <c r="U322" i="14"/>
  <c r="T322" i="14"/>
  <c r="O322" i="14"/>
  <c r="N322" i="14"/>
  <c r="M322" i="14"/>
  <c r="K322" i="14"/>
  <c r="I322" i="14"/>
  <c r="G322" i="14"/>
  <c r="U321" i="14"/>
  <c r="T321" i="14"/>
  <c r="N321" i="14"/>
  <c r="O321" i="14" s="1"/>
  <c r="M321" i="14"/>
  <c r="K321" i="14"/>
  <c r="I321" i="14"/>
  <c r="G321" i="14"/>
  <c r="U320" i="14"/>
  <c r="T320" i="14"/>
  <c r="N320" i="14"/>
  <c r="O320" i="14" s="1"/>
  <c r="M320" i="14"/>
  <c r="K320" i="14"/>
  <c r="I320" i="14"/>
  <c r="G320" i="14"/>
  <c r="U319" i="14"/>
  <c r="T319" i="14"/>
  <c r="N319" i="14"/>
  <c r="O319" i="14" s="1"/>
  <c r="M319" i="14"/>
  <c r="K319" i="14"/>
  <c r="I319" i="14"/>
  <c r="G319" i="14"/>
  <c r="U318" i="14"/>
  <c r="T318" i="14"/>
  <c r="N318" i="14"/>
  <c r="O318" i="14" s="1"/>
  <c r="M318" i="14"/>
  <c r="K318" i="14"/>
  <c r="I318" i="14"/>
  <c r="G318" i="14"/>
  <c r="S317" i="14"/>
  <c r="R317" i="14"/>
  <c r="T317" i="14" s="1"/>
  <c r="Q317" i="14"/>
  <c r="P317" i="14"/>
  <c r="U317" i="14" s="1"/>
  <c r="L317" i="14"/>
  <c r="J317" i="14"/>
  <c r="H317" i="14"/>
  <c r="F317" i="14"/>
  <c r="N317" i="14" s="1"/>
  <c r="E317" i="14"/>
  <c r="D317" i="14"/>
  <c r="U316" i="14"/>
  <c r="T316" i="14"/>
  <c r="O316" i="14"/>
  <c r="N316" i="14"/>
  <c r="M316" i="14"/>
  <c r="K316" i="14"/>
  <c r="I316" i="14"/>
  <c r="G316" i="14"/>
  <c r="U315" i="14"/>
  <c r="T315" i="14"/>
  <c r="N315" i="14"/>
  <c r="O315" i="14" s="1"/>
  <c r="M315" i="14"/>
  <c r="K315" i="14"/>
  <c r="I315" i="14"/>
  <c r="G315" i="14"/>
  <c r="U314" i="14"/>
  <c r="T314" i="14"/>
  <c r="N314" i="14"/>
  <c r="O314" i="14" s="1"/>
  <c r="M314" i="14"/>
  <c r="K314" i="14"/>
  <c r="I314" i="14"/>
  <c r="G314" i="14"/>
  <c r="U313" i="14"/>
  <c r="T313" i="14"/>
  <c r="N313" i="14"/>
  <c r="O313" i="14" s="1"/>
  <c r="M313" i="14"/>
  <c r="K313" i="14"/>
  <c r="I313" i="14"/>
  <c r="G313" i="14"/>
  <c r="U312" i="14"/>
  <c r="T312" i="14"/>
  <c r="N312" i="14"/>
  <c r="O312" i="14" s="1"/>
  <c r="M312" i="14"/>
  <c r="K312" i="14"/>
  <c r="I312" i="14"/>
  <c r="G312" i="14"/>
  <c r="U311" i="14"/>
  <c r="T311" i="14"/>
  <c r="N311" i="14"/>
  <c r="O311" i="14" s="1"/>
  <c r="M311" i="14"/>
  <c r="K311" i="14"/>
  <c r="I311" i="14"/>
  <c r="G311" i="14"/>
  <c r="S310" i="14"/>
  <c r="R310" i="14"/>
  <c r="T310" i="14" s="1"/>
  <c r="Q310" i="14"/>
  <c r="P310" i="14"/>
  <c r="L310" i="14"/>
  <c r="J310" i="14"/>
  <c r="H310" i="14"/>
  <c r="F310" i="14"/>
  <c r="N310" i="14" s="1"/>
  <c r="E310" i="14"/>
  <c r="D310" i="14"/>
  <c r="I310" i="14" s="1"/>
  <c r="U309" i="14"/>
  <c r="T309" i="14"/>
  <c r="O309" i="14"/>
  <c r="N309" i="14"/>
  <c r="M309" i="14"/>
  <c r="K309" i="14"/>
  <c r="I309" i="14"/>
  <c r="G309" i="14"/>
  <c r="U308" i="14"/>
  <c r="T308" i="14"/>
  <c r="N308" i="14"/>
  <c r="O308" i="14" s="1"/>
  <c r="M308" i="14"/>
  <c r="K308" i="14"/>
  <c r="I308" i="14"/>
  <c r="G308" i="14"/>
  <c r="U307" i="14"/>
  <c r="T307" i="14"/>
  <c r="N307" i="14"/>
  <c r="O307" i="14" s="1"/>
  <c r="M307" i="14"/>
  <c r="K307" i="14"/>
  <c r="I307" i="14"/>
  <c r="G307" i="14"/>
  <c r="U306" i="14"/>
  <c r="T306" i="14"/>
  <c r="N306" i="14"/>
  <c r="O306" i="14" s="1"/>
  <c r="M306" i="14"/>
  <c r="K306" i="14"/>
  <c r="I306" i="14"/>
  <c r="G306" i="14"/>
  <c r="U305" i="14"/>
  <c r="T305" i="14"/>
  <c r="N305" i="14"/>
  <c r="O305" i="14" s="1"/>
  <c r="M305" i="14"/>
  <c r="K305" i="14"/>
  <c r="I305" i="14"/>
  <c r="G305" i="14"/>
  <c r="U304" i="14"/>
  <c r="T304" i="14"/>
  <c r="N304" i="14"/>
  <c r="O304" i="14" s="1"/>
  <c r="M304" i="14"/>
  <c r="K304" i="14"/>
  <c r="I304" i="14"/>
  <c r="G304" i="14"/>
  <c r="S303" i="14"/>
  <c r="R303" i="14"/>
  <c r="T303" i="14" s="1"/>
  <c r="Q303" i="14"/>
  <c r="P303" i="14"/>
  <c r="L303" i="14"/>
  <c r="J303" i="14"/>
  <c r="H303" i="14"/>
  <c r="F303" i="14"/>
  <c r="N303" i="14" s="1"/>
  <c r="O303" i="14" s="1"/>
  <c r="E303" i="14"/>
  <c r="D303" i="14"/>
  <c r="G303" i="14" s="1"/>
  <c r="U302" i="14"/>
  <c r="T302" i="14"/>
  <c r="N302" i="14"/>
  <c r="O302" i="14" s="1"/>
  <c r="M302" i="14"/>
  <c r="K302" i="14"/>
  <c r="I302" i="14"/>
  <c r="G302" i="14"/>
  <c r="S299" i="14"/>
  <c r="R299" i="14"/>
  <c r="T299" i="14" s="1"/>
  <c r="Q299" i="14"/>
  <c r="P299" i="14"/>
  <c r="L299" i="14"/>
  <c r="J299" i="14"/>
  <c r="H299" i="14"/>
  <c r="F299" i="14"/>
  <c r="E299" i="14"/>
  <c r="D299" i="14"/>
  <c r="S298" i="14"/>
  <c r="R298" i="14"/>
  <c r="T298" i="14" s="1"/>
  <c r="Q298" i="14"/>
  <c r="P298" i="14"/>
  <c r="L298" i="14"/>
  <c r="J298" i="14"/>
  <c r="U298" i="14" s="1"/>
  <c r="H298" i="14"/>
  <c r="F298" i="14"/>
  <c r="N298" i="14" s="1"/>
  <c r="E298" i="14"/>
  <c r="D298" i="14"/>
  <c r="U297" i="14"/>
  <c r="T297" i="14"/>
  <c r="O297" i="14"/>
  <c r="N297" i="14"/>
  <c r="M297" i="14"/>
  <c r="K297" i="14"/>
  <c r="I297" i="14"/>
  <c r="G297" i="14"/>
  <c r="U296" i="14"/>
  <c r="T296" i="14"/>
  <c r="N296" i="14"/>
  <c r="O296" i="14" s="1"/>
  <c r="M296" i="14"/>
  <c r="K296" i="14"/>
  <c r="I296" i="14"/>
  <c r="G296" i="14"/>
  <c r="U295" i="14"/>
  <c r="T295" i="14"/>
  <c r="N295" i="14"/>
  <c r="O295" i="14" s="1"/>
  <c r="M295" i="14"/>
  <c r="K295" i="14"/>
  <c r="I295" i="14"/>
  <c r="G295" i="14"/>
  <c r="U294" i="14"/>
  <c r="T294" i="14"/>
  <c r="N294" i="14"/>
  <c r="O294" i="14" s="1"/>
  <c r="M294" i="14"/>
  <c r="K294" i="14"/>
  <c r="I294" i="14"/>
  <c r="G294" i="14"/>
  <c r="U293" i="14"/>
  <c r="T293" i="14"/>
  <c r="N293" i="14"/>
  <c r="O293" i="14" s="1"/>
  <c r="M293" i="14"/>
  <c r="K293" i="14"/>
  <c r="I293" i="14"/>
  <c r="G293" i="14"/>
  <c r="S292" i="14"/>
  <c r="R292" i="14"/>
  <c r="T292" i="14" s="1"/>
  <c r="Q292" i="14"/>
  <c r="P292" i="14"/>
  <c r="L292" i="14"/>
  <c r="J292" i="14"/>
  <c r="H292" i="14"/>
  <c r="F292" i="14"/>
  <c r="N292" i="14" s="1"/>
  <c r="E292" i="14"/>
  <c r="M292" i="14" s="1"/>
  <c r="D292" i="14"/>
  <c r="U291" i="14"/>
  <c r="T291" i="14"/>
  <c r="O291" i="14"/>
  <c r="N291" i="14"/>
  <c r="M291" i="14"/>
  <c r="K291" i="14"/>
  <c r="I291" i="14"/>
  <c r="G291" i="14"/>
  <c r="U290" i="14"/>
  <c r="T290" i="14"/>
  <c r="N290" i="14"/>
  <c r="O290" i="14" s="1"/>
  <c r="M290" i="14"/>
  <c r="K290" i="14"/>
  <c r="I290" i="14"/>
  <c r="G290" i="14"/>
  <c r="U289" i="14"/>
  <c r="T289" i="14"/>
  <c r="N289" i="14"/>
  <c r="O289" i="14" s="1"/>
  <c r="M289" i="14"/>
  <c r="K289" i="14"/>
  <c r="I289" i="14"/>
  <c r="G289" i="14"/>
  <c r="U288" i="14"/>
  <c r="T288" i="14"/>
  <c r="N288" i="14"/>
  <c r="O288" i="14" s="1"/>
  <c r="M288" i="14"/>
  <c r="K288" i="14"/>
  <c r="I288" i="14"/>
  <c r="G288" i="14"/>
  <c r="U287" i="14"/>
  <c r="T287" i="14"/>
  <c r="N287" i="14"/>
  <c r="O287" i="14" s="1"/>
  <c r="M287" i="14"/>
  <c r="K287" i="14"/>
  <c r="I287" i="14"/>
  <c r="G287" i="14"/>
  <c r="U286" i="14"/>
  <c r="T286" i="14"/>
  <c r="N286" i="14"/>
  <c r="O286" i="14" s="1"/>
  <c r="M286" i="14"/>
  <c r="K286" i="14"/>
  <c r="I286" i="14"/>
  <c r="G286" i="14"/>
  <c r="S285" i="14"/>
  <c r="R285" i="14"/>
  <c r="T285" i="14" s="1"/>
  <c r="Q285" i="14"/>
  <c r="P285" i="14"/>
  <c r="L285" i="14"/>
  <c r="J285" i="14"/>
  <c r="H285" i="14"/>
  <c r="F285" i="14"/>
  <c r="N285" i="14" s="1"/>
  <c r="E285" i="14"/>
  <c r="D285" i="14"/>
  <c r="G285" i="14" s="1"/>
  <c r="U284" i="14"/>
  <c r="T284" i="14"/>
  <c r="O284" i="14"/>
  <c r="N284" i="14"/>
  <c r="M284" i="14"/>
  <c r="K284" i="14"/>
  <c r="I284" i="14"/>
  <c r="G284" i="14"/>
  <c r="U283" i="14"/>
  <c r="T283" i="14"/>
  <c r="N283" i="14"/>
  <c r="O283" i="14" s="1"/>
  <c r="M283" i="14"/>
  <c r="K283" i="14"/>
  <c r="I283" i="14"/>
  <c r="G283" i="14"/>
  <c r="U282" i="14"/>
  <c r="T282" i="14"/>
  <c r="N282" i="14"/>
  <c r="O282" i="14" s="1"/>
  <c r="M282" i="14"/>
  <c r="K282" i="14"/>
  <c r="I282" i="14"/>
  <c r="G282" i="14"/>
  <c r="U281" i="14"/>
  <c r="T281" i="14"/>
  <c r="N281" i="14"/>
  <c r="O281" i="14" s="1"/>
  <c r="M281" i="14"/>
  <c r="K281" i="14"/>
  <c r="I281" i="14"/>
  <c r="G281" i="14"/>
  <c r="U280" i="14"/>
  <c r="T280" i="14"/>
  <c r="N280" i="14"/>
  <c r="O280" i="14" s="1"/>
  <c r="M280" i="14"/>
  <c r="K280" i="14"/>
  <c r="I280" i="14"/>
  <c r="G280" i="14"/>
  <c r="U279" i="14"/>
  <c r="T279" i="14"/>
  <c r="N279" i="14"/>
  <c r="O279" i="14" s="1"/>
  <c r="M279" i="14"/>
  <c r="K279" i="14"/>
  <c r="I279" i="14"/>
  <c r="G279" i="14"/>
  <c r="U278" i="14"/>
  <c r="T278" i="14"/>
  <c r="N278" i="14"/>
  <c r="O278" i="14" s="1"/>
  <c r="M278" i="14"/>
  <c r="K278" i="14"/>
  <c r="I278" i="14"/>
  <c r="G278" i="14"/>
  <c r="U277" i="14"/>
  <c r="T277" i="14"/>
  <c r="N277" i="14"/>
  <c r="O277" i="14" s="1"/>
  <c r="M277" i="14"/>
  <c r="K277" i="14"/>
  <c r="I277" i="14"/>
  <c r="G277" i="14"/>
  <c r="U276" i="14"/>
  <c r="T276" i="14"/>
  <c r="N276" i="14"/>
  <c r="O276" i="14" s="1"/>
  <c r="M276" i="14"/>
  <c r="K276" i="14"/>
  <c r="I276" i="14"/>
  <c r="G276" i="14"/>
  <c r="S275" i="14"/>
  <c r="R275" i="14"/>
  <c r="T275" i="14" s="1"/>
  <c r="Q275" i="14"/>
  <c r="P275" i="14"/>
  <c r="L275" i="14"/>
  <c r="J275" i="14"/>
  <c r="H275" i="14"/>
  <c r="F275" i="14"/>
  <c r="E275" i="14"/>
  <c r="D275" i="14"/>
  <c r="U274" i="14"/>
  <c r="T274" i="14"/>
  <c r="O274" i="14"/>
  <c r="N274" i="14"/>
  <c r="M274" i="14"/>
  <c r="K274" i="14"/>
  <c r="I274" i="14"/>
  <c r="G274" i="14"/>
  <c r="U273" i="14"/>
  <c r="T273" i="14"/>
  <c r="N273" i="14"/>
  <c r="O273" i="14" s="1"/>
  <c r="M273" i="14"/>
  <c r="K273" i="14"/>
  <c r="I273" i="14"/>
  <c r="G273" i="14"/>
  <c r="U272" i="14"/>
  <c r="T272" i="14"/>
  <c r="N272" i="14"/>
  <c r="O272" i="14" s="1"/>
  <c r="M272" i="14"/>
  <c r="K272" i="14"/>
  <c r="I272" i="14"/>
  <c r="G272" i="14"/>
  <c r="U271" i="14"/>
  <c r="T271" i="14"/>
  <c r="N271" i="14"/>
  <c r="O271" i="14" s="1"/>
  <c r="M271" i="14"/>
  <c r="K271" i="14"/>
  <c r="I271" i="14"/>
  <c r="G271" i="14"/>
  <c r="U270" i="14"/>
  <c r="T270" i="14"/>
  <c r="N270" i="14"/>
  <c r="O270" i="14" s="1"/>
  <c r="M270" i="14"/>
  <c r="K270" i="14"/>
  <c r="I270" i="14"/>
  <c r="G270" i="14"/>
  <c r="U269" i="14"/>
  <c r="T269" i="14"/>
  <c r="N269" i="14"/>
  <c r="O269" i="14" s="1"/>
  <c r="M269" i="14"/>
  <c r="K269" i="14"/>
  <c r="I269" i="14"/>
  <c r="G269" i="14"/>
  <c r="U268" i="14"/>
  <c r="T268" i="14"/>
  <c r="N268" i="14"/>
  <c r="O268" i="14" s="1"/>
  <c r="M268" i="14"/>
  <c r="K268" i="14"/>
  <c r="I268" i="14"/>
  <c r="G268" i="14"/>
  <c r="S267" i="14"/>
  <c r="R267" i="14"/>
  <c r="T267" i="14" s="1"/>
  <c r="Q267" i="14"/>
  <c r="P267" i="14"/>
  <c r="L267" i="14"/>
  <c r="J267" i="14"/>
  <c r="H267" i="14"/>
  <c r="F267" i="14"/>
  <c r="E267" i="14"/>
  <c r="D267" i="14"/>
  <c r="U266" i="14"/>
  <c r="T266" i="14"/>
  <c r="O266" i="14"/>
  <c r="N266" i="14"/>
  <c r="M266" i="14"/>
  <c r="K266" i="14"/>
  <c r="I266" i="14"/>
  <c r="G266" i="14"/>
  <c r="U265" i="14"/>
  <c r="T265" i="14"/>
  <c r="N265" i="14"/>
  <c r="O265" i="14" s="1"/>
  <c r="M265" i="14"/>
  <c r="K265" i="14"/>
  <c r="I265" i="14"/>
  <c r="G265" i="14"/>
  <c r="U264" i="14"/>
  <c r="T264" i="14"/>
  <c r="N264" i="14"/>
  <c r="O264" i="14" s="1"/>
  <c r="M264" i="14"/>
  <c r="K264" i="14"/>
  <c r="I264" i="14"/>
  <c r="G264" i="14"/>
  <c r="U263" i="14"/>
  <c r="T263" i="14"/>
  <c r="N263" i="14"/>
  <c r="O263" i="14" s="1"/>
  <c r="M263" i="14"/>
  <c r="K263" i="14"/>
  <c r="I263" i="14"/>
  <c r="G263" i="14"/>
  <c r="S260" i="14"/>
  <c r="R260" i="14"/>
  <c r="T260" i="14" s="1"/>
  <c r="Q260" i="14"/>
  <c r="P260" i="14"/>
  <c r="L260" i="14"/>
  <c r="J260" i="14"/>
  <c r="H260" i="14"/>
  <c r="F260" i="14"/>
  <c r="N260" i="14" s="1"/>
  <c r="E260" i="14"/>
  <c r="M260" i="14" s="1"/>
  <c r="D260" i="14"/>
  <c r="S259" i="14"/>
  <c r="R259" i="14"/>
  <c r="T259" i="14" s="1"/>
  <c r="Q259" i="14"/>
  <c r="P259" i="14"/>
  <c r="L259" i="14"/>
  <c r="J259" i="14"/>
  <c r="H259" i="14"/>
  <c r="F259" i="14"/>
  <c r="E259" i="14"/>
  <c r="D259" i="14"/>
  <c r="G259" i="14" s="1"/>
  <c r="U258" i="14"/>
  <c r="T258" i="14"/>
  <c r="O258" i="14"/>
  <c r="N258" i="14"/>
  <c r="M258" i="14"/>
  <c r="K258" i="14"/>
  <c r="I258" i="14"/>
  <c r="G258" i="14"/>
  <c r="U257" i="14"/>
  <c r="T257" i="14"/>
  <c r="N257" i="14"/>
  <c r="O257" i="14" s="1"/>
  <c r="M257" i="14"/>
  <c r="K257" i="14"/>
  <c r="I257" i="14"/>
  <c r="G257" i="14"/>
  <c r="U256" i="14"/>
  <c r="T256" i="14"/>
  <c r="N256" i="14"/>
  <c r="O256" i="14" s="1"/>
  <c r="M256" i="14"/>
  <c r="K256" i="14"/>
  <c r="I256" i="14"/>
  <c r="G256" i="14"/>
  <c r="U255" i="14"/>
  <c r="T255" i="14"/>
  <c r="N255" i="14"/>
  <c r="O255" i="14" s="1"/>
  <c r="M255" i="14"/>
  <c r="K255" i="14"/>
  <c r="I255" i="14"/>
  <c r="G255" i="14"/>
  <c r="S254" i="14"/>
  <c r="R254" i="14"/>
  <c r="T254" i="14" s="1"/>
  <c r="Q254" i="14"/>
  <c r="P254" i="14"/>
  <c r="L254" i="14"/>
  <c r="J254" i="14"/>
  <c r="H254" i="14"/>
  <c r="F254" i="14"/>
  <c r="E254" i="14"/>
  <c r="D254" i="14"/>
  <c r="U253" i="14"/>
  <c r="T253" i="14"/>
  <c r="N253" i="14"/>
  <c r="O253" i="14" s="1"/>
  <c r="M253" i="14"/>
  <c r="K253" i="14"/>
  <c r="I253" i="14"/>
  <c r="G253" i="14"/>
  <c r="U252" i="14"/>
  <c r="T252" i="14"/>
  <c r="O252" i="14"/>
  <c r="N252" i="14"/>
  <c r="M252" i="14"/>
  <c r="K252" i="14"/>
  <c r="I252" i="14"/>
  <c r="G252" i="14"/>
  <c r="U251" i="14"/>
  <c r="T251" i="14"/>
  <c r="N251" i="14"/>
  <c r="O251" i="14" s="1"/>
  <c r="M251" i="14"/>
  <c r="K251" i="14"/>
  <c r="I251" i="14"/>
  <c r="G251" i="14"/>
  <c r="U250" i="14"/>
  <c r="T250" i="14"/>
  <c r="N250" i="14"/>
  <c r="O250" i="14" s="1"/>
  <c r="M250" i="14"/>
  <c r="K250" i="14"/>
  <c r="I250" i="14"/>
  <c r="G250" i="14"/>
  <c r="U249" i="14"/>
  <c r="T249" i="14"/>
  <c r="N249" i="14"/>
  <c r="O249" i="14" s="1"/>
  <c r="M249" i="14"/>
  <c r="K249" i="14"/>
  <c r="I249" i="14"/>
  <c r="G249" i="14"/>
  <c r="U248" i="14"/>
  <c r="T248" i="14"/>
  <c r="N248" i="14"/>
  <c r="O248" i="14" s="1"/>
  <c r="M248" i="14"/>
  <c r="K248" i="14"/>
  <c r="I248" i="14"/>
  <c r="G248" i="14"/>
  <c r="S247" i="14"/>
  <c r="R247" i="14"/>
  <c r="T247" i="14" s="1"/>
  <c r="Q247" i="14"/>
  <c r="P247" i="14"/>
  <c r="U247" i="14" s="1"/>
  <c r="L247" i="14"/>
  <c r="J247" i="14"/>
  <c r="H247" i="14"/>
  <c r="F247" i="14"/>
  <c r="N247" i="14" s="1"/>
  <c r="E247" i="14"/>
  <c r="D247" i="14"/>
  <c r="U246" i="14"/>
  <c r="T246" i="14"/>
  <c r="N246" i="14"/>
  <c r="O246" i="14" s="1"/>
  <c r="M246" i="14"/>
  <c r="K246" i="14"/>
  <c r="I246" i="14"/>
  <c r="G246" i="14"/>
  <c r="U245" i="14"/>
  <c r="T245" i="14"/>
  <c r="N245" i="14"/>
  <c r="O245" i="14" s="1"/>
  <c r="M245" i="14"/>
  <c r="K245" i="14"/>
  <c r="I245" i="14"/>
  <c r="G245" i="14"/>
  <c r="U244" i="14"/>
  <c r="T244" i="14"/>
  <c r="N244" i="14"/>
  <c r="O244" i="14" s="1"/>
  <c r="M244" i="14"/>
  <c r="K244" i="14"/>
  <c r="I244" i="14"/>
  <c r="G244" i="14"/>
  <c r="U243" i="14"/>
  <c r="T243" i="14"/>
  <c r="N243" i="14"/>
  <c r="O243" i="14" s="1"/>
  <c r="M243" i="14"/>
  <c r="K243" i="14"/>
  <c r="I243" i="14"/>
  <c r="G243" i="14"/>
  <c r="U242" i="14"/>
  <c r="T242" i="14"/>
  <c r="N242" i="14"/>
  <c r="O242" i="14" s="1"/>
  <c r="M242" i="14"/>
  <c r="K242" i="14"/>
  <c r="I242" i="14"/>
  <c r="G242" i="14"/>
  <c r="U241" i="14"/>
  <c r="T241" i="14"/>
  <c r="O241" i="14"/>
  <c r="N241" i="14"/>
  <c r="M241" i="14"/>
  <c r="K241" i="14"/>
  <c r="I241" i="14"/>
  <c r="G241" i="14"/>
  <c r="S240" i="14"/>
  <c r="R240" i="14"/>
  <c r="T240" i="14" s="1"/>
  <c r="Q240" i="14"/>
  <c r="P240" i="14"/>
  <c r="L240" i="14"/>
  <c r="J240" i="14"/>
  <c r="H240" i="14"/>
  <c r="F240" i="14"/>
  <c r="N240" i="14" s="1"/>
  <c r="O240" i="14" s="1"/>
  <c r="E240" i="14"/>
  <c r="D240" i="14"/>
  <c r="G240" i="14" s="1"/>
  <c r="U239" i="14"/>
  <c r="T239" i="14"/>
  <c r="N239" i="14"/>
  <c r="O239" i="14" s="1"/>
  <c r="M239" i="14"/>
  <c r="K239" i="14"/>
  <c r="I239" i="14"/>
  <c r="G239" i="14"/>
  <c r="U238" i="14"/>
  <c r="T238" i="14"/>
  <c r="N238" i="14"/>
  <c r="O238" i="14" s="1"/>
  <c r="M238" i="14"/>
  <c r="K238" i="14"/>
  <c r="I238" i="14"/>
  <c r="G238" i="14"/>
  <c r="U237" i="14"/>
  <c r="T237" i="14"/>
  <c r="N237" i="14"/>
  <c r="O237" i="14" s="1"/>
  <c r="M237" i="14"/>
  <c r="K237" i="14"/>
  <c r="I237" i="14"/>
  <c r="G237" i="14"/>
  <c r="U236" i="14"/>
  <c r="T236" i="14"/>
  <c r="N236" i="14"/>
  <c r="O236" i="14" s="1"/>
  <c r="M236" i="14"/>
  <c r="K236" i="14"/>
  <c r="I236" i="14"/>
  <c r="G236" i="14"/>
  <c r="U235" i="14"/>
  <c r="T235" i="14"/>
  <c r="N235" i="14"/>
  <c r="O235" i="14" s="1"/>
  <c r="M235" i="14"/>
  <c r="K235" i="14"/>
  <c r="I235" i="14"/>
  <c r="G235" i="14"/>
  <c r="U234" i="14"/>
  <c r="T234" i="14"/>
  <c r="O234" i="14"/>
  <c r="N234" i="14"/>
  <c r="M234" i="14"/>
  <c r="K234" i="14"/>
  <c r="I234" i="14"/>
  <c r="G234" i="14"/>
  <c r="S231" i="14"/>
  <c r="R231" i="14"/>
  <c r="T231" i="14" s="1"/>
  <c r="Q231" i="14"/>
  <c r="P231" i="14"/>
  <c r="L231" i="14"/>
  <c r="J231" i="14"/>
  <c r="H231" i="14"/>
  <c r="F231" i="14"/>
  <c r="N231" i="14" s="1"/>
  <c r="E231" i="14"/>
  <c r="D231" i="14"/>
  <c r="S230" i="14"/>
  <c r="R230" i="14"/>
  <c r="T230" i="14" s="1"/>
  <c r="Q230" i="14"/>
  <c r="P230" i="14"/>
  <c r="L230" i="14"/>
  <c r="J230" i="14"/>
  <c r="H230" i="14"/>
  <c r="F230" i="14"/>
  <c r="N230" i="14" s="1"/>
  <c r="E230" i="14"/>
  <c r="O230" i="14" s="1"/>
  <c r="D230" i="14"/>
  <c r="U229" i="14"/>
  <c r="T229" i="14"/>
  <c r="O229" i="14"/>
  <c r="N229" i="14"/>
  <c r="M229" i="14"/>
  <c r="K229" i="14"/>
  <c r="I229" i="14"/>
  <c r="G229" i="14"/>
  <c r="U228" i="14"/>
  <c r="T228" i="14"/>
  <c r="N228" i="14"/>
  <c r="O228" i="14" s="1"/>
  <c r="M228" i="14"/>
  <c r="K228" i="14"/>
  <c r="I228" i="14"/>
  <c r="G228" i="14"/>
  <c r="U227" i="14"/>
  <c r="T227" i="14"/>
  <c r="N227" i="14"/>
  <c r="O227" i="14" s="1"/>
  <c r="M227" i="14"/>
  <c r="K227" i="14"/>
  <c r="I227" i="14"/>
  <c r="G227" i="14"/>
  <c r="U226" i="14"/>
  <c r="T226" i="14"/>
  <c r="N226" i="14"/>
  <c r="O226" i="14" s="1"/>
  <c r="M226" i="14"/>
  <c r="K226" i="14"/>
  <c r="I226" i="14"/>
  <c r="G226" i="14"/>
  <c r="U225" i="14"/>
  <c r="T225" i="14"/>
  <c r="N225" i="14"/>
  <c r="O225" i="14" s="1"/>
  <c r="M225" i="14"/>
  <c r="K225" i="14"/>
  <c r="I225" i="14"/>
  <c r="G225" i="14"/>
  <c r="S224" i="14"/>
  <c r="R224" i="14"/>
  <c r="T224" i="14" s="1"/>
  <c r="Q224" i="14"/>
  <c r="P224" i="14"/>
  <c r="L224" i="14"/>
  <c r="J224" i="14"/>
  <c r="U224" i="14" s="1"/>
  <c r="H224" i="14"/>
  <c r="F224" i="14"/>
  <c r="N224" i="14" s="1"/>
  <c r="E224" i="14"/>
  <c r="D224" i="14"/>
  <c r="U223" i="14"/>
  <c r="T223" i="14"/>
  <c r="O223" i="14"/>
  <c r="N223" i="14"/>
  <c r="M223" i="14"/>
  <c r="K223" i="14"/>
  <c r="I223" i="14"/>
  <c r="G223" i="14"/>
  <c r="U222" i="14"/>
  <c r="T222" i="14"/>
  <c r="N222" i="14"/>
  <c r="O222" i="14" s="1"/>
  <c r="M222" i="14"/>
  <c r="K222" i="14"/>
  <c r="I222" i="14"/>
  <c r="G222" i="14"/>
  <c r="U221" i="14"/>
  <c r="T221" i="14"/>
  <c r="N221" i="14"/>
  <c r="O221" i="14" s="1"/>
  <c r="M221" i="14"/>
  <c r="K221" i="14"/>
  <c r="I221" i="14"/>
  <c r="G221" i="14"/>
  <c r="U220" i="14"/>
  <c r="T220" i="14"/>
  <c r="N220" i="14"/>
  <c r="O220" i="14" s="1"/>
  <c r="M220" i="14"/>
  <c r="K220" i="14"/>
  <c r="I220" i="14"/>
  <c r="G220" i="14"/>
  <c r="U219" i="14"/>
  <c r="T219" i="14"/>
  <c r="N219" i="14"/>
  <c r="O219" i="14" s="1"/>
  <c r="M219" i="14"/>
  <c r="K219" i="14"/>
  <c r="I219" i="14"/>
  <c r="G219" i="14"/>
  <c r="U218" i="14"/>
  <c r="T218" i="14"/>
  <c r="N218" i="14"/>
  <c r="O218" i="14" s="1"/>
  <c r="M218" i="14"/>
  <c r="K218" i="14"/>
  <c r="I218" i="14"/>
  <c r="G218" i="14"/>
  <c r="U217" i="14"/>
  <c r="T217" i="14"/>
  <c r="N217" i="14"/>
  <c r="O217" i="14" s="1"/>
  <c r="M217" i="14"/>
  <c r="K217" i="14"/>
  <c r="I217" i="14"/>
  <c r="G217" i="14"/>
  <c r="S216" i="14"/>
  <c r="R216" i="14"/>
  <c r="T216" i="14" s="1"/>
  <c r="Q216" i="14"/>
  <c r="P216" i="14"/>
  <c r="L216" i="14"/>
  <c r="J216" i="14"/>
  <c r="H216" i="14"/>
  <c r="F216" i="14"/>
  <c r="N216" i="14" s="1"/>
  <c r="E216" i="14"/>
  <c r="M216" i="14" s="1"/>
  <c r="D216" i="14"/>
  <c r="I216" i="14" s="1"/>
  <c r="U215" i="14"/>
  <c r="T215" i="14"/>
  <c r="O215" i="14"/>
  <c r="N215" i="14"/>
  <c r="M215" i="14"/>
  <c r="K215" i="14"/>
  <c r="I215" i="14"/>
  <c r="G215" i="14"/>
  <c r="U214" i="14"/>
  <c r="T214" i="14"/>
  <c r="N214" i="14"/>
  <c r="O214" i="14" s="1"/>
  <c r="M214" i="14"/>
  <c r="K214" i="14"/>
  <c r="I214" i="14"/>
  <c r="G214" i="14"/>
  <c r="U213" i="14"/>
  <c r="T213" i="14"/>
  <c r="N213" i="14"/>
  <c r="O213" i="14" s="1"/>
  <c r="M213" i="14"/>
  <c r="K213" i="14"/>
  <c r="I213" i="14"/>
  <c r="G213" i="14"/>
  <c r="U212" i="14"/>
  <c r="T212" i="14"/>
  <c r="N212" i="14"/>
  <c r="O212" i="14" s="1"/>
  <c r="M212" i="14"/>
  <c r="K212" i="14"/>
  <c r="I212" i="14"/>
  <c r="G212" i="14"/>
  <c r="U211" i="14"/>
  <c r="T211" i="14"/>
  <c r="N211" i="14"/>
  <c r="O211" i="14" s="1"/>
  <c r="M211" i="14"/>
  <c r="K211" i="14"/>
  <c r="I211" i="14"/>
  <c r="G211" i="14"/>
  <c r="U210" i="14"/>
  <c r="T210" i="14"/>
  <c r="N210" i="14"/>
  <c r="O210" i="14" s="1"/>
  <c r="M210" i="14"/>
  <c r="K210" i="14"/>
  <c r="I210" i="14"/>
  <c r="G210" i="14"/>
  <c r="U209" i="14"/>
  <c r="T209" i="14"/>
  <c r="N209" i="14"/>
  <c r="O209" i="14" s="1"/>
  <c r="M209" i="14"/>
  <c r="K209" i="14"/>
  <c r="I209" i="14"/>
  <c r="G209" i="14"/>
  <c r="U208" i="14"/>
  <c r="T208" i="14"/>
  <c r="N208" i="14"/>
  <c r="O208" i="14" s="1"/>
  <c r="M208" i="14"/>
  <c r="K208" i="14"/>
  <c r="I208" i="14"/>
  <c r="G208" i="14"/>
  <c r="S205" i="14"/>
  <c r="R205" i="14"/>
  <c r="T205" i="14" s="1"/>
  <c r="Q205" i="14"/>
  <c r="P205" i="14"/>
  <c r="L205" i="14"/>
  <c r="J205" i="14"/>
  <c r="H205" i="14"/>
  <c r="F205" i="14"/>
  <c r="E205" i="14"/>
  <c r="D205" i="14"/>
  <c r="G205" i="14" s="1"/>
  <c r="S204" i="14"/>
  <c r="R204" i="14"/>
  <c r="T204" i="14" s="1"/>
  <c r="Q204" i="14"/>
  <c r="P204" i="14"/>
  <c r="U204" i="14" s="1"/>
  <c r="L204" i="14"/>
  <c r="J204" i="14"/>
  <c r="H204" i="14"/>
  <c r="F204" i="14"/>
  <c r="E204" i="14"/>
  <c r="M204" i="14" s="1"/>
  <c r="D204" i="14"/>
  <c r="U203" i="14"/>
  <c r="T203" i="14"/>
  <c r="N203" i="14"/>
  <c r="O203" i="14" s="1"/>
  <c r="M203" i="14"/>
  <c r="K203" i="14"/>
  <c r="I203" i="14"/>
  <c r="G203" i="14"/>
  <c r="U202" i="14"/>
  <c r="T202" i="14"/>
  <c r="O202" i="14"/>
  <c r="N202" i="14"/>
  <c r="M202" i="14"/>
  <c r="K202" i="14"/>
  <c r="I202" i="14"/>
  <c r="G202" i="14"/>
  <c r="U201" i="14"/>
  <c r="T201" i="14"/>
  <c r="O201" i="14"/>
  <c r="N201" i="14"/>
  <c r="M201" i="14"/>
  <c r="K201" i="14"/>
  <c r="I201" i="14"/>
  <c r="G201" i="14"/>
  <c r="U200" i="14"/>
  <c r="T200" i="14"/>
  <c r="O200" i="14"/>
  <c r="N200" i="14"/>
  <c r="M200" i="14"/>
  <c r="K200" i="14"/>
  <c r="I200" i="14"/>
  <c r="G200" i="14"/>
  <c r="U199" i="14"/>
  <c r="T199" i="14"/>
  <c r="O199" i="14"/>
  <c r="N199" i="14"/>
  <c r="M199" i="14"/>
  <c r="K199" i="14"/>
  <c r="I199" i="14"/>
  <c r="G199" i="14"/>
  <c r="S198" i="14"/>
  <c r="R198" i="14"/>
  <c r="T198" i="14" s="1"/>
  <c r="Q198" i="14"/>
  <c r="P198" i="14"/>
  <c r="L198" i="14"/>
  <c r="J198" i="14"/>
  <c r="U198" i="14" s="1"/>
  <c r="H198" i="14"/>
  <c r="F198" i="14"/>
  <c r="N198" i="14" s="1"/>
  <c r="E198" i="14"/>
  <c r="M198" i="14" s="1"/>
  <c r="D198" i="14"/>
  <c r="U197" i="14"/>
  <c r="T197" i="14"/>
  <c r="O197" i="14"/>
  <c r="N197" i="14"/>
  <c r="M197" i="14"/>
  <c r="K197" i="14"/>
  <c r="I197" i="14"/>
  <c r="G197" i="14"/>
  <c r="U196" i="14"/>
  <c r="T196" i="14"/>
  <c r="N196" i="14"/>
  <c r="O196" i="14" s="1"/>
  <c r="M196" i="14"/>
  <c r="K196" i="14"/>
  <c r="I196" i="14"/>
  <c r="G196" i="14"/>
  <c r="U195" i="14"/>
  <c r="T195" i="14"/>
  <c r="N195" i="14"/>
  <c r="O195" i="14" s="1"/>
  <c r="M195" i="14"/>
  <c r="K195" i="14"/>
  <c r="I195" i="14"/>
  <c r="G195" i="14"/>
  <c r="U194" i="14"/>
  <c r="T194" i="14"/>
  <c r="N194" i="14"/>
  <c r="O194" i="14" s="1"/>
  <c r="M194" i="14"/>
  <c r="K194" i="14"/>
  <c r="I194" i="14"/>
  <c r="G194" i="14"/>
  <c r="U193" i="14"/>
  <c r="T193" i="14"/>
  <c r="N193" i="14"/>
  <c r="O193" i="14" s="1"/>
  <c r="M193" i="14"/>
  <c r="K193" i="14"/>
  <c r="I193" i="14"/>
  <c r="G193" i="14"/>
  <c r="U192" i="14"/>
  <c r="T192" i="14"/>
  <c r="N192" i="14"/>
  <c r="O192" i="14" s="1"/>
  <c r="M192" i="14"/>
  <c r="K192" i="14"/>
  <c r="I192" i="14"/>
  <c r="G192" i="14"/>
  <c r="S191" i="14"/>
  <c r="R191" i="14"/>
  <c r="T191" i="14" s="1"/>
  <c r="Q191" i="14"/>
  <c r="P191" i="14"/>
  <c r="L191" i="14"/>
  <c r="J191" i="14"/>
  <c r="H191" i="14"/>
  <c r="F191" i="14"/>
  <c r="E191" i="14"/>
  <c r="D191" i="14"/>
  <c r="U190" i="14"/>
  <c r="T190" i="14"/>
  <c r="N190" i="14"/>
  <c r="O190" i="14" s="1"/>
  <c r="M190" i="14"/>
  <c r="K190" i="14"/>
  <c r="I190" i="14"/>
  <c r="G190" i="14"/>
  <c r="U189" i="14"/>
  <c r="T189" i="14"/>
  <c r="O189" i="14"/>
  <c r="N189" i="14"/>
  <c r="M189" i="14"/>
  <c r="K189" i="14"/>
  <c r="I189" i="14"/>
  <c r="G189" i="14"/>
  <c r="U188" i="14"/>
  <c r="T188" i="14"/>
  <c r="N188" i="14"/>
  <c r="O188" i="14" s="1"/>
  <c r="M188" i="14"/>
  <c r="K188" i="14"/>
  <c r="I188" i="14"/>
  <c r="G188" i="14"/>
  <c r="U187" i="14"/>
  <c r="T187" i="14"/>
  <c r="N187" i="14"/>
  <c r="O187" i="14" s="1"/>
  <c r="M187" i="14"/>
  <c r="K187" i="14"/>
  <c r="I187" i="14"/>
  <c r="G187" i="14"/>
  <c r="U186" i="14"/>
  <c r="T186" i="14"/>
  <c r="O186" i="14"/>
  <c r="N186" i="14"/>
  <c r="M186" i="14"/>
  <c r="K186" i="14"/>
  <c r="I186" i="14"/>
  <c r="G186" i="14"/>
  <c r="S185" i="14"/>
  <c r="R185" i="14"/>
  <c r="T185" i="14" s="1"/>
  <c r="Q185" i="14"/>
  <c r="P185" i="14"/>
  <c r="L185" i="14"/>
  <c r="J185" i="14"/>
  <c r="H185" i="14"/>
  <c r="F185" i="14"/>
  <c r="E185" i="14"/>
  <c r="D185" i="14"/>
  <c r="G185" i="14" s="1"/>
  <c r="U184" i="14"/>
  <c r="T184" i="14"/>
  <c r="N184" i="14"/>
  <c r="O184" i="14" s="1"/>
  <c r="M184" i="14"/>
  <c r="K184" i="14"/>
  <c r="I184" i="14"/>
  <c r="G184" i="14"/>
  <c r="U183" i="14"/>
  <c r="T183" i="14"/>
  <c r="O183" i="14"/>
  <c r="N183" i="14"/>
  <c r="M183" i="14"/>
  <c r="K183" i="14"/>
  <c r="I183" i="14"/>
  <c r="G183" i="14"/>
  <c r="U182" i="14"/>
  <c r="T182" i="14"/>
  <c r="O182" i="14"/>
  <c r="N182" i="14"/>
  <c r="M182" i="14"/>
  <c r="K182" i="14"/>
  <c r="I182" i="14"/>
  <c r="G182" i="14"/>
  <c r="U181" i="14"/>
  <c r="T181" i="14"/>
  <c r="O181" i="14"/>
  <c r="N181" i="14"/>
  <c r="M181" i="14"/>
  <c r="K181" i="14"/>
  <c r="I181" i="14"/>
  <c r="G181" i="14"/>
  <c r="U180" i="14"/>
  <c r="T180" i="14"/>
  <c r="O180" i="14"/>
  <c r="N180" i="14"/>
  <c r="M180" i="14"/>
  <c r="K180" i="14"/>
  <c r="I180" i="14"/>
  <c r="G180" i="14"/>
  <c r="S179" i="14"/>
  <c r="R179" i="14"/>
  <c r="T179" i="14" s="1"/>
  <c r="Q179" i="14"/>
  <c r="P179" i="14"/>
  <c r="L179" i="14"/>
  <c r="J179" i="14"/>
  <c r="H179" i="14"/>
  <c r="F179" i="14"/>
  <c r="E179" i="14"/>
  <c r="M179" i="14" s="1"/>
  <c r="D179" i="14"/>
  <c r="U178" i="14"/>
  <c r="T178" i="14"/>
  <c r="N178" i="14"/>
  <c r="O178" i="14" s="1"/>
  <c r="M178" i="14"/>
  <c r="K178" i="14"/>
  <c r="I178" i="14"/>
  <c r="G178" i="14"/>
  <c r="U177" i="14"/>
  <c r="T177" i="14"/>
  <c r="O177" i="14"/>
  <c r="N177" i="14"/>
  <c r="M177" i="14"/>
  <c r="K177" i="14"/>
  <c r="I177" i="14"/>
  <c r="G177" i="14"/>
  <c r="U176" i="14"/>
  <c r="T176" i="14"/>
  <c r="O176" i="14"/>
  <c r="N176" i="14"/>
  <c r="M176" i="14"/>
  <c r="K176" i="14"/>
  <c r="I176" i="14"/>
  <c r="G176" i="14"/>
  <c r="U175" i="14"/>
  <c r="T175" i="14"/>
  <c r="N175" i="14"/>
  <c r="O175" i="14" s="1"/>
  <c r="M175" i="14"/>
  <c r="K175" i="14"/>
  <c r="I175" i="14"/>
  <c r="G175" i="14"/>
  <c r="U174" i="14"/>
  <c r="T174" i="14"/>
  <c r="N174" i="14"/>
  <c r="O174" i="14" s="1"/>
  <c r="M174" i="14"/>
  <c r="K174" i="14"/>
  <c r="I174" i="14"/>
  <c r="G174" i="14"/>
  <c r="U173" i="14"/>
  <c r="T173" i="14"/>
  <c r="O173" i="14"/>
  <c r="N173" i="14"/>
  <c r="M173" i="14"/>
  <c r="K173" i="14"/>
  <c r="I173" i="14"/>
  <c r="G173" i="14"/>
  <c r="S170" i="14"/>
  <c r="R170" i="14"/>
  <c r="T170" i="14" s="1"/>
  <c r="Q170" i="14"/>
  <c r="P170" i="14"/>
  <c r="L170" i="14"/>
  <c r="J170" i="14"/>
  <c r="H170" i="14"/>
  <c r="F170" i="14"/>
  <c r="E170" i="14"/>
  <c r="D170" i="14"/>
  <c r="S169" i="14"/>
  <c r="R169" i="14"/>
  <c r="T169" i="14" s="1"/>
  <c r="Q169" i="14"/>
  <c r="P169" i="14"/>
  <c r="L169" i="14"/>
  <c r="J169" i="14"/>
  <c r="H169" i="14"/>
  <c r="F169" i="14"/>
  <c r="N169" i="14" s="1"/>
  <c r="E169" i="14"/>
  <c r="D169" i="14"/>
  <c r="U168" i="14"/>
  <c r="T168" i="14"/>
  <c r="N168" i="14"/>
  <c r="O168" i="14" s="1"/>
  <c r="M168" i="14"/>
  <c r="K168" i="14"/>
  <c r="I168" i="14"/>
  <c r="G168" i="14"/>
  <c r="U167" i="14"/>
  <c r="T167" i="14"/>
  <c r="O167" i="14"/>
  <c r="N167" i="14"/>
  <c r="M167" i="14"/>
  <c r="K167" i="14"/>
  <c r="I167" i="14"/>
  <c r="G167" i="14"/>
  <c r="U166" i="14"/>
  <c r="T166" i="14"/>
  <c r="O166" i="14"/>
  <c r="N166" i="14"/>
  <c r="M166" i="14"/>
  <c r="K166" i="14"/>
  <c r="I166" i="14"/>
  <c r="G166" i="14"/>
  <c r="U165" i="14"/>
  <c r="T165" i="14"/>
  <c r="O165" i="14"/>
  <c r="N165" i="14"/>
  <c r="M165" i="14"/>
  <c r="K165" i="14"/>
  <c r="I165" i="14"/>
  <c r="G165" i="14"/>
  <c r="U164" i="14"/>
  <c r="T164" i="14"/>
  <c r="O164" i="14"/>
  <c r="N164" i="14"/>
  <c r="M164" i="14"/>
  <c r="K164" i="14"/>
  <c r="I164" i="14"/>
  <c r="G164" i="14"/>
  <c r="S163" i="14"/>
  <c r="R163" i="14"/>
  <c r="T163" i="14" s="1"/>
  <c r="Q163" i="14"/>
  <c r="P163" i="14"/>
  <c r="L163" i="14"/>
  <c r="J163" i="14"/>
  <c r="H163" i="14"/>
  <c r="F163" i="14"/>
  <c r="E163" i="14"/>
  <c r="D163" i="14"/>
  <c r="G163" i="14" s="1"/>
  <c r="U162" i="14"/>
  <c r="T162" i="14"/>
  <c r="N162" i="14"/>
  <c r="O162" i="14" s="1"/>
  <c r="M162" i="14"/>
  <c r="K162" i="14"/>
  <c r="I162" i="14"/>
  <c r="G162" i="14"/>
  <c r="U161" i="14"/>
  <c r="T161" i="14"/>
  <c r="O161" i="14"/>
  <c r="N161" i="14"/>
  <c r="M161" i="14"/>
  <c r="K161" i="14"/>
  <c r="I161" i="14"/>
  <c r="G161" i="14"/>
  <c r="U160" i="14"/>
  <c r="T160" i="14"/>
  <c r="O160" i="14"/>
  <c r="N160" i="14"/>
  <c r="M160" i="14"/>
  <c r="K160" i="14"/>
  <c r="I160" i="14"/>
  <c r="G160" i="14"/>
  <c r="U159" i="14"/>
  <c r="T159" i="14"/>
  <c r="O159" i="14"/>
  <c r="N159" i="14"/>
  <c r="M159" i="14"/>
  <c r="K159" i="14"/>
  <c r="I159" i="14"/>
  <c r="G159" i="14"/>
  <c r="U158" i="14"/>
  <c r="T158" i="14"/>
  <c r="N158" i="14"/>
  <c r="O158" i="14" s="1"/>
  <c r="M158" i="14"/>
  <c r="K158" i="14"/>
  <c r="I158" i="14"/>
  <c r="G158" i="14"/>
  <c r="S157" i="14"/>
  <c r="R157" i="14"/>
  <c r="T157" i="14" s="1"/>
  <c r="Q157" i="14"/>
  <c r="P157" i="14"/>
  <c r="L157" i="14"/>
  <c r="J157" i="14"/>
  <c r="H157" i="14"/>
  <c r="F157" i="14"/>
  <c r="E157" i="14"/>
  <c r="M157" i="14" s="1"/>
  <c r="D157" i="14"/>
  <c r="U156" i="14"/>
  <c r="T156" i="14"/>
  <c r="N156" i="14"/>
  <c r="O156" i="14" s="1"/>
  <c r="M156" i="14"/>
  <c r="K156" i="14"/>
  <c r="I156" i="14"/>
  <c r="G156" i="14"/>
  <c r="U155" i="14"/>
  <c r="T155" i="14"/>
  <c r="O155" i="14"/>
  <c r="N155" i="14"/>
  <c r="M155" i="14"/>
  <c r="K155" i="14"/>
  <c r="I155" i="14"/>
  <c r="G155" i="14"/>
  <c r="U154" i="14"/>
  <c r="T154" i="14"/>
  <c r="O154" i="14"/>
  <c r="N154" i="14"/>
  <c r="M154" i="14"/>
  <c r="K154" i="14"/>
  <c r="I154" i="14"/>
  <c r="G154" i="14"/>
  <c r="U153" i="14"/>
  <c r="T153" i="14"/>
  <c r="N153" i="14"/>
  <c r="O153" i="14" s="1"/>
  <c r="M153" i="14"/>
  <c r="K153" i="14"/>
  <c r="I153" i="14"/>
  <c r="G153" i="14"/>
  <c r="U152" i="14"/>
  <c r="T152" i="14"/>
  <c r="N152" i="14"/>
  <c r="O152" i="14" s="1"/>
  <c r="M152" i="14"/>
  <c r="K152" i="14"/>
  <c r="I152" i="14"/>
  <c r="G152" i="14"/>
  <c r="U151" i="14"/>
  <c r="T151" i="14"/>
  <c r="N151" i="14"/>
  <c r="O151" i="14" s="1"/>
  <c r="M151" i="14"/>
  <c r="K151" i="14"/>
  <c r="I151" i="14"/>
  <c r="G151" i="14"/>
  <c r="S150" i="14"/>
  <c r="R150" i="14"/>
  <c r="T150" i="14" s="1"/>
  <c r="Q150" i="14"/>
  <c r="P150" i="14"/>
  <c r="L150" i="14"/>
  <c r="J150" i="14"/>
  <c r="H150" i="14"/>
  <c r="F150" i="14"/>
  <c r="E150" i="14"/>
  <c r="M150" i="14" s="1"/>
  <c r="D150" i="14"/>
  <c r="U149" i="14"/>
  <c r="T149" i="14"/>
  <c r="O149" i="14"/>
  <c r="N149" i="14"/>
  <c r="M149" i="14"/>
  <c r="K149" i="14"/>
  <c r="I149" i="14"/>
  <c r="G149" i="14"/>
  <c r="U148" i="14"/>
  <c r="T148" i="14"/>
  <c r="O148" i="14"/>
  <c r="N148" i="14"/>
  <c r="M148" i="14"/>
  <c r="K148" i="14"/>
  <c r="I148" i="14"/>
  <c r="G148" i="14"/>
  <c r="U147" i="14"/>
  <c r="T147" i="14"/>
  <c r="N147" i="14"/>
  <c r="O147" i="14" s="1"/>
  <c r="M147" i="14"/>
  <c r="K147" i="14"/>
  <c r="I147" i="14"/>
  <c r="G147" i="14"/>
  <c r="U146" i="14"/>
  <c r="T146" i="14"/>
  <c r="O146" i="14"/>
  <c r="N146" i="14"/>
  <c r="M146" i="14"/>
  <c r="K146" i="14"/>
  <c r="I146" i="14"/>
  <c r="G146" i="14"/>
  <c r="U145" i="14"/>
  <c r="T145" i="14"/>
  <c r="O145" i="14"/>
  <c r="N145" i="14"/>
  <c r="M145" i="14"/>
  <c r="K145" i="14"/>
  <c r="I145" i="14"/>
  <c r="G145" i="14"/>
  <c r="S144" i="14"/>
  <c r="R144" i="14"/>
  <c r="T144" i="14" s="1"/>
  <c r="Q144" i="14"/>
  <c r="P144" i="14"/>
  <c r="L144" i="14"/>
  <c r="J144" i="14"/>
  <c r="H144" i="14"/>
  <c r="F144" i="14"/>
  <c r="N144" i="14" s="1"/>
  <c r="E144" i="14"/>
  <c r="M144" i="14" s="1"/>
  <c r="D144" i="14"/>
  <c r="I144" i="14" s="1"/>
  <c r="U143" i="14"/>
  <c r="T143" i="14"/>
  <c r="N143" i="14"/>
  <c r="O143" i="14" s="1"/>
  <c r="M143" i="14"/>
  <c r="K143" i="14"/>
  <c r="I143" i="14"/>
  <c r="G143" i="14"/>
  <c r="U142" i="14"/>
  <c r="T142" i="14"/>
  <c r="O142" i="14"/>
  <c r="N142" i="14"/>
  <c r="M142" i="14"/>
  <c r="K142" i="14"/>
  <c r="I142" i="14"/>
  <c r="G142" i="14"/>
  <c r="U141" i="14"/>
  <c r="T141" i="14"/>
  <c r="O141" i="14"/>
  <c r="N141" i="14"/>
  <c r="M141" i="14"/>
  <c r="K141" i="14"/>
  <c r="I141" i="14"/>
  <c r="G141" i="14"/>
  <c r="U140" i="14"/>
  <c r="T140" i="14"/>
  <c r="N140" i="14"/>
  <c r="O140" i="14" s="1"/>
  <c r="M140" i="14"/>
  <c r="K140" i="14"/>
  <c r="I140" i="14"/>
  <c r="G140" i="14"/>
  <c r="U139" i="14"/>
  <c r="T139" i="14"/>
  <c r="O139" i="14"/>
  <c r="N139" i="14"/>
  <c r="M139" i="14"/>
  <c r="K139" i="14"/>
  <c r="I139" i="14"/>
  <c r="G139" i="14"/>
  <c r="U138" i="14"/>
  <c r="T138" i="14"/>
  <c r="O138" i="14"/>
  <c r="N138" i="14"/>
  <c r="M138" i="14"/>
  <c r="K138" i="14"/>
  <c r="I138" i="14"/>
  <c r="G138" i="14"/>
  <c r="S137" i="14"/>
  <c r="R137" i="14"/>
  <c r="T137" i="14" s="1"/>
  <c r="Q137" i="14"/>
  <c r="P137" i="14"/>
  <c r="L137" i="14"/>
  <c r="J137" i="14"/>
  <c r="H137" i="14"/>
  <c r="F137" i="14"/>
  <c r="E137" i="14"/>
  <c r="M137" i="14" s="1"/>
  <c r="D137" i="14"/>
  <c r="G137" i="14" s="1"/>
  <c r="U136" i="14"/>
  <c r="T136" i="14"/>
  <c r="N136" i="14"/>
  <c r="O136" i="14" s="1"/>
  <c r="M136" i="14"/>
  <c r="K136" i="14"/>
  <c r="I136" i="14"/>
  <c r="G136" i="14"/>
  <c r="U135" i="14"/>
  <c r="T135" i="14"/>
  <c r="O135" i="14"/>
  <c r="N135" i="14"/>
  <c r="M135" i="14"/>
  <c r="K135" i="14"/>
  <c r="I135" i="14"/>
  <c r="G135" i="14"/>
  <c r="U134" i="14"/>
  <c r="T134" i="14"/>
  <c r="N134" i="14"/>
  <c r="O134" i="14" s="1"/>
  <c r="M134" i="14"/>
  <c r="K134" i="14"/>
  <c r="I134" i="14"/>
  <c r="G134" i="14"/>
  <c r="U133" i="14"/>
  <c r="T133" i="14"/>
  <c r="N133" i="14"/>
  <c r="O133" i="14" s="1"/>
  <c r="M133" i="14"/>
  <c r="K133" i="14"/>
  <c r="I133" i="14"/>
  <c r="G133" i="14"/>
  <c r="S132" i="14"/>
  <c r="R132" i="14"/>
  <c r="Q132" i="14"/>
  <c r="P132" i="14"/>
  <c r="U132" i="14" s="1"/>
  <c r="L132" i="14"/>
  <c r="J132" i="14"/>
  <c r="H132" i="14"/>
  <c r="F132" i="14"/>
  <c r="N132" i="14" s="1"/>
  <c r="E132" i="14"/>
  <c r="D132" i="14"/>
  <c r="I132" i="14" s="1"/>
  <c r="U131" i="14"/>
  <c r="T131" i="14"/>
  <c r="N131" i="14"/>
  <c r="O131" i="14" s="1"/>
  <c r="M131" i="14"/>
  <c r="K131" i="14"/>
  <c r="I131" i="14"/>
  <c r="G131" i="14"/>
  <c r="U130" i="14"/>
  <c r="T130" i="14"/>
  <c r="O130" i="14"/>
  <c r="N130" i="14"/>
  <c r="M130" i="14"/>
  <c r="K130" i="14"/>
  <c r="I130" i="14"/>
  <c r="G130" i="14"/>
  <c r="U129" i="14"/>
  <c r="T129" i="14"/>
  <c r="O129" i="14"/>
  <c r="N129" i="14"/>
  <c r="M129" i="14"/>
  <c r="K129" i="14"/>
  <c r="I129" i="14"/>
  <c r="G129" i="14"/>
  <c r="U128" i="14"/>
  <c r="T128" i="14"/>
  <c r="N128" i="14"/>
  <c r="O128" i="14" s="1"/>
  <c r="M128" i="14"/>
  <c r="K128" i="14"/>
  <c r="I128" i="14"/>
  <c r="G128" i="14"/>
  <c r="U127" i="14"/>
  <c r="T127" i="14"/>
  <c r="N127" i="14"/>
  <c r="O127" i="14" s="1"/>
  <c r="M127" i="14"/>
  <c r="K127" i="14"/>
  <c r="I127" i="14"/>
  <c r="G127" i="14"/>
  <c r="S126" i="14"/>
  <c r="R126" i="14"/>
  <c r="T126" i="14" s="1"/>
  <c r="Q126" i="14"/>
  <c r="P126" i="14"/>
  <c r="U126" i="14" s="1"/>
  <c r="L126" i="14"/>
  <c r="J126" i="14"/>
  <c r="H126" i="14"/>
  <c r="F126" i="14"/>
  <c r="E126" i="14"/>
  <c r="M126" i="14" s="1"/>
  <c r="D126" i="14"/>
  <c r="U125" i="14"/>
  <c r="T125" i="14"/>
  <c r="O125" i="14"/>
  <c r="N125" i="14"/>
  <c r="M125" i="14"/>
  <c r="K125" i="14"/>
  <c r="I125" i="14"/>
  <c r="G125" i="14"/>
  <c r="U124" i="14"/>
  <c r="T124" i="14"/>
  <c r="N124" i="14"/>
  <c r="O124" i="14" s="1"/>
  <c r="M124" i="14"/>
  <c r="K124" i="14"/>
  <c r="I124" i="14"/>
  <c r="G124" i="14"/>
  <c r="U123" i="14"/>
  <c r="T123" i="14"/>
  <c r="O123" i="14"/>
  <c r="N123" i="14"/>
  <c r="M123" i="14"/>
  <c r="K123" i="14"/>
  <c r="I123" i="14"/>
  <c r="G123" i="14"/>
  <c r="U122" i="14"/>
  <c r="T122" i="14"/>
  <c r="O122" i="14"/>
  <c r="N122" i="14"/>
  <c r="M122" i="14"/>
  <c r="K122" i="14"/>
  <c r="I122" i="14"/>
  <c r="G122" i="14"/>
  <c r="S121" i="14"/>
  <c r="R121" i="14"/>
  <c r="T121" i="14" s="1"/>
  <c r="Q121" i="14"/>
  <c r="P121" i="14"/>
  <c r="L121" i="14"/>
  <c r="J121" i="14"/>
  <c r="H121" i="14"/>
  <c r="F121" i="14"/>
  <c r="N121" i="14" s="1"/>
  <c r="E121" i="14"/>
  <c r="M121" i="14" s="1"/>
  <c r="D121" i="14"/>
  <c r="G121" i="14" s="1"/>
  <c r="U120" i="14"/>
  <c r="T120" i="14"/>
  <c r="N120" i="14"/>
  <c r="O120" i="14" s="1"/>
  <c r="M120" i="14"/>
  <c r="K120" i="14"/>
  <c r="I120" i="14"/>
  <c r="G120" i="14"/>
  <c r="U119" i="14"/>
  <c r="T119" i="14"/>
  <c r="N119" i="14"/>
  <c r="O119" i="14" s="1"/>
  <c r="M119" i="14"/>
  <c r="K119" i="14"/>
  <c r="I119" i="14"/>
  <c r="G119" i="14"/>
  <c r="U118" i="14"/>
  <c r="T118" i="14"/>
  <c r="O118" i="14"/>
  <c r="N118" i="14"/>
  <c r="M118" i="14"/>
  <c r="K118" i="14"/>
  <c r="I118" i="14"/>
  <c r="G118" i="14"/>
  <c r="U117" i="14"/>
  <c r="T117" i="14"/>
  <c r="N117" i="14"/>
  <c r="O117" i="14" s="1"/>
  <c r="M117" i="14"/>
  <c r="K117" i="14"/>
  <c r="I117" i="14"/>
  <c r="G117" i="14"/>
  <c r="U116" i="14"/>
  <c r="T116" i="14"/>
  <c r="O116" i="14"/>
  <c r="N116" i="14"/>
  <c r="M116" i="14"/>
  <c r="K116" i="14"/>
  <c r="I116" i="14"/>
  <c r="G116" i="14"/>
  <c r="U115" i="14"/>
  <c r="T115" i="14"/>
  <c r="O115" i="14"/>
  <c r="N115" i="14"/>
  <c r="M115" i="14"/>
  <c r="K115" i="14"/>
  <c r="I115" i="14"/>
  <c r="G115" i="14"/>
  <c r="U114" i="14"/>
  <c r="T114" i="14"/>
  <c r="N114" i="14"/>
  <c r="O114" i="14" s="1"/>
  <c r="M114" i="14"/>
  <c r="K114" i="14"/>
  <c r="I114" i="14"/>
  <c r="G114" i="14"/>
  <c r="U113" i="14"/>
  <c r="T113" i="14"/>
  <c r="O113" i="14"/>
  <c r="N113" i="14"/>
  <c r="M113" i="14"/>
  <c r="K113" i="14"/>
  <c r="I113" i="14"/>
  <c r="G113" i="14"/>
  <c r="S112" i="14"/>
  <c r="R112" i="14"/>
  <c r="T112" i="14" s="1"/>
  <c r="Q112" i="14"/>
  <c r="P112" i="14"/>
  <c r="L112" i="14"/>
  <c r="J112" i="14"/>
  <c r="U112" i="14" s="1"/>
  <c r="H112" i="14"/>
  <c r="F112" i="14"/>
  <c r="N112" i="14" s="1"/>
  <c r="E112" i="14"/>
  <c r="D112" i="14"/>
  <c r="U111" i="14"/>
  <c r="T111" i="14"/>
  <c r="N111" i="14"/>
  <c r="O111" i="14" s="1"/>
  <c r="M111" i="14"/>
  <c r="K111" i="14"/>
  <c r="I111" i="14"/>
  <c r="G111" i="14"/>
  <c r="U110" i="14"/>
  <c r="T110" i="14"/>
  <c r="O110" i="14"/>
  <c r="N110" i="14"/>
  <c r="M110" i="14"/>
  <c r="K110" i="14"/>
  <c r="I110" i="14"/>
  <c r="G110" i="14"/>
  <c r="U109" i="14"/>
  <c r="T109" i="14"/>
  <c r="O109" i="14"/>
  <c r="N109" i="14"/>
  <c r="M109" i="14"/>
  <c r="K109" i="14"/>
  <c r="I109" i="14"/>
  <c r="G109" i="14"/>
  <c r="U108" i="14"/>
  <c r="T108" i="14"/>
  <c r="O108" i="14"/>
  <c r="N108" i="14"/>
  <c r="M108" i="14"/>
  <c r="K108" i="14"/>
  <c r="I108" i="14"/>
  <c r="G108" i="14"/>
  <c r="U107" i="14"/>
  <c r="T107" i="14"/>
  <c r="O107" i="14"/>
  <c r="N107" i="14"/>
  <c r="M107" i="14"/>
  <c r="K107" i="14"/>
  <c r="I107" i="14"/>
  <c r="G107" i="14"/>
  <c r="S106" i="14"/>
  <c r="R106" i="14"/>
  <c r="Q106" i="14"/>
  <c r="P106" i="14"/>
  <c r="U106" i="14" s="1"/>
  <c r="L106" i="14"/>
  <c r="J106" i="14"/>
  <c r="H106" i="14"/>
  <c r="F106" i="14"/>
  <c r="N106" i="14" s="1"/>
  <c r="E106" i="14"/>
  <c r="D106" i="14"/>
  <c r="I106" i="14" s="1"/>
  <c r="U105" i="14"/>
  <c r="T105" i="14"/>
  <c r="N105" i="14"/>
  <c r="O105" i="14" s="1"/>
  <c r="M105" i="14"/>
  <c r="K105" i="14"/>
  <c r="I105" i="14"/>
  <c r="G105" i="14"/>
  <c r="S102" i="14"/>
  <c r="R102" i="14"/>
  <c r="T102" i="14" s="1"/>
  <c r="Q102" i="14"/>
  <c r="P102" i="14"/>
  <c r="U102" i="14" s="1"/>
  <c r="L102" i="14"/>
  <c r="J102" i="14"/>
  <c r="H102" i="14"/>
  <c r="F102" i="14"/>
  <c r="E102" i="14"/>
  <c r="K102" i="14" s="1"/>
  <c r="D102" i="14"/>
  <c r="S101" i="14"/>
  <c r="R101" i="14"/>
  <c r="T101" i="14" s="1"/>
  <c r="Q101" i="14"/>
  <c r="P101" i="14"/>
  <c r="L101" i="14"/>
  <c r="J101" i="14"/>
  <c r="H101" i="14"/>
  <c r="F101" i="14"/>
  <c r="N101" i="14" s="1"/>
  <c r="E101" i="14"/>
  <c r="M101" i="14" s="1"/>
  <c r="D101" i="14"/>
  <c r="G101" i="14" s="1"/>
  <c r="U100" i="14"/>
  <c r="T100" i="14"/>
  <c r="O100" i="14"/>
  <c r="N100" i="14"/>
  <c r="M100" i="14"/>
  <c r="K100" i="14"/>
  <c r="I100" i="14"/>
  <c r="G100" i="14"/>
  <c r="U99" i="14"/>
  <c r="T99" i="14"/>
  <c r="N99" i="14"/>
  <c r="O99" i="14" s="1"/>
  <c r="M99" i="14"/>
  <c r="K99" i="14"/>
  <c r="I99" i="14"/>
  <c r="G99" i="14"/>
  <c r="U98" i="14"/>
  <c r="T98" i="14"/>
  <c r="N98" i="14"/>
  <c r="O98" i="14" s="1"/>
  <c r="M98" i="14"/>
  <c r="K98" i="14"/>
  <c r="I98" i="14"/>
  <c r="G98" i="14"/>
  <c r="U97" i="14"/>
  <c r="T97" i="14"/>
  <c r="N97" i="14"/>
  <c r="O97" i="14" s="1"/>
  <c r="M97" i="14"/>
  <c r="K97" i="14"/>
  <c r="I97" i="14"/>
  <c r="G97" i="14"/>
  <c r="S96" i="14"/>
  <c r="R96" i="14"/>
  <c r="T96" i="14" s="1"/>
  <c r="Q96" i="14"/>
  <c r="P96" i="14"/>
  <c r="L96" i="14"/>
  <c r="J96" i="14"/>
  <c r="U96" i="14" s="1"/>
  <c r="H96" i="14"/>
  <c r="F96" i="14"/>
  <c r="N96" i="14" s="1"/>
  <c r="E96" i="14"/>
  <c r="O96" i="14" s="1"/>
  <c r="D96" i="14"/>
  <c r="U95" i="14"/>
  <c r="T95" i="14"/>
  <c r="O95" i="14"/>
  <c r="N95" i="14"/>
  <c r="M95" i="14"/>
  <c r="K95" i="14"/>
  <c r="I95" i="14"/>
  <c r="G95" i="14"/>
  <c r="U94" i="14"/>
  <c r="T94" i="14"/>
  <c r="N94" i="14"/>
  <c r="O94" i="14" s="1"/>
  <c r="M94" i="14"/>
  <c r="K94" i="14"/>
  <c r="I94" i="14"/>
  <c r="G94" i="14"/>
  <c r="U93" i="14"/>
  <c r="T93" i="14"/>
  <c r="N93" i="14"/>
  <c r="O93" i="14" s="1"/>
  <c r="M93" i="14"/>
  <c r="K93" i="14"/>
  <c r="I93" i="14"/>
  <c r="G93" i="14"/>
  <c r="U92" i="14"/>
  <c r="T92" i="14"/>
  <c r="N92" i="14"/>
  <c r="O92" i="14" s="1"/>
  <c r="M92" i="14"/>
  <c r="K92" i="14"/>
  <c r="I92" i="14"/>
  <c r="G92" i="14"/>
  <c r="S91" i="14"/>
  <c r="R91" i="14"/>
  <c r="Q91" i="14"/>
  <c r="P91" i="14"/>
  <c r="U91" i="14" s="1"/>
  <c r="L91" i="14"/>
  <c r="J91" i="14"/>
  <c r="H91" i="14"/>
  <c r="F91" i="14"/>
  <c r="N91" i="14" s="1"/>
  <c r="E91" i="14"/>
  <c r="D91" i="14"/>
  <c r="I91" i="14" s="1"/>
  <c r="U90" i="14"/>
  <c r="T90" i="14"/>
  <c r="N90" i="14"/>
  <c r="O90" i="14" s="1"/>
  <c r="M90" i="14"/>
  <c r="K90" i="14"/>
  <c r="I90" i="14"/>
  <c r="G90" i="14"/>
  <c r="U89" i="14"/>
  <c r="T89" i="14"/>
  <c r="N89" i="14"/>
  <c r="O89" i="14" s="1"/>
  <c r="M89" i="14"/>
  <c r="K89" i="14"/>
  <c r="I89" i="14"/>
  <c r="G89" i="14"/>
  <c r="U88" i="14"/>
  <c r="T88" i="14"/>
  <c r="N88" i="14"/>
  <c r="O88" i="14" s="1"/>
  <c r="M88" i="14"/>
  <c r="K88" i="14"/>
  <c r="I88" i="14"/>
  <c r="G88" i="14"/>
  <c r="S85" i="14"/>
  <c r="R85" i="14"/>
  <c r="T85" i="14" s="1"/>
  <c r="Q85" i="14"/>
  <c r="P85" i="14"/>
  <c r="U85" i="14" s="1"/>
  <c r="L85" i="14"/>
  <c r="J85" i="14"/>
  <c r="H85" i="14"/>
  <c r="F85" i="14"/>
  <c r="E85" i="14"/>
  <c r="K85" i="14" s="1"/>
  <c r="D85" i="14"/>
  <c r="S84" i="14"/>
  <c r="R84" i="14"/>
  <c r="T84" i="14" s="1"/>
  <c r="Q84" i="14"/>
  <c r="P84" i="14"/>
  <c r="L84" i="14"/>
  <c r="J84" i="14"/>
  <c r="H84" i="14"/>
  <c r="F84" i="14"/>
  <c r="N84" i="14" s="1"/>
  <c r="E84" i="14"/>
  <c r="M84" i="14" s="1"/>
  <c r="D84" i="14"/>
  <c r="G84" i="14" s="1"/>
  <c r="U83" i="14"/>
  <c r="T83" i="14"/>
  <c r="O83" i="14"/>
  <c r="N83" i="14"/>
  <c r="M83" i="14"/>
  <c r="K83" i="14"/>
  <c r="I83" i="14"/>
  <c r="G83" i="14"/>
  <c r="U82" i="14"/>
  <c r="T82" i="14"/>
  <c r="N82" i="14"/>
  <c r="O82" i="14" s="1"/>
  <c r="M82" i="14"/>
  <c r="K82" i="14"/>
  <c r="I82" i="14"/>
  <c r="G82" i="14"/>
  <c r="U81" i="14"/>
  <c r="T81" i="14"/>
  <c r="N81" i="14"/>
  <c r="O81" i="14" s="1"/>
  <c r="M81" i="14"/>
  <c r="K81" i="14"/>
  <c r="I81" i="14"/>
  <c r="G81" i="14"/>
  <c r="U80" i="14"/>
  <c r="T80" i="14"/>
  <c r="N80" i="14"/>
  <c r="O80" i="14" s="1"/>
  <c r="M80" i="14"/>
  <c r="K80" i="14"/>
  <c r="I80" i="14"/>
  <c r="G80" i="14"/>
  <c r="U79" i="14"/>
  <c r="T79" i="14"/>
  <c r="N79" i="14"/>
  <c r="O79" i="14" s="1"/>
  <c r="M79" i="14"/>
  <c r="K79" i="14"/>
  <c r="I79" i="14"/>
  <c r="G79" i="14"/>
  <c r="S78" i="14"/>
  <c r="R78" i="14"/>
  <c r="T78" i="14" s="1"/>
  <c r="Q78" i="14"/>
  <c r="P78" i="14"/>
  <c r="U78" i="14" s="1"/>
  <c r="L78" i="14"/>
  <c r="J78" i="14"/>
  <c r="H78" i="14"/>
  <c r="F78" i="14"/>
  <c r="N78" i="14" s="1"/>
  <c r="E78" i="14"/>
  <c r="O78" i="14" s="1"/>
  <c r="D78" i="14"/>
  <c r="U77" i="14"/>
  <c r="T77" i="14"/>
  <c r="O77" i="14"/>
  <c r="N77" i="14"/>
  <c r="M77" i="14"/>
  <c r="K77" i="14"/>
  <c r="I77" i="14"/>
  <c r="G77" i="14"/>
  <c r="U76" i="14"/>
  <c r="T76" i="14"/>
  <c r="N76" i="14"/>
  <c r="O76" i="14" s="1"/>
  <c r="M76" i="14"/>
  <c r="K76" i="14"/>
  <c r="I76" i="14"/>
  <c r="G76" i="14"/>
  <c r="U75" i="14"/>
  <c r="T75" i="14"/>
  <c r="N75" i="14"/>
  <c r="O75" i="14" s="1"/>
  <c r="M75" i="14"/>
  <c r="K75" i="14"/>
  <c r="I75" i="14"/>
  <c r="G75" i="14"/>
  <c r="U74" i="14"/>
  <c r="T74" i="14"/>
  <c r="N74" i="14"/>
  <c r="O74" i="14" s="1"/>
  <c r="M74" i="14"/>
  <c r="K74" i="14"/>
  <c r="I74" i="14"/>
  <c r="G74" i="14"/>
  <c r="U73" i="14"/>
  <c r="T73" i="14"/>
  <c r="N73" i="14"/>
  <c r="O73" i="14" s="1"/>
  <c r="M73" i="14"/>
  <c r="K73" i="14"/>
  <c r="I73" i="14"/>
  <c r="G73" i="14"/>
  <c r="U72" i="14"/>
  <c r="T72" i="14"/>
  <c r="N72" i="14"/>
  <c r="O72" i="14" s="1"/>
  <c r="M72" i="14"/>
  <c r="K72" i="14"/>
  <c r="I72" i="14"/>
  <c r="G72" i="14"/>
  <c r="U71" i="14"/>
  <c r="T71" i="14"/>
  <c r="N71" i="14"/>
  <c r="O71" i="14" s="1"/>
  <c r="M71" i="14"/>
  <c r="K71" i="14"/>
  <c r="I71" i="14"/>
  <c r="G71" i="14"/>
  <c r="S70" i="14"/>
  <c r="R70" i="14"/>
  <c r="Q70" i="14"/>
  <c r="P70" i="14"/>
  <c r="U70" i="14" s="1"/>
  <c r="L70" i="14"/>
  <c r="J70" i="14"/>
  <c r="H70" i="14"/>
  <c r="F70" i="14"/>
  <c r="E70" i="14"/>
  <c r="D70" i="14"/>
  <c r="I70" i="14" s="1"/>
  <c r="U69" i="14"/>
  <c r="T69" i="14"/>
  <c r="O69" i="14"/>
  <c r="N69" i="14"/>
  <c r="M69" i="14"/>
  <c r="K69" i="14"/>
  <c r="I69" i="14"/>
  <c r="G69" i="14"/>
  <c r="U68" i="14"/>
  <c r="T68" i="14"/>
  <c r="N68" i="14"/>
  <c r="O68" i="14" s="1"/>
  <c r="M68" i="14"/>
  <c r="K68" i="14"/>
  <c r="I68" i="14"/>
  <c r="G68" i="14"/>
  <c r="U67" i="14"/>
  <c r="T67" i="14"/>
  <c r="N67" i="14"/>
  <c r="O67" i="14" s="1"/>
  <c r="M67" i="14"/>
  <c r="K67" i="14"/>
  <c r="I67" i="14"/>
  <c r="G67" i="14"/>
  <c r="U66" i="14"/>
  <c r="T66" i="14"/>
  <c r="N66" i="14"/>
  <c r="O66" i="14" s="1"/>
  <c r="M66" i="14"/>
  <c r="K66" i="14"/>
  <c r="I66" i="14"/>
  <c r="G66" i="14"/>
  <c r="U65" i="14"/>
  <c r="T65" i="14"/>
  <c r="N65" i="14"/>
  <c r="O65" i="14" s="1"/>
  <c r="M65" i="14"/>
  <c r="K65" i="14"/>
  <c r="I65" i="14"/>
  <c r="G65" i="14"/>
  <c r="U64" i="14"/>
  <c r="T64" i="14"/>
  <c r="N64" i="14"/>
  <c r="O64" i="14" s="1"/>
  <c r="M64" i="14"/>
  <c r="K64" i="14"/>
  <c r="I64" i="14"/>
  <c r="G64" i="14"/>
  <c r="S63" i="14"/>
  <c r="R63" i="14"/>
  <c r="T63" i="14" s="1"/>
  <c r="Q63" i="14"/>
  <c r="P63" i="14"/>
  <c r="U63" i="14" s="1"/>
  <c r="L63" i="14"/>
  <c r="J63" i="14"/>
  <c r="H63" i="14"/>
  <c r="F63" i="14"/>
  <c r="E63" i="14"/>
  <c r="M63" i="14" s="1"/>
  <c r="D63" i="14"/>
  <c r="U62" i="14"/>
  <c r="T62" i="14"/>
  <c r="O62" i="14"/>
  <c r="N62" i="14"/>
  <c r="M62" i="14"/>
  <c r="K62" i="14"/>
  <c r="I62" i="14"/>
  <c r="G62" i="14"/>
  <c r="U61" i="14"/>
  <c r="T61" i="14"/>
  <c r="N61" i="14"/>
  <c r="O61" i="14" s="1"/>
  <c r="M61" i="14"/>
  <c r="K61" i="14"/>
  <c r="I61" i="14"/>
  <c r="G61" i="14"/>
  <c r="U60" i="14"/>
  <c r="T60" i="14"/>
  <c r="N60" i="14"/>
  <c r="O60" i="14" s="1"/>
  <c r="M60" i="14"/>
  <c r="K60" i="14"/>
  <c r="I60" i="14"/>
  <c r="G60" i="14"/>
  <c r="U59" i="14"/>
  <c r="T59" i="14"/>
  <c r="N59" i="14"/>
  <c r="O59" i="14" s="1"/>
  <c r="M59" i="14"/>
  <c r="K59" i="14"/>
  <c r="I59" i="14"/>
  <c r="G59" i="14"/>
  <c r="S58" i="14"/>
  <c r="R58" i="14"/>
  <c r="T58" i="14" s="1"/>
  <c r="Q58" i="14"/>
  <c r="P58" i="14"/>
  <c r="L58" i="14"/>
  <c r="J58" i="14"/>
  <c r="H58" i="14"/>
  <c r="F58" i="14"/>
  <c r="N58" i="14" s="1"/>
  <c r="E58" i="14"/>
  <c r="M58" i="14" s="1"/>
  <c r="D58" i="14"/>
  <c r="G58" i="14" s="1"/>
  <c r="U57" i="14"/>
  <c r="T57" i="14"/>
  <c r="N57" i="14"/>
  <c r="O57" i="14" s="1"/>
  <c r="M57" i="14"/>
  <c r="K57" i="14"/>
  <c r="I57" i="14"/>
  <c r="G57" i="14"/>
  <c r="S54" i="14"/>
  <c r="R54" i="14"/>
  <c r="T54" i="14" s="1"/>
  <c r="Q54" i="14"/>
  <c r="P54" i="14"/>
  <c r="U54" i="14" s="1"/>
  <c r="L54" i="14"/>
  <c r="J54" i="14"/>
  <c r="H54" i="14"/>
  <c r="F54" i="14"/>
  <c r="N54" i="14" s="1"/>
  <c r="E54" i="14"/>
  <c r="O54" i="14" s="1"/>
  <c r="D54" i="14"/>
  <c r="S53" i="14"/>
  <c r="R53" i="14"/>
  <c r="Q53" i="14"/>
  <c r="P53" i="14"/>
  <c r="U53" i="14" s="1"/>
  <c r="L53" i="14"/>
  <c r="J53" i="14"/>
  <c r="H53" i="14"/>
  <c r="F53" i="14"/>
  <c r="E53" i="14"/>
  <c r="D53" i="14"/>
  <c r="I53" i="14" s="1"/>
  <c r="U52" i="14"/>
  <c r="T52" i="14"/>
  <c r="N52" i="14"/>
  <c r="O52" i="14" s="1"/>
  <c r="M52" i="14"/>
  <c r="K52" i="14"/>
  <c r="I52" i="14"/>
  <c r="G52" i="14"/>
  <c r="U51" i="14"/>
  <c r="T51" i="14"/>
  <c r="N51" i="14"/>
  <c r="O51" i="14" s="1"/>
  <c r="M51" i="14"/>
  <c r="K51" i="14"/>
  <c r="I51" i="14"/>
  <c r="G51" i="14"/>
  <c r="U50" i="14"/>
  <c r="T50" i="14"/>
  <c r="O50" i="14"/>
  <c r="N50" i="14"/>
  <c r="M50" i="14"/>
  <c r="K50" i="14"/>
  <c r="I50" i="14"/>
  <c r="G50" i="14"/>
  <c r="U49" i="14"/>
  <c r="T49" i="14"/>
  <c r="O49" i="14"/>
  <c r="N49" i="14"/>
  <c r="M49" i="14"/>
  <c r="K49" i="14"/>
  <c r="I49" i="14"/>
  <c r="G49" i="14"/>
  <c r="U48" i="14"/>
  <c r="T48" i="14"/>
  <c r="O48" i="14"/>
  <c r="N48" i="14"/>
  <c r="M48" i="14"/>
  <c r="K48" i="14"/>
  <c r="I48" i="14"/>
  <c r="G48" i="14"/>
  <c r="S47" i="14"/>
  <c r="R47" i="14"/>
  <c r="T47" i="14" s="1"/>
  <c r="Q47" i="14"/>
  <c r="P47" i="14"/>
  <c r="U47" i="14" s="1"/>
  <c r="L47" i="14"/>
  <c r="J47" i="14"/>
  <c r="H47" i="14"/>
  <c r="F47" i="14"/>
  <c r="E47" i="14"/>
  <c r="D47" i="14"/>
  <c r="U46" i="14"/>
  <c r="T46" i="14"/>
  <c r="O46" i="14"/>
  <c r="N46" i="14"/>
  <c r="M46" i="14"/>
  <c r="K46" i="14"/>
  <c r="I46" i="14"/>
  <c r="G46" i="14"/>
  <c r="U45" i="14"/>
  <c r="T45" i="14"/>
  <c r="N45" i="14"/>
  <c r="O45" i="14" s="1"/>
  <c r="M45" i="14"/>
  <c r="K45" i="14"/>
  <c r="I45" i="14"/>
  <c r="G45" i="14"/>
  <c r="U44" i="14"/>
  <c r="T44" i="14"/>
  <c r="O44" i="14"/>
  <c r="N44" i="14"/>
  <c r="M44" i="14"/>
  <c r="K44" i="14"/>
  <c r="I44" i="14"/>
  <c r="G44" i="14"/>
  <c r="U43" i="14"/>
  <c r="T43" i="14"/>
  <c r="O43" i="14"/>
  <c r="N43" i="14"/>
  <c r="M43" i="14"/>
  <c r="K43" i="14"/>
  <c r="I43" i="14"/>
  <c r="G43" i="14"/>
  <c r="U42" i="14"/>
  <c r="T42" i="14"/>
  <c r="O42" i="14"/>
  <c r="N42" i="14"/>
  <c r="M42" i="14"/>
  <c r="K42" i="14"/>
  <c r="I42" i="14"/>
  <c r="G42" i="14"/>
  <c r="U41" i="14"/>
  <c r="T41" i="14"/>
  <c r="O41" i="14"/>
  <c r="N41" i="14"/>
  <c r="M41" i="14"/>
  <c r="K41" i="14"/>
  <c r="I41" i="14"/>
  <c r="G41" i="14"/>
  <c r="S40" i="14"/>
  <c r="R40" i="14"/>
  <c r="T40" i="14" s="1"/>
  <c r="Q40" i="14"/>
  <c r="P40" i="14"/>
  <c r="L40" i="14"/>
  <c r="J40" i="14"/>
  <c r="H40" i="14"/>
  <c r="F40" i="14"/>
  <c r="N40" i="14" s="1"/>
  <c r="E40" i="14"/>
  <c r="M40" i="14" s="1"/>
  <c r="D40" i="14"/>
  <c r="G40" i="14" s="1"/>
  <c r="U39" i="14"/>
  <c r="T39" i="14"/>
  <c r="N39" i="14"/>
  <c r="O39" i="14" s="1"/>
  <c r="M39" i="14"/>
  <c r="K39" i="14"/>
  <c r="I39" i="14"/>
  <c r="G39" i="14"/>
  <c r="U38" i="14"/>
  <c r="T38" i="14"/>
  <c r="O38" i="14"/>
  <c r="N38" i="14"/>
  <c r="M38" i="14"/>
  <c r="K38" i="14"/>
  <c r="I38" i="14"/>
  <c r="G38" i="14"/>
  <c r="U37" i="14"/>
  <c r="T37" i="14"/>
  <c r="N37" i="14"/>
  <c r="O37" i="14" s="1"/>
  <c r="M37" i="14"/>
  <c r="K37" i="14"/>
  <c r="I37" i="14"/>
  <c r="G37" i="14"/>
  <c r="U36" i="14"/>
  <c r="T36" i="14"/>
  <c r="O36" i="14"/>
  <c r="N36" i="14"/>
  <c r="M36" i="14"/>
  <c r="K36" i="14"/>
  <c r="I36" i="14"/>
  <c r="G36" i="14"/>
  <c r="S35" i="14"/>
  <c r="R35" i="14"/>
  <c r="T35" i="14" s="1"/>
  <c r="Q35" i="14"/>
  <c r="P35" i="14"/>
  <c r="U35" i="14" s="1"/>
  <c r="L35" i="14"/>
  <c r="J35" i="14"/>
  <c r="H35" i="14"/>
  <c r="F35" i="14"/>
  <c r="N35" i="14" s="1"/>
  <c r="E35" i="14"/>
  <c r="O35" i="14" s="1"/>
  <c r="D35" i="14"/>
  <c r="U34" i="14"/>
  <c r="T34" i="14"/>
  <c r="N34" i="14"/>
  <c r="O34" i="14" s="1"/>
  <c r="M34" i="14"/>
  <c r="K34" i="14"/>
  <c r="I34" i="14"/>
  <c r="G34" i="14"/>
  <c r="U33" i="14"/>
  <c r="T33" i="14"/>
  <c r="O33" i="14"/>
  <c r="N33" i="14"/>
  <c r="M33" i="14"/>
  <c r="K33" i="14"/>
  <c r="I33" i="14"/>
  <c r="G33" i="14"/>
  <c r="U32" i="14"/>
  <c r="T32" i="14"/>
  <c r="O32" i="14"/>
  <c r="N32" i="14"/>
  <c r="M32" i="14"/>
  <c r="K32" i="14"/>
  <c r="I32" i="14"/>
  <c r="G32" i="14"/>
  <c r="U31" i="14"/>
  <c r="T31" i="14"/>
  <c r="O31" i="14"/>
  <c r="N31" i="14"/>
  <c r="M31" i="14"/>
  <c r="K31" i="14"/>
  <c r="I31" i="14"/>
  <c r="G31" i="14"/>
  <c r="U30" i="14"/>
  <c r="T30" i="14"/>
  <c r="N30" i="14"/>
  <c r="O30" i="14" s="1"/>
  <c r="M30" i="14"/>
  <c r="K30" i="14"/>
  <c r="I30" i="14"/>
  <c r="G30" i="14"/>
  <c r="U29" i="14"/>
  <c r="T29" i="14"/>
  <c r="O29" i="14"/>
  <c r="N29" i="14"/>
  <c r="M29" i="14"/>
  <c r="K29" i="14"/>
  <c r="I29" i="14"/>
  <c r="G29" i="14"/>
  <c r="U28" i="14"/>
  <c r="T28" i="14"/>
  <c r="O28" i="14"/>
  <c r="N28" i="14"/>
  <c r="M28" i="14"/>
  <c r="K28" i="14"/>
  <c r="I28" i="14"/>
  <c r="G28" i="14"/>
  <c r="S27" i="14"/>
  <c r="R27" i="14"/>
  <c r="Q27" i="14"/>
  <c r="P27" i="14"/>
  <c r="U27" i="14" s="1"/>
  <c r="L27" i="14"/>
  <c r="J27" i="14"/>
  <c r="H27" i="14"/>
  <c r="F27" i="14"/>
  <c r="E27" i="14"/>
  <c r="K27" i="14" s="1"/>
  <c r="D27" i="14"/>
  <c r="I27" i="14" s="1"/>
  <c r="U26" i="14"/>
  <c r="T26" i="14"/>
  <c r="N26" i="14"/>
  <c r="O26" i="14" s="1"/>
  <c r="M26" i="14"/>
  <c r="K26" i="14"/>
  <c r="I26" i="14"/>
  <c r="G26" i="14"/>
  <c r="U25" i="14"/>
  <c r="T25" i="14"/>
  <c r="O25" i="14"/>
  <c r="N25" i="14"/>
  <c r="M25" i="14"/>
  <c r="K25" i="14"/>
  <c r="I25" i="14"/>
  <c r="G25" i="14"/>
  <c r="U24" i="14"/>
  <c r="T24" i="14"/>
  <c r="O24" i="14"/>
  <c r="N24" i="14"/>
  <c r="M24" i="14"/>
  <c r="K24" i="14"/>
  <c r="I24" i="14"/>
  <c r="G24" i="14"/>
  <c r="U23" i="14"/>
  <c r="T23" i="14"/>
  <c r="O23" i="14"/>
  <c r="N23" i="14"/>
  <c r="M23" i="14"/>
  <c r="K23" i="14"/>
  <c r="I23" i="14"/>
  <c r="G23" i="14"/>
  <c r="U22" i="14"/>
  <c r="T22" i="14"/>
  <c r="O22" i="14"/>
  <c r="N22" i="14"/>
  <c r="M22" i="14"/>
  <c r="K22" i="14"/>
  <c r="I22" i="14"/>
  <c r="G22" i="14"/>
  <c r="U21" i="14"/>
  <c r="T21" i="14"/>
  <c r="O21" i="14"/>
  <c r="N21" i="14"/>
  <c r="M21" i="14"/>
  <c r="K21" i="14"/>
  <c r="I21" i="14"/>
  <c r="G21" i="14"/>
  <c r="U20" i="14"/>
  <c r="T20" i="14"/>
  <c r="O20" i="14"/>
  <c r="N20" i="14"/>
  <c r="M20" i="14"/>
  <c r="K20" i="14"/>
  <c r="I20" i="14"/>
  <c r="G20" i="14"/>
  <c r="S19" i="14"/>
  <c r="R19" i="14"/>
  <c r="T19" i="14" s="1"/>
  <c r="Q19" i="14"/>
  <c r="P19" i="14"/>
  <c r="U19" i="14" s="1"/>
  <c r="L19" i="14"/>
  <c r="J19" i="14"/>
  <c r="H19" i="14"/>
  <c r="F19" i="14"/>
  <c r="E19" i="14"/>
  <c r="K19" i="14" s="1"/>
  <c r="D19" i="14"/>
  <c r="U18" i="14"/>
  <c r="T18" i="14"/>
  <c r="O18" i="14"/>
  <c r="N18" i="14"/>
  <c r="M18" i="14"/>
  <c r="K18" i="14"/>
  <c r="I18" i="14"/>
  <c r="G18" i="14"/>
  <c r="U17" i="14"/>
  <c r="T17" i="14"/>
  <c r="N17" i="14"/>
  <c r="O17" i="14" s="1"/>
  <c r="M17" i="14"/>
  <c r="K17" i="14"/>
  <c r="I17" i="14"/>
  <c r="G17" i="14"/>
  <c r="U16" i="14"/>
  <c r="T16" i="14"/>
  <c r="N16" i="14"/>
  <c r="O16" i="14" s="1"/>
  <c r="M16" i="14"/>
  <c r="K16" i="14"/>
  <c r="I16" i="14"/>
  <c r="G16" i="14"/>
  <c r="U15" i="14"/>
  <c r="T15" i="14"/>
  <c r="N15" i="14"/>
  <c r="O15" i="14" s="1"/>
  <c r="M15" i="14"/>
  <c r="K15" i="14"/>
  <c r="I15" i="14"/>
  <c r="G15" i="14"/>
  <c r="U14" i="14"/>
  <c r="T14" i="14"/>
  <c r="N14" i="14"/>
  <c r="O14" i="14" s="1"/>
  <c r="M14" i="14"/>
  <c r="K14" i="14"/>
  <c r="I14" i="14"/>
  <c r="G14" i="14"/>
  <c r="U13" i="14"/>
  <c r="T13" i="14"/>
  <c r="N13" i="14"/>
  <c r="O13" i="14" s="1"/>
  <c r="M13" i="14"/>
  <c r="K13" i="14"/>
  <c r="I13" i="14"/>
  <c r="G13" i="14"/>
  <c r="U12" i="14"/>
  <c r="T12" i="14"/>
  <c r="N12" i="14"/>
  <c r="O12" i="14" s="1"/>
  <c r="M12" i="14"/>
  <c r="K12" i="14"/>
  <c r="I12" i="14"/>
  <c r="G12" i="14"/>
  <c r="U11" i="14"/>
  <c r="T11" i="14"/>
  <c r="N11" i="14"/>
  <c r="O11" i="14" s="1"/>
  <c r="M11" i="14"/>
  <c r="K11" i="14"/>
  <c r="I11" i="14"/>
  <c r="G11" i="14"/>
  <c r="S10" i="14"/>
  <c r="R10" i="14"/>
  <c r="T10" i="14" s="1"/>
  <c r="Q10" i="14"/>
  <c r="P10" i="14"/>
  <c r="L10" i="14"/>
  <c r="J10" i="14"/>
  <c r="H10" i="14"/>
  <c r="F10" i="14"/>
  <c r="N10" i="14" s="1"/>
  <c r="E10" i="14"/>
  <c r="M10" i="14" s="1"/>
  <c r="D10" i="14"/>
  <c r="G10" i="14" s="1"/>
  <c r="U9" i="14"/>
  <c r="T9" i="14"/>
  <c r="N9" i="14"/>
  <c r="O9" i="14" s="1"/>
  <c r="M9" i="14"/>
  <c r="K9" i="14"/>
  <c r="I9" i="14"/>
  <c r="G9" i="14"/>
  <c r="U8" i="14"/>
  <c r="T8" i="14"/>
  <c r="N8" i="14"/>
  <c r="O8" i="14" s="1"/>
  <c r="M8" i="14"/>
  <c r="K8" i="14"/>
  <c r="I8" i="14"/>
  <c r="G8" i="14"/>
  <c r="S339" i="13"/>
  <c r="R339" i="13"/>
  <c r="Q339" i="13"/>
  <c r="P339" i="13"/>
  <c r="L339" i="13"/>
  <c r="J339" i="13"/>
  <c r="H339" i="13"/>
  <c r="F339" i="13"/>
  <c r="N339" i="13" s="1"/>
  <c r="E339" i="13"/>
  <c r="D339" i="13"/>
  <c r="G339" i="13" s="1"/>
  <c r="S338" i="13"/>
  <c r="R338" i="13"/>
  <c r="T338" i="13" s="1"/>
  <c r="Q338" i="13"/>
  <c r="P338" i="13"/>
  <c r="U338" i="13" s="1"/>
  <c r="L338" i="13"/>
  <c r="J338" i="13"/>
  <c r="H338" i="13"/>
  <c r="F338" i="13"/>
  <c r="N338" i="13" s="1"/>
  <c r="E338" i="13"/>
  <c r="M338" i="13" s="1"/>
  <c r="D338" i="13"/>
  <c r="S337" i="13"/>
  <c r="R337" i="13"/>
  <c r="Q337" i="13"/>
  <c r="P337" i="13"/>
  <c r="L337" i="13"/>
  <c r="J337" i="13"/>
  <c r="H337" i="13"/>
  <c r="F337" i="13"/>
  <c r="N337" i="13" s="1"/>
  <c r="E337" i="13"/>
  <c r="D337" i="13"/>
  <c r="U336" i="13"/>
  <c r="T336" i="13"/>
  <c r="O336" i="13"/>
  <c r="N336" i="13"/>
  <c r="M336" i="13"/>
  <c r="K336" i="13"/>
  <c r="I336" i="13"/>
  <c r="G336" i="13"/>
  <c r="U335" i="13"/>
  <c r="T335" i="13"/>
  <c r="N335" i="13"/>
  <c r="O335" i="13" s="1"/>
  <c r="M335" i="13"/>
  <c r="K335" i="13"/>
  <c r="I335" i="13"/>
  <c r="G335" i="13"/>
  <c r="U334" i="13"/>
  <c r="T334" i="13"/>
  <c r="N334" i="13"/>
  <c r="O334" i="13" s="1"/>
  <c r="M334" i="13"/>
  <c r="K334" i="13"/>
  <c r="I334" i="13"/>
  <c r="G334" i="13"/>
  <c r="U333" i="13"/>
  <c r="T333" i="13"/>
  <c r="N333" i="13"/>
  <c r="O333" i="13" s="1"/>
  <c r="M333" i="13"/>
  <c r="K333" i="13"/>
  <c r="I333" i="13"/>
  <c r="G333" i="13"/>
  <c r="S332" i="13"/>
  <c r="R332" i="13"/>
  <c r="T332" i="13" s="1"/>
  <c r="Q332" i="13"/>
  <c r="P332" i="13"/>
  <c r="L332" i="13"/>
  <c r="J332" i="13"/>
  <c r="U332" i="13" s="1"/>
  <c r="H332" i="13"/>
  <c r="F332" i="13"/>
  <c r="N332" i="13" s="1"/>
  <c r="E332" i="13"/>
  <c r="M332" i="13" s="1"/>
  <c r="D332" i="13"/>
  <c r="U331" i="13"/>
  <c r="T331" i="13"/>
  <c r="O331" i="13"/>
  <c r="N331" i="13"/>
  <c r="M331" i="13"/>
  <c r="K331" i="13"/>
  <c r="I331" i="13"/>
  <c r="G331" i="13"/>
  <c r="U330" i="13"/>
  <c r="T330" i="13"/>
  <c r="N330" i="13"/>
  <c r="O330" i="13" s="1"/>
  <c r="M330" i="13"/>
  <c r="K330" i="13"/>
  <c r="I330" i="13"/>
  <c r="G330" i="13"/>
  <c r="U329" i="13"/>
  <c r="T329" i="13"/>
  <c r="N329" i="13"/>
  <c r="O329" i="13" s="1"/>
  <c r="M329" i="13"/>
  <c r="K329" i="13"/>
  <c r="I329" i="13"/>
  <c r="G329" i="13"/>
  <c r="U328" i="13"/>
  <c r="T328" i="13"/>
  <c r="N328" i="13"/>
  <c r="O328" i="13" s="1"/>
  <c r="M328" i="13"/>
  <c r="K328" i="13"/>
  <c r="I328" i="13"/>
  <c r="G328" i="13"/>
  <c r="U327" i="13"/>
  <c r="T327" i="13"/>
  <c r="N327" i="13"/>
  <c r="O327" i="13" s="1"/>
  <c r="M327" i="13"/>
  <c r="K327" i="13"/>
  <c r="I327" i="13"/>
  <c r="G327" i="13"/>
  <c r="U326" i="13"/>
  <c r="T326" i="13"/>
  <c r="N326" i="13"/>
  <c r="O326" i="13" s="1"/>
  <c r="M326" i="13"/>
  <c r="K326" i="13"/>
  <c r="I326" i="13"/>
  <c r="G326" i="13"/>
  <c r="U325" i="13"/>
  <c r="T325" i="13"/>
  <c r="N325" i="13"/>
  <c r="O325" i="13" s="1"/>
  <c r="M325" i="13"/>
  <c r="K325" i="13"/>
  <c r="I325" i="13"/>
  <c r="G325" i="13"/>
  <c r="U324" i="13"/>
  <c r="T324" i="13"/>
  <c r="N324" i="13"/>
  <c r="O324" i="13" s="1"/>
  <c r="M324" i="13"/>
  <c r="K324" i="13"/>
  <c r="I324" i="13"/>
  <c r="G324" i="13"/>
  <c r="S323" i="13"/>
  <c r="R323" i="13"/>
  <c r="Q323" i="13"/>
  <c r="P323" i="13"/>
  <c r="L323" i="13"/>
  <c r="J323" i="13"/>
  <c r="H323" i="13"/>
  <c r="F323" i="13"/>
  <c r="N323" i="13" s="1"/>
  <c r="E323" i="13"/>
  <c r="D323" i="13"/>
  <c r="G323" i="13" s="1"/>
  <c r="U322" i="13"/>
  <c r="T322" i="13"/>
  <c r="O322" i="13"/>
  <c r="N322" i="13"/>
  <c r="M322" i="13"/>
  <c r="K322" i="13"/>
  <c r="I322" i="13"/>
  <c r="G322" i="13"/>
  <c r="U321" i="13"/>
  <c r="T321" i="13"/>
  <c r="N321" i="13"/>
  <c r="O321" i="13" s="1"/>
  <c r="M321" i="13"/>
  <c r="K321" i="13"/>
  <c r="I321" i="13"/>
  <c r="G321" i="13"/>
  <c r="U320" i="13"/>
  <c r="T320" i="13"/>
  <c r="N320" i="13"/>
  <c r="O320" i="13" s="1"/>
  <c r="M320" i="13"/>
  <c r="K320" i="13"/>
  <c r="I320" i="13"/>
  <c r="G320" i="13"/>
  <c r="U319" i="13"/>
  <c r="T319" i="13"/>
  <c r="N319" i="13"/>
  <c r="O319" i="13" s="1"/>
  <c r="M319" i="13"/>
  <c r="K319" i="13"/>
  <c r="I319" i="13"/>
  <c r="G319" i="13"/>
  <c r="U318" i="13"/>
  <c r="T318" i="13"/>
  <c r="N318" i="13"/>
  <c r="O318" i="13" s="1"/>
  <c r="M318" i="13"/>
  <c r="K318" i="13"/>
  <c r="I318" i="13"/>
  <c r="G318" i="13"/>
  <c r="S317" i="13"/>
  <c r="R317" i="13"/>
  <c r="T317" i="13" s="1"/>
  <c r="Q317" i="13"/>
  <c r="P317" i="13"/>
  <c r="U317" i="13" s="1"/>
  <c r="L317" i="13"/>
  <c r="J317" i="13"/>
  <c r="H317" i="13"/>
  <c r="F317" i="13"/>
  <c r="N317" i="13" s="1"/>
  <c r="E317" i="13"/>
  <c r="M317" i="13" s="1"/>
  <c r="D317" i="13"/>
  <c r="U316" i="13"/>
  <c r="T316" i="13"/>
  <c r="O316" i="13"/>
  <c r="N316" i="13"/>
  <c r="M316" i="13"/>
  <c r="K316" i="13"/>
  <c r="I316" i="13"/>
  <c r="G316" i="13"/>
  <c r="U315" i="13"/>
  <c r="T315" i="13"/>
  <c r="N315" i="13"/>
  <c r="O315" i="13" s="1"/>
  <c r="M315" i="13"/>
  <c r="K315" i="13"/>
  <c r="I315" i="13"/>
  <c r="G315" i="13"/>
  <c r="U314" i="13"/>
  <c r="T314" i="13"/>
  <c r="N314" i="13"/>
  <c r="O314" i="13" s="1"/>
  <c r="M314" i="13"/>
  <c r="K314" i="13"/>
  <c r="I314" i="13"/>
  <c r="G314" i="13"/>
  <c r="U313" i="13"/>
  <c r="T313" i="13"/>
  <c r="N313" i="13"/>
  <c r="O313" i="13" s="1"/>
  <c r="M313" i="13"/>
  <c r="K313" i="13"/>
  <c r="I313" i="13"/>
  <c r="G313" i="13"/>
  <c r="U312" i="13"/>
  <c r="T312" i="13"/>
  <c r="N312" i="13"/>
  <c r="O312" i="13" s="1"/>
  <c r="M312" i="13"/>
  <c r="K312" i="13"/>
  <c r="I312" i="13"/>
  <c r="G312" i="13"/>
  <c r="U311" i="13"/>
  <c r="T311" i="13"/>
  <c r="N311" i="13"/>
  <c r="O311" i="13" s="1"/>
  <c r="M311" i="13"/>
  <c r="K311" i="13"/>
  <c r="I311" i="13"/>
  <c r="G311" i="13"/>
  <c r="S310" i="13"/>
  <c r="R310" i="13"/>
  <c r="Q310" i="13"/>
  <c r="P310" i="13"/>
  <c r="L310" i="13"/>
  <c r="J310" i="13"/>
  <c r="H310" i="13"/>
  <c r="F310" i="13"/>
  <c r="N310" i="13" s="1"/>
  <c r="E310" i="13"/>
  <c r="D310" i="13"/>
  <c r="G310" i="13" s="1"/>
  <c r="U309" i="13"/>
  <c r="T309" i="13"/>
  <c r="N309" i="13"/>
  <c r="O309" i="13" s="1"/>
  <c r="M309" i="13"/>
  <c r="K309" i="13"/>
  <c r="I309" i="13"/>
  <c r="G309" i="13"/>
  <c r="U308" i="13"/>
  <c r="T308" i="13"/>
  <c r="N308" i="13"/>
  <c r="O308" i="13" s="1"/>
  <c r="M308" i="13"/>
  <c r="K308" i="13"/>
  <c r="I308" i="13"/>
  <c r="G308" i="13"/>
  <c r="U307" i="13"/>
  <c r="T307" i="13"/>
  <c r="N307" i="13"/>
  <c r="O307" i="13" s="1"/>
  <c r="M307" i="13"/>
  <c r="K307" i="13"/>
  <c r="I307" i="13"/>
  <c r="G307" i="13"/>
  <c r="U306" i="13"/>
  <c r="T306" i="13"/>
  <c r="N306" i="13"/>
  <c r="O306" i="13" s="1"/>
  <c r="M306" i="13"/>
  <c r="K306" i="13"/>
  <c r="I306" i="13"/>
  <c r="G306" i="13"/>
  <c r="U305" i="13"/>
  <c r="T305" i="13"/>
  <c r="N305" i="13"/>
  <c r="O305" i="13" s="1"/>
  <c r="M305" i="13"/>
  <c r="K305" i="13"/>
  <c r="I305" i="13"/>
  <c r="G305" i="13"/>
  <c r="U304" i="13"/>
  <c r="T304" i="13"/>
  <c r="N304" i="13"/>
  <c r="O304" i="13" s="1"/>
  <c r="M304" i="13"/>
  <c r="K304" i="13"/>
  <c r="I304" i="13"/>
  <c r="G304" i="13"/>
  <c r="S303" i="13"/>
  <c r="R303" i="13"/>
  <c r="T303" i="13" s="1"/>
  <c r="Q303" i="13"/>
  <c r="P303" i="13"/>
  <c r="L303" i="13"/>
  <c r="J303" i="13"/>
  <c r="U303" i="13" s="1"/>
  <c r="H303" i="13"/>
  <c r="F303" i="13"/>
  <c r="E303" i="13"/>
  <c r="M303" i="13" s="1"/>
  <c r="D303" i="13"/>
  <c r="I303" i="13" s="1"/>
  <c r="U302" i="13"/>
  <c r="T302" i="13"/>
  <c r="N302" i="13"/>
  <c r="O302" i="13" s="1"/>
  <c r="M302" i="13"/>
  <c r="K302" i="13"/>
  <c r="I302" i="13"/>
  <c r="G302" i="13"/>
  <c r="S299" i="13"/>
  <c r="R299" i="13"/>
  <c r="Q299" i="13"/>
  <c r="P299" i="13"/>
  <c r="L299" i="13"/>
  <c r="J299" i="13"/>
  <c r="U299" i="13" s="1"/>
  <c r="H299" i="13"/>
  <c r="F299" i="13"/>
  <c r="N299" i="13" s="1"/>
  <c r="E299" i="13"/>
  <c r="D299" i="13"/>
  <c r="G299" i="13" s="1"/>
  <c r="S298" i="13"/>
  <c r="R298" i="13"/>
  <c r="T298" i="13" s="1"/>
  <c r="Q298" i="13"/>
  <c r="P298" i="13"/>
  <c r="U298" i="13" s="1"/>
  <c r="L298" i="13"/>
  <c r="J298" i="13"/>
  <c r="H298" i="13"/>
  <c r="F298" i="13"/>
  <c r="N298" i="13" s="1"/>
  <c r="E298" i="13"/>
  <c r="D298" i="13"/>
  <c r="U297" i="13"/>
  <c r="T297" i="13"/>
  <c r="O297" i="13"/>
  <c r="N297" i="13"/>
  <c r="M297" i="13"/>
  <c r="K297" i="13"/>
  <c r="I297" i="13"/>
  <c r="G297" i="13"/>
  <c r="U296" i="13"/>
  <c r="T296" i="13"/>
  <c r="N296" i="13"/>
  <c r="O296" i="13" s="1"/>
  <c r="M296" i="13"/>
  <c r="K296" i="13"/>
  <c r="I296" i="13"/>
  <c r="G296" i="13"/>
  <c r="U295" i="13"/>
  <c r="T295" i="13"/>
  <c r="N295" i="13"/>
  <c r="O295" i="13" s="1"/>
  <c r="M295" i="13"/>
  <c r="K295" i="13"/>
  <c r="I295" i="13"/>
  <c r="G295" i="13"/>
  <c r="U294" i="13"/>
  <c r="T294" i="13"/>
  <c r="N294" i="13"/>
  <c r="O294" i="13" s="1"/>
  <c r="M294" i="13"/>
  <c r="K294" i="13"/>
  <c r="I294" i="13"/>
  <c r="G294" i="13"/>
  <c r="U293" i="13"/>
  <c r="T293" i="13"/>
  <c r="N293" i="13"/>
  <c r="O293" i="13" s="1"/>
  <c r="M293" i="13"/>
  <c r="K293" i="13"/>
  <c r="I293" i="13"/>
  <c r="G293" i="13"/>
  <c r="S292" i="13"/>
  <c r="R292" i="13"/>
  <c r="Q292" i="13"/>
  <c r="P292" i="13"/>
  <c r="L292" i="13"/>
  <c r="J292" i="13"/>
  <c r="H292" i="13"/>
  <c r="F292" i="13"/>
  <c r="N292" i="13" s="1"/>
  <c r="E292" i="13"/>
  <c r="D292" i="13"/>
  <c r="G292" i="13" s="1"/>
  <c r="U291" i="13"/>
  <c r="T291" i="13"/>
  <c r="O291" i="13"/>
  <c r="N291" i="13"/>
  <c r="M291" i="13"/>
  <c r="K291" i="13"/>
  <c r="I291" i="13"/>
  <c r="G291" i="13"/>
  <c r="U290" i="13"/>
  <c r="T290" i="13"/>
  <c r="N290" i="13"/>
  <c r="O290" i="13" s="1"/>
  <c r="M290" i="13"/>
  <c r="K290" i="13"/>
  <c r="I290" i="13"/>
  <c r="G290" i="13"/>
  <c r="U289" i="13"/>
  <c r="T289" i="13"/>
  <c r="N289" i="13"/>
  <c r="O289" i="13" s="1"/>
  <c r="M289" i="13"/>
  <c r="K289" i="13"/>
  <c r="I289" i="13"/>
  <c r="G289" i="13"/>
  <c r="U288" i="13"/>
  <c r="T288" i="13"/>
  <c r="N288" i="13"/>
  <c r="O288" i="13" s="1"/>
  <c r="M288" i="13"/>
  <c r="K288" i="13"/>
  <c r="I288" i="13"/>
  <c r="G288" i="13"/>
  <c r="U287" i="13"/>
  <c r="T287" i="13"/>
  <c r="N287" i="13"/>
  <c r="O287" i="13" s="1"/>
  <c r="M287" i="13"/>
  <c r="K287" i="13"/>
  <c r="I287" i="13"/>
  <c r="G287" i="13"/>
  <c r="U286" i="13"/>
  <c r="T286" i="13"/>
  <c r="N286" i="13"/>
  <c r="O286" i="13" s="1"/>
  <c r="M286" i="13"/>
  <c r="K286" i="13"/>
  <c r="I286" i="13"/>
  <c r="G286" i="13"/>
  <c r="S285" i="13"/>
  <c r="R285" i="13"/>
  <c r="T285" i="13" s="1"/>
  <c r="Q285" i="13"/>
  <c r="P285" i="13"/>
  <c r="L285" i="13"/>
  <c r="J285" i="13"/>
  <c r="H285" i="13"/>
  <c r="F285" i="13"/>
  <c r="N285" i="13" s="1"/>
  <c r="E285" i="13"/>
  <c r="M285" i="13" s="1"/>
  <c r="D285" i="13"/>
  <c r="U284" i="13"/>
  <c r="T284" i="13"/>
  <c r="O284" i="13"/>
  <c r="N284" i="13"/>
  <c r="M284" i="13"/>
  <c r="K284" i="13"/>
  <c r="I284" i="13"/>
  <c r="G284" i="13"/>
  <c r="U283" i="13"/>
  <c r="T283" i="13"/>
  <c r="N283" i="13"/>
  <c r="O283" i="13" s="1"/>
  <c r="M283" i="13"/>
  <c r="K283" i="13"/>
  <c r="I283" i="13"/>
  <c r="G283" i="13"/>
  <c r="U282" i="13"/>
  <c r="T282" i="13"/>
  <c r="N282" i="13"/>
  <c r="O282" i="13" s="1"/>
  <c r="M282" i="13"/>
  <c r="K282" i="13"/>
  <c r="I282" i="13"/>
  <c r="G282" i="13"/>
  <c r="U281" i="13"/>
  <c r="T281" i="13"/>
  <c r="N281" i="13"/>
  <c r="O281" i="13" s="1"/>
  <c r="M281" i="13"/>
  <c r="K281" i="13"/>
  <c r="I281" i="13"/>
  <c r="G281" i="13"/>
  <c r="U280" i="13"/>
  <c r="T280" i="13"/>
  <c r="N280" i="13"/>
  <c r="O280" i="13" s="1"/>
  <c r="M280" i="13"/>
  <c r="K280" i="13"/>
  <c r="I280" i="13"/>
  <c r="G280" i="13"/>
  <c r="U279" i="13"/>
  <c r="T279" i="13"/>
  <c r="N279" i="13"/>
  <c r="O279" i="13" s="1"/>
  <c r="M279" i="13"/>
  <c r="K279" i="13"/>
  <c r="I279" i="13"/>
  <c r="G279" i="13"/>
  <c r="U278" i="13"/>
  <c r="T278" i="13"/>
  <c r="N278" i="13"/>
  <c r="O278" i="13" s="1"/>
  <c r="M278" i="13"/>
  <c r="K278" i="13"/>
  <c r="I278" i="13"/>
  <c r="G278" i="13"/>
  <c r="U277" i="13"/>
  <c r="T277" i="13"/>
  <c r="N277" i="13"/>
  <c r="O277" i="13" s="1"/>
  <c r="M277" i="13"/>
  <c r="K277" i="13"/>
  <c r="I277" i="13"/>
  <c r="G277" i="13"/>
  <c r="U276" i="13"/>
  <c r="T276" i="13"/>
  <c r="N276" i="13"/>
  <c r="O276" i="13" s="1"/>
  <c r="M276" i="13"/>
  <c r="K276" i="13"/>
  <c r="I276" i="13"/>
  <c r="G276" i="13"/>
  <c r="S275" i="13"/>
  <c r="R275" i="13"/>
  <c r="T275" i="13" s="1"/>
  <c r="Q275" i="13"/>
  <c r="P275" i="13"/>
  <c r="L275" i="13"/>
  <c r="J275" i="13"/>
  <c r="U275" i="13" s="1"/>
  <c r="H275" i="13"/>
  <c r="F275" i="13"/>
  <c r="N275" i="13" s="1"/>
  <c r="E275" i="13"/>
  <c r="M275" i="13" s="1"/>
  <c r="D275" i="13"/>
  <c r="G275" i="13" s="1"/>
  <c r="U274" i="13"/>
  <c r="T274" i="13"/>
  <c r="O274" i="13"/>
  <c r="N274" i="13"/>
  <c r="M274" i="13"/>
  <c r="K274" i="13"/>
  <c r="I274" i="13"/>
  <c r="G274" i="13"/>
  <c r="U273" i="13"/>
  <c r="T273" i="13"/>
  <c r="N273" i="13"/>
  <c r="O273" i="13" s="1"/>
  <c r="M273" i="13"/>
  <c r="K273" i="13"/>
  <c r="I273" i="13"/>
  <c r="G273" i="13"/>
  <c r="U272" i="13"/>
  <c r="T272" i="13"/>
  <c r="N272" i="13"/>
  <c r="O272" i="13" s="1"/>
  <c r="M272" i="13"/>
  <c r="K272" i="13"/>
  <c r="I272" i="13"/>
  <c r="G272" i="13"/>
  <c r="U271" i="13"/>
  <c r="T271" i="13"/>
  <c r="N271" i="13"/>
  <c r="O271" i="13" s="1"/>
  <c r="M271" i="13"/>
  <c r="K271" i="13"/>
  <c r="I271" i="13"/>
  <c r="G271" i="13"/>
  <c r="U270" i="13"/>
  <c r="T270" i="13"/>
  <c r="N270" i="13"/>
  <c r="O270" i="13" s="1"/>
  <c r="M270" i="13"/>
  <c r="K270" i="13"/>
  <c r="I270" i="13"/>
  <c r="G270" i="13"/>
  <c r="U269" i="13"/>
  <c r="T269" i="13"/>
  <c r="N269" i="13"/>
  <c r="O269" i="13" s="1"/>
  <c r="M269" i="13"/>
  <c r="K269" i="13"/>
  <c r="I269" i="13"/>
  <c r="G269" i="13"/>
  <c r="U268" i="13"/>
  <c r="T268" i="13"/>
  <c r="N268" i="13"/>
  <c r="O268" i="13" s="1"/>
  <c r="M268" i="13"/>
  <c r="K268" i="13"/>
  <c r="I268" i="13"/>
  <c r="G268" i="13"/>
  <c r="S267" i="13"/>
  <c r="R267" i="13"/>
  <c r="T267" i="13" s="1"/>
  <c r="Q267" i="13"/>
  <c r="P267" i="13"/>
  <c r="U267" i="13" s="1"/>
  <c r="L267" i="13"/>
  <c r="J267" i="13"/>
  <c r="H267" i="13"/>
  <c r="F267" i="13"/>
  <c r="N267" i="13" s="1"/>
  <c r="E267" i="13"/>
  <c r="M267" i="13" s="1"/>
  <c r="D267" i="13"/>
  <c r="U266" i="13"/>
  <c r="T266" i="13"/>
  <c r="O266" i="13"/>
  <c r="N266" i="13"/>
  <c r="M266" i="13"/>
  <c r="K266" i="13"/>
  <c r="I266" i="13"/>
  <c r="G266" i="13"/>
  <c r="U265" i="13"/>
  <c r="T265" i="13"/>
  <c r="N265" i="13"/>
  <c r="O265" i="13" s="1"/>
  <c r="M265" i="13"/>
  <c r="K265" i="13"/>
  <c r="I265" i="13"/>
  <c r="G265" i="13"/>
  <c r="U264" i="13"/>
  <c r="T264" i="13"/>
  <c r="N264" i="13"/>
  <c r="O264" i="13" s="1"/>
  <c r="M264" i="13"/>
  <c r="K264" i="13"/>
  <c r="I264" i="13"/>
  <c r="G264" i="13"/>
  <c r="U263" i="13"/>
  <c r="T263" i="13"/>
  <c r="N263" i="13"/>
  <c r="O263" i="13" s="1"/>
  <c r="M263" i="13"/>
  <c r="K263" i="13"/>
  <c r="I263" i="13"/>
  <c r="G263" i="13"/>
  <c r="S260" i="13"/>
  <c r="R260" i="13"/>
  <c r="T260" i="13" s="1"/>
  <c r="Q260" i="13"/>
  <c r="P260" i="13"/>
  <c r="L260" i="13"/>
  <c r="J260" i="13"/>
  <c r="H260" i="13"/>
  <c r="F260" i="13"/>
  <c r="N260" i="13" s="1"/>
  <c r="E260" i="13"/>
  <c r="D260" i="13"/>
  <c r="S259" i="13"/>
  <c r="R259" i="13"/>
  <c r="T259" i="13" s="1"/>
  <c r="Q259" i="13"/>
  <c r="P259" i="13"/>
  <c r="L259" i="13"/>
  <c r="J259" i="13"/>
  <c r="H259" i="13"/>
  <c r="F259" i="13"/>
  <c r="N259" i="13" s="1"/>
  <c r="E259" i="13"/>
  <c r="M259" i="13" s="1"/>
  <c r="D259" i="13"/>
  <c r="U258" i="13"/>
  <c r="T258" i="13"/>
  <c r="O258" i="13"/>
  <c r="N258" i="13"/>
  <c r="M258" i="13"/>
  <c r="K258" i="13"/>
  <c r="I258" i="13"/>
  <c r="G258" i="13"/>
  <c r="U257" i="13"/>
  <c r="T257" i="13"/>
  <c r="N257" i="13"/>
  <c r="O257" i="13" s="1"/>
  <c r="M257" i="13"/>
  <c r="K257" i="13"/>
  <c r="I257" i="13"/>
  <c r="G257" i="13"/>
  <c r="U256" i="13"/>
  <c r="T256" i="13"/>
  <c r="N256" i="13"/>
  <c r="O256" i="13" s="1"/>
  <c r="M256" i="13"/>
  <c r="K256" i="13"/>
  <c r="I256" i="13"/>
  <c r="G256" i="13"/>
  <c r="U255" i="13"/>
  <c r="T255" i="13"/>
  <c r="N255" i="13"/>
  <c r="O255" i="13" s="1"/>
  <c r="M255" i="13"/>
  <c r="K255" i="13"/>
  <c r="I255" i="13"/>
  <c r="G255" i="13"/>
  <c r="S254" i="13"/>
  <c r="R254" i="13"/>
  <c r="T254" i="13" s="1"/>
  <c r="Q254" i="13"/>
  <c r="P254" i="13"/>
  <c r="L254" i="13"/>
  <c r="J254" i="13"/>
  <c r="U254" i="13" s="1"/>
  <c r="H254" i="13"/>
  <c r="F254" i="13"/>
  <c r="E254" i="13"/>
  <c r="D254" i="13"/>
  <c r="G254" i="13" s="1"/>
  <c r="U253" i="13"/>
  <c r="T253" i="13"/>
  <c r="N253" i="13"/>
  <c r="O253" i="13" s="1"/>
  <c r="M253" i="13"/>
  <c r="K253" i="13"/>
  <c r="I253" i="13"/>
  <c r="G253" i="13"/>
  <c r="U252" i="13"/>
  <c r="T252" i="13"/>
  <c r="O252" i="13"/>
  <c r="N252" i="13"/>
  <c r="M252" i="13"/>
  <c r="K252" i="13"/>
  <c r="I252" i="13"/>
  <c r="G252" i="13"/>
  <c r="U251" i="13"/>
  <c r="T251" i="13"/>
  <c r="N251" i="13"/>
  <c r="O251" i="13" s="1"/>
  <c r="M251" i="13"/>
  <c r="K251" i="13"/>
  <c r="I251" i="13"/>
  <c r="G251" i="13"/>
  <c r="U250" i="13"/>
  <c r="T250" i="13"/>
  <c r="N250" i="13"/>
  <c r="O250" i="13" s="1"/>
  <c r="M250" i="13"/>
  <c r="K250" i="13"/>
  <c r="I250" i="13"/>
  <c r="G250" i="13"/>
  <c r="U249" i="13"/>
  <c r="T249" i="13"/>
  <c r="N249" i="13"/>
  <c r="O249" i="13" s="1"/>
  <c r="M249" i="13"/>
  <c r="K249" i="13"/>
  <c r="I249" i="13"/>
  <c r="G249" i="13"/>
  <c r="U248" i="13"/>
  <c r="T248" i="13"/>
  <c r="N248" i="13"/>
  <c r="O248" i="13" s="1"/>
  <c r="M248" i="13"/>
  <c r="K248" i="13"/>
  <c r="I248" i="13"/>
  <c r="G248" i="13"/>
  <c r="S247" i="13"/>
  <c r="R247" i="13"/>
  <c r="T247" i="13" s="1"/>
  <c r="Q247" i="13"/>
  <c r="P247" i="13"/>
  <c r="U247" i="13" s="1"/>
  <c r="L247" i="13"/>
  <c r="J247" i="13"/>
  <c r="H247" i="13"/>
  <c r="F247" i="13"/>
  <c r="N247" i="13" s="1"/>
  <c r="E247" i="13"/>
  <c r="M247" i="13" s="1"/>
  <c r="D247" i="13"/>
  <c r="U246" i="13"/>
  <c r="T246" i="13"/>
  <c r="N246" i="13"/>
  <c r="O246" i="13" s="1"/>
  <c r="M246" i="13"/>
  <c r="K246" i="13"/>
  <c r="I246" i="13"/>
  <c r="G246" i="13"/>
  <c r="U245" i="13"/>
  <c r="T245" i="13"/>
  <c r="N245" i="13"/>
  <c r="O245" i="13" s="1"/>
  <c r="M245" i="13"/>
  <c r="K245" i="13"/>
  <c r="I245" i="13"/>
  <c r="G245" i="13"/>
  <c r="U244" i="13"/>
  <c r="T244" i="13"/>
  <c r="N244" i="13"/>
  <c r="O244" i="13" s="1"/>
  <c r="M244" i="13"/>
  <c r="K244" i="13"/>
  <c r="I244" i="13"/>
  <c r="G244" i="13"/>
  <c r="U243" i="13"/>
  <c r="T243" i="13"/>
  <c r="N243" i="13"/>
  <c r="O243" i="13" s="1"/>
  <c r="M243" i="13"/>
  <c r="K243" i="13"/>
  <c r="I243" i="13"/>
  <c r="G243" i="13"/>
  <c r="U242" i="13"/>
  <c r="T242" i="13"/>
  <c r="N242" i="13"/>
  <c r="O242" i="13" s="1"/>
  <c r="M242" i="13"/>
  <c r="K242" i="13"/>
  <c r="I242" i="13"/>
  <c r="G242" i="13"/>
  <c r="U241" i="13"/>
  <c r="T241" i="13"/>
  <c r="N241" i="13"/>
  <c r="O241" i="13" s="1"/>
  <c r="M241" i="13"/>
  <c r="K241" i="13"/>
  <c r="I241" i="13"/>
  <c r="G241" i="13"/>
  <c r="S240" i="13"/>
  <c r="R240" i="13"/>
  <c r="Q240" i="13"/>
  <c r="P240" i="13"/>
  <c r="L240" i="13"/>
  <c r="J240" i="13"/>
  <c r="H240" i="13"/>
  <c r="F240" i="13"/>
  <c r="N240" i="13" s="1"/>
  <c r="E240" i="13"/>
  <c r="D240" i="13"/>
  <c r="U239" i="13"/>
  <c r="T239" i="13"/>
  <c r="N239" i="13"/>
  <c r="O239" i="13" s="1"/>
  <c r="M239" i="13"/>
  <c r="K239" i="13"/>
  <c r="I239" i="13"/>
  <c r="G239" i="13"/>
  <c r="U238" i="13"/>
  <c r="T238" i="13"/>
  <c r="N238" i="13"/>
  <c r="O238" i="13" s="1"/>
  <c r="M238" i="13"/>
  <c r="K238" i="13"/>
  <c r="I238" i="13"/>
  <c r="G238" i="13"/>
  <c r="U237" i="13"/>
  <c r="T237" i="13"/>
  <c r="N237" i="13"/>
  <c r="O237" i="13" s="1"/>
  <c r="M237" i="13"/>
  <c r="K237" i="13"/>
  <c r="I237" i="13"/>
  <c r="G237" i="13"/>
  <c r="U236" i="13"/>
  <c r="T236" i="13"/>
  <c r="N236" i="13"/>
  <c r="O236" i="13" s="1"/>
  <c r="M236" i="13"/>
  <c r="K236" i="13"/>
  <c r="I236" i="13"/>
  <c r="G236" i="13"/>
  <c r="U235" i="13"/>
  <c r="T235" i="13"/>
  <c r="N235" i="13"/>
  <c r="O235" i="13" s="1"/>
  <c r="M235" i="13"/>
  <c r="K235" i="13"/>
  <c r="I235" i="13"/>
  <c r="G235" i="13"/>
  <c r="U234" i="13"/>
  <c r="T234" i="13"/>
  <c r="N234" i="13"/>
  <c r="O234" i="13" s="1"/>
  <c r="M234" i="13"/>
  <c r="K234" i="13"/>
  <c r="I234" i="13"/>
  <c r="G234" i="13"/>
  <c r="S231" i="13"/>
  <c r="R231" i="13"/>
  <c r="T231" i="13" s="1"/>
  <c r="Q231" i="13"/>
  <c r="P231" i="13"/>
  <c r="L231" i="13"/>
  <c r="J231" i="13"/>
  <c r="H231" i="13"/>
  <c r="F231" i="13"/>
  <c r="N231" i="13" s="1"/>
  <c r="E231" i="13"/>
  <c r="M231" i="13" s="1"/>
  <c r="D231" i="13"/>
  <c r="S230" i="13"/>
  <c r="R230" i="13"/>
  <c r="T230" i="13" s="1"/>
  <c r="Q230" i="13"/>
  <c r="P230" i="13"/>
  <c r="L230" i="13"/>
  <c r="J230" i="13"/>
  <c r="U230" i="13" s="1"/>
  <c r="H230" i="13"/>
  <c r="F230" i="13"/>
  <c r="E230" i="13"/>
  <c r="D230" i="13"/>
  <c r="U229" i="13"/>
  <c r="T229" i="13"/>
  <c r="N229" i="13"/>
  <c r="O229" i="13" s="1"/>
  <c r="M229" i="13"/>
  <c r="K229" i="13"/>
  <c r="I229" i="13"/>
  <c r="G229" i="13"/>
  <c r="U228" i="13"/>
  <c r="T228" i="13"/>
  <c r="N228" i="13"/>
  <c r="O228" i="13" s="1"/>
  <c r="M228" i="13"/>
  <c r="K228" i="13"/>
  <c r="I228" i="13"/>
  <c r="G228" i="13"/>
  <c r="U227" i="13"/>
  <c r="T227" i="13"/>
  <c r="N227" i="13"/>
  <c r="O227" i="13" s="1"/>
  <c r="M227" i="13"/>
  <c r="K227" i="13"/>
  <c r="I227" i="13"/>
  <c r="G227" i="13"/>
  <c r="U226" i="13"/>
  <c r="T226" i="13"/>
  <c r="N226" i="13"/>
  <c r="O226" i="13" s="1"/>
  <c r="M226" i="13"/>
  <c r="K226" i="13"/>
  <c r="I226" i="13"/>
  <c r="G226" i="13"/>
  <c r="U225" i="13"/>
  <c r="T225" i="13"/>
  <c r="N225" i="13"/>
  <c r="O225" i="13" s="1"/>
  <c r="M225" i="13"/>
  <c r="K225" i="13"/>
  <c r="I225" i="13"/>
  <c r="G225" i="13"/>
  <c r="S224" i="13"/>
  <c r="R224" i="13"/>
  <c r="T224" i="13" s="1"/>
  <c r="Q224" i="13"/>
  <c r="P224" i="13"/>
  <c r="U224" i="13" s="1"/>
  <c r="L224" i="13"/>
  <c r="J224" i="13"/>
  <c r="H224" i="13"/>
  <c r="F224" i="13"/>
  <c r="N224" i="13" s="1"/>
  <c r="E224" i="13"/>
  <c r="D224" i="13"/>
  <c r="U223" i="13"/>
  <c r="T223" i="13"/>
  <c r="O223" i="13"/>
  <c r="N223" i="13"/>
  <c r="M223" i="13"/>
  <c r="K223" i="13"/>
  <c r="I223" i="13"/>
  <c r="G223" i="13"/>
  <c r="U222" i="13"/>
  <c r="T222" i="13"/>
  <c r="N222" i="13"/>
  <c r="O222" i="13" s="1"/>
  <c r="M222" i="13"/>
  <c r="K222" i="13"/>
  <c r="I222" i="13"/>
  <c r="G222" i="13"/>
  <c r="U221" i="13"/>
  <c r="T221" i="13"/>
  <c r="N221" i="13"/>
  <c r="O221" i="13" s="1"/>
  <c r="M221" i="13"/>
  <c r="K221" i="13"/>
  <c r="I221" i="13"/>
  <c r="G221" i="13"/>
  <c r="U220" i="13"/>
  <c r="T220" i="13"/>
  <c r="N220" i="13"/>
  <c r="O220" i="13" s="1"/>
  <c r="M220" i="13"/>
  <c r="K220" i="13"/>
  <c r="I220" i="13"/>
  <c r="G220" i="13"/>
  <c r="U219" i="13"/>
  <c r="T219" i="13"/>
  <c r="N219" i="13"/>
  <c r="O219" i="13" s="1"/>
  <c r="M219" i="13"/>
  <c r="K219" i="13"/>
  <c r="I219" i="13"/>
  <c r="G219" i="13"/>
  <c r="U218" i="13"/>
  <c r="T218" i="13"/>
  <c r="N218" i="13"/>
  <c r="O218" i="13" s="1"/>
  <c r="M218" i="13"/>
  <c r="K218" i="13"/>
  <c r="I218" i="13"/>
  <c r="G218" i="13"/>
  <c r="U217" i="13"/>
  <c r="T217" i="13"/>
  <c r="N217" i="13"/>
  <c r="O217" i="13" s="1"/>
  <c r="M217" i="13"/>
  <c r="K217" i="13"/>
  <c r="I217" i="13"/>
  <c r="G217" i="13"/>
  <c r="S216" i="13"/>
  <c r="R216" i="13"/>
  <c r="Q216" i="13"/>
  <c r="P216" i="13"/>
  <c r="L216" i="13"/>
  <c r="J216" i="13"/>
  <c r="H216" i="13"/>
  <c r="F216" i="13"/>
  <c r="E216" i="13"/>
  <c r="D216" i="13"/>
  <c r="U215" i="13"/>
  <c r="T215" i="13"/>
  <c r="N215" i="13"/>
  <c r="O215" i="13" s="1"/>
  <c r="M215" i="13"/>
  <c r="K215" i="13"/>
  <c r="I215" i="13"/>
  <c r="G215" i="13"/>
  <c r="U214" i="13"/>
  <c r="T214" i="13"/>
  <c r="N214" i="13"/>
  <c r="O214" i="13" s="1"/>
  <c r="M214" i="13"/>
  <c r="K214" i="13"/>
  <c r="I214" i="13"/>
  <c r="G214" i="13"/>
  <c r="U213" i="13"/>
  <c r="T213" i="13"/>
  <c r="N213" i="13"/>
  <c r="O213" i="13" s="1"/>
  <c r="M213" i="13"/>
  <c r="K213" i="13"/>
  <c r="I213" i="13"/>
  <c r="G213" i="13"/>
  <c r="U212" i="13"/>
  <c r="T212" i="13"/>
  <c r="N212" i="13"/>
  <c r="O212" i="13" s="1"/>
  <c r="M212" i="13"/>
  <c r="K212" i="13"/>
  <c r="I212" i="13"/>
  <c r="G212" i="13"/>
  <c r="U211" i="13"/>
  <c r="T211" i="13"/>
  <c r="N211" i="13"/>
  <c r="O211" i="13" s="1"/>
  <c r="M211" i="13"/>
  <c r="K211" i="13"/>
  <c r="I211" i="13"/>
  <c r="G211" i="13"/>
  <c r="U210" i="13"/>
  <c r="T210" i="13"/>
  <c r="N210" i="13"/>
  <c r="O210" i="13" s="1"/>
  <c r="M210" i="13"/>
  <c r="K210" i="13"/>
  <c r="I210" i="13"/>
  <c r="G210" i="13"/>
  <c r="U209" i="13"/>
  <c r="T209" i="13"/>
  <c r="N209" i="13"/>
  <c r="O209" i="13" s="1"/>
  <c r="M209" i="13"/>
  <c r="K209" i="13"/>
  <c r="I209" i="13"/>
  <c r="G209" i="13"/>
  <c r="U208" i="13"/>
  <c r="T208" i="13"/>
  <c r="N208" i="13"/>
  <c r="O208" i="13" s="1"/>
  <c r="M208" i="13"/>
  <c r="K208" i="13"/>
  <c r="I208" i="13"/>
  <c r="G208" i="13"/>
  <c r="S205" i="13"/>
  <c r="R205" i="13"/>
  <c r="Q205" i="13"/>
  <c r="P205" i="13"/>
  <c r="L205" i="13"/>
  <c r="J205" i="13"/>
  <c r="H205" i="13"/>
  <c r="F205" i="13"/>
  <c r="E205" i="13"/>
  <c r="D205" i="13"/>
  <c r="G205" i="13" s="1"/>
  <c r="S204" i="13"/>
  <c r="R204" i="13"/>
  <c r="T204" i="13" s="1"/>
  <c r="Q204" i="13"/>
  <c r="P204" i="13"/>
  <c r="U204" i="13" s="1"/>
  <c r="L204" i="13"/>
  <c r="J204" i="13"/>
  <c r="H204" i="13"/>
  <c r="F204" i="13"/>
  <c r="N204" i="13" s="1"/>
  <c r="E204" i="13"/>
  <c r="D204" i="13"/>
  <c r="U203" i="13"/>
  <c r="T203" i="13"/>
  <c r="N203" i="13"/>
  <c r="O203" i="13" s="1"/>
  <c r="M203" i="13"/>
  <c r="K203" i="13"/>
  <c r="I203" i="13"/>
  <c r="G203" i="13"/>
  <c r="U202" i="13"/>
  <c r="T202" i="13"/>
  <c r="O202" i="13"/>
  <c r="N202" i="13"/>
  <c r="M202" i="13"/>
  <c r="K202" i="13"/>
  <c r="I202" i="13"/>
  <c r="G202" i="13"/>
  <c r="U201" i="13"/>
  <c r="T201" i="13"/>
  <c r="N201" i="13"/>
  <c r="O201" i="13" s="1"/>
  <c r="M201" i="13"/>
  <c r="K201" i="13"/>
  <c r="I201" i="13"/>
  <c r="G201" i="13"/>
  <c r="U200" i="13"/>
  <c r="T200" i="13"/>
  <c r="O200" i="13"/>
  <c r="N200" i="13"/>
  <c r="M200" i="13"/>
  <c r="K200" i="13"/>
  <c r="I200" i="13"/>
  <c r="G200" i="13"/>
  <c r="U199" i="13"/>
  <c r="T199" i="13"/>
  <c r="O199" i="13"/>
  <c r="N199" i="13"/>
  <c r="M199" i="13"/>
  <c r="K199" i="13"/>
  <c r="I199" i="13"/>
  <c r="G199" i="13"/>
  <c r="S198" i="13"/>
  <c r="R198" i="13"/>
  <c r="T198" i="13" s="1"/>
  <c r="Q198" i="13"/>
  <c r="P198" i="13"/>
  <c r="U198" i="13" s="1"/>
  <c r="L198" i="13"/>
  <c r="J198" i="13"/>
  <c r="H198" i="13"/>
  <c r="F198" i="13"/>
  <c r="N198" i="13" s="1"/>
  <c r="E198" i="13"/>
  <c r="D198" i="13"/>
  <c r="I198" i="13" s="1"/>
  <c r="U197" i="13"/>
  <c r="T197" i="13"/>
  <c r="O197" i="13"/>
  <c r="N197" i="13"/>
  <c r="M197" i="13"/>
  <c r="K197" i="13"/>
  <c r="I197" i="13"/>
  <c r="G197" i="13"/>
  <c r="U196" i="13"/>
  <c r="T196" i="13"/>
  <c r="N196" i="13"/>
  <c r="O196" i="13" s="1"/>
  <c r="M196" i="13"/>
  <c r="K196" i="13"/>
  <c r="I196" i="13"/>
  <c r="G196" i="13"/>
  <c r="U195" i="13"/>
  <c r="T195" i="13"/>
  <c r="N195" i="13"/>
  <c r="O195" i="13" s="1"/>
  <c r="M195" i="13"/>
  <c r="K195" i="13"/>
  <c r="I195" i="13"/>
  <c r="G195" i="13"/>
  <c r="U194" i="13"/>
  <c r="T194" i="13"/>
  <c r="N194" i="13"/>
  <c r="O194" i="13" s="1"/>
  <c r="M194" i="13"/>
  <c r="K194" i="13"/>
  <c r="I194" i="13"/>
  <c r="G194" i="13"/>
  <c r="U193" i="13"/>
  <c r="T193" i="13"/>
  <c r="N193" i="13"/>
  <c r="O193" i="13" s="1"/>
  <c r="M193" i="13"/>
  <c r="K193" i="13"/>
  <c r="I193" i="13"/>
  <c r="G193" i="13"/>
  <c r="U192" i="13"/>
  <c r="T192" i="13"/>
  <c r="N192" i="13"/>
  <c r="O192" i="13" s="1"/>
  <c r="M192" i="13"/>
  <c r="K192" i="13"/>
  <c r="I192" i="13"/>
  <c r="G192" i="13"/>
  <c r="S191" i="13"/>
  <c r="R191" i="13"/>
  <c r="Q191" i="13"/>
  <c r="P191" i="13"/>
  <c r="L191" i="13"/>
  <c r="J191" i="13"/>
  <c r="H191" i="13"/>
  <c r="F191" i="13"/>
  <c r="N191" i="13" s="1"/>
  <c r="O191" i="13" s="1"/>
  <c r="E191" i="13"/>
  <c r="D191" i="13"/>
  <c r="U190" i="13"/>
  <c r="T190" i="13"/>
  <c r="N190" i="13"/>
  <c r="O190" i="13" s="1"/>
  <c r="M190" i="13"/>
  <c r="K190" i="13"/>
  <c r="I190" i="13"/>
  <c r="G190" i="13"/>
  <c r="U189" i="13"/>
  <c r="T189" i="13"/>
  <c r="O189" i="13"/>
  <c r="N189" i="13"/>
  <c r="M189" i="13"/>
  <c r="K189" i="13"/>
  <c r="I189" i="13"/>
  <c r="G189" i="13"/>
  <c r="U188" i="13"/>
  <c r="T188" i="13"/>
  <c r="N188" i="13"/>
  <c r="O188" i="13" s="1"/>
  <c r="M188" i="13"/>
  <c r="K188" i="13"/>
  <c r="I188" i="13"/>
  <c r="G188" i="13"/>
  <c r="U187" i="13"/>
  <c r="T187" i="13"/>
  <c r="N187" i="13"/>
  <c r="O187" i="13" s="1"/>
  <c r="M187" i="13"/>
  <c r="K187" i="13"/>
  <c r="I187" i="13"/>
  <c r="G187" i="13"/>
  <c r="U186" i="13"/>
  <c r="T186" i="13"/>
  <c r="O186" i="13"/>
  <c r="N186" i="13"/>
  <c r="M186" i="13"/>
  <c r="K186" i="13"/>
  <c r="I186" i="13"/>
  <c r="G186" i="13"/>
  <c r="S185" i="13"/>
  <c r="R185" i="13"/>
  <c r="T185" i="13" s="1"/>
  <c r="Q185" i="13"/>
  <c r="P185" i="13"/>
  <c r="L185" i="13"/>
  <c r="J185" i="13"/>
  <c r="H185" i="13"/>
  <c r="F185" i="13"/>
  <c r="E185" i="13"/>
  <c r="M185" i="13" s="1"/>
  <c r="D185" i="13"/>
  <c r="G185" i="13" s="1"/>
  <c r="U184" i="13"/>
  <c r="T184" i="13"/>
  <c r="N184" i="13"/>
  <c r="O184" i="13" s="1"/>
  <c r="M184" i="13"/>
  <c r="K184" i="13"/>
  <c r="I184" i="13"/>
  <c r="G184" i="13"/>
  <c r="U183" i="13"/>
  <c r="T183" i="13"/>
  <c r="O183" i="13"/>
  <c r="N183" i="13"/>
  <c r="M183" i="13"/>
  <c r="K183" i="13"/>
  <c r="I183" i="13"/>
  <c r="G183" i="13"/>
  <c r="U182" i="13"/>
  <c r="T182" i="13"/>
  <c r="O182" i="13"/>
  <c r="N182" i="13"/>
  <c r="M182" i="13"/>
  <c r="K182" i="13"/>
  <c r="I182" i="13"/>
  <c r="G182" i="13"/>
  <c r="U181" i="13"/>
  <c r="T181" i="13"/>
  <c r="O181" i="13"/>
  <c r="N181" i="13"/>
  <c r="M181" i="13"/>
  <c r="K181" i="13"/>
  <c r="I181" i="13"/>
  <c r="G181" i="13"/>
  <c r="U180" i="13"/>
  <c r="T180" i="13"/>
  <c r="O180" i="13"/>
  <c r="N180" i="13"/>
  <c r="M180" i="13"/>
  <c r="K180" i="13"/>
  <c r="I180" i="13"/>
  <c r="G180" i="13"/>
  <c r="S179" i="13"/>
  <c r="R179" i="13"/>
  <c r="T179" i="13" s="1"/>
  <c r="Q179" i="13"/>
  <c r="P179" i="13"/>
  <c r="L179" i="13"/>
  <c r="J179" i="13"/>
  <c r="U179" i="13" s="1"/>
  <c r="H179" i="13"/>
  <c r="F179" i="13"/>
  <c r="E179" i="13"/>
  <c r="M179" i="13" s="1"/>
  <c r="D179" i="13"/>
  <c r="U178" i="13"/>
  <c r="T178" i="13"/>
  <c r="N178" i="13"/>
  <c r="O178" i="13" s="1"/>
  <c r="M178" i="13"/>
  <c r="K178" i="13"/>
  <c r="I178" i="13"/>
  <c r="G178" i="13"/>
  <c r="U177" i="13"/>
  <c r="T177" i="13"/>
  <c r="O177" i="13"/>
  <c r="N177" i="13"/>
  <c r="M177" i="13"/>
  <c r="K177" i="13"/>
  <c r="I177" i="13"/>
  <c r="G177" i="13"/>
  <c r="U176" i="13"/>
  <c r="T176" i="13"/>
  <c r="O176" i="13"/>
  <c r="N176" i="13"/>
  <c r="M176" i="13"/>
  <c r="K176" i="13"/>
  <c r="I176" i="13"/>
  <c r="G176" i="13"/>
  <c r="U175" i="13"/>
  <c r="T175" i="13"/>
  <c r="O175" i="13"/>
  <c r="N175" i="13"/>
  <c r="M175" i="13"/>
  <c r="K175" i="13"/>
  <c r="I175" i="13"/>
  <c r="G175" i="13"/>
  <c r="U174" i="13"/>
  <c r="T174" i="13"/>
  <c r="O174" i="13"/>
  <c r="N174" i="13"/>
  <c r="M174" i="13"/>
  <c r="K174" i="13"/>
  <c r="I174" i="13"/>
  <c r="G174" i="13"/>
  <c r="U173" i="13"/>
  <c r="T173" i="13"/>
  <c r="O173" i="13"/>
  <c r="N173" i="13"/>
  <c r="M173" i="13"/>
  <c r="K173" i="13"/>
  <c r="I173" i="13"/>
  <c r="G173" i="13"/>
  <c r="S170" i="13"/>
  <c r="R170" i="13"/>
  <c r="T170" i="13" s="1"/>
  <c r="Q170" i="13"/>
  <c r="P170" i="13"/>
  <c r="U170" i="13" s="1"/>
  <c r="L170" i="13"/>
  <c r="J170" i="13"/>
  <c r="H170" i="13"/>
  <c r="F170" i="13"/>
  <c r="N170" i="13" s="1"/>
  <c r="E170" i="13"/>
  <c r="K170" i="13" s="1"/>
  <c r="D170" i="13"/>
  <c r="I170" i="13" s="1"/>
  <c r="S169" i="13"/>
  <c r="R169" i="13"/>
  <c r="Q169" i="13"/>
  <c r="P169" i="13"/>
  <c r="L169" i="13"/>
  <c r="J169" i="13"/>
  <c r="H169" i="13"/>
  <c r="F169" i="13"/>
  <c r="E169" i="13"/>
  <c r="D169" i="13"/>
  <c r="G169" i="13" s="1"/>
  <c r="U168" i="13"/>
  <c r="T168" i="13"/>
  <c r="N168" i="13"/>
  <c r="O168" i="13" s="1"/>
  <c r="M168" i="13"/>
  <c r="K168" i="13"/>
  <c r="I168" i="13"/>
  <c r="G168" i="13"/>
  <c r="U167" i="13"/>
  <c r="T167" i="13"/>
  <c r="O167" i="13"/>
  <c r="N167" i="13"/>
  <c r="M167" i="13"/>
  <c r="K167" i="13"/>
  <c r="I167" i="13"/>
  <c r="G167" i="13"/>
  <c r="U166" i="13"/>
  <c r="T166" i="13"/>
  <c r="N166" i="13"/>
  <c r="O166" i="13" s="1"/>
  <c r="M166" i="13"/>
  <c r="K166" i="13"/>
  <c r="I166" i="13"/>
  <c r="G166" i="13"/>
  <c r="U165" i="13"/>
  <c r="T165" i="13"/>
  <c r="O165" i="13"/>
  <c r="N165" i="13"/>
  <c r="M165" i="13"/>
  <c r="K165" i="13"/>
  <c r="I165" i="13"/>
  <c r="G165" i="13"/>
  <c r="U164" i="13"/>
  <c r="T164" i="13"/>
  <c r="O164" i="13"/>
  <c r="N164" i="13"/>
  <c r="M164" i="13"/>
  <c r="K164" i="13"/>
  <c r="I164" i="13"/>
  <c r="G164" i="13"/>
  <c r="S163" i="13"/>
  <c r="R163" i="13"/>
  <c r="T163" i="13" s="1"/>
  <c r="Q163" i="13"/>
  <c r="P163" i="13"/>
  <c r="L163" i="13"/>
  <c r="J163" i="13"/>
  <c r="H163" i="13"/>
  <c r="F163" i="13"/>
  <c r="N163" i="13" s="1"/>
  <c r="E163" i="13"/>
  <c r="M163" i="13" s="1"/>
  <c r="D163" i="13"/>
  <c r="U162" i="13"/>
  <c r="T162" i="13"/>
  <c r="N162" i="13"/>
  <c r="O162" i="13" s="1"/>
  <c r="M162" i="13"/>
  <c r="K162" i="13"/>
  <c r="I162" i="13"/>
  <c r="G162" i="13"/>
  <c r="U161" i="13"/>
  <c r="T161" i="13"/>
  <c r="O161" i="13"/>
  <c r="N161" i="13"/>
  <c r="M161" i="13"/>
  <c r="K161" i="13"/>
  <c r="I161" i="13"/>
  <c r="G161" i="13"/>
  <c r="U160" i="13"/>
  <c r="T160" i="13"/>
  <c r="O160" i="13"/>
  <c r="N160" i="13"/>
  <c r="M160" i="13"/>
  <c r="K160" i="13"/>
  <c r="I160" i="13"/>
  <c r="G160" i="13"/>
  <c r="U159" i="13"/>
  <c r="T159" i="13"/>
  <c r="O159" i="13"/>
  <c r="N159" i="13"/>
  <c r="M159" i="13"/>
  <c r="K159" i="13"/>
  <c r="I159" i="13"/>
  <c r="G159" i="13"/>
  <c r="U158" i="13"/>
  <c r="T158" i="13"/>
  <c r="O158" i="13"/>
  <c r="N158" i="13"/>
  <c r="M158" i="13"/>
  <c r="K158" i="13"/>
  <c r="I158" i="13"/>
  <c r="G158" i="13"/>
  <c r="S157" i="13"/>
  <c r="R157" i="13"/>
  <c r="T157" i="13" s="1"/>
  <c r="Q157" i="13"/>
  <c r="P157" i="13"/>
  <c r="L157" i="13"/>
  <c r="J157" i="13"/>
  <c r="U157" i="13" s="1"/>
  <c r="H157" i="13"/>
  <c r="F157" i="13"/>
  <c r="N157" i="13" s="1"/>
  <c r="E157" i="13"/>
  <c r="O157" i="13" s="1"/>
  <c r="D157" i="13"/>
  <c r="U156" i="13"/>
  <c r="T156" i="13"/>
  <c r="N156" i="13"/>
  <c r="O156" i="13" s="1"/>
  <c r="M156" i="13"/>
  <c r="K156" i="13"/>
  <c r="I156" i="13"/>
  <c r="G156" i="13"/>
  <c r="U155" i="13"/>
  <c r="T155" i="13"/>
  <c r="O155" i="13"/>
  <c r="N155" i="13"/>
  <c r="M155" i="13"/>
  <c r="K155" i="13"/>
  <c r="I155" i="13"/>
  <c r="G155" i="13"/>
  <c r="U154" i="13"/>
  <c r="T154" i="13"/>
  <c r="O154" i="13"/>
  <c r="N154" i="13"/>
  <c r="M154" i="13"/>
  <c r="K154" i="13"/>
  <c r="I154" i="13"/>
  <c r="G154" i="13"/>
  <c r="U153" i="13"/>
  <c r="T153" i="13"/>
  <c r="O153" i="13"/>
  <c r="N153" i="13"/>
  <c r="M153" i="13"/>
  <c r="K153" i="13"/>
  <c r="I153" i="13"/>
  <c r="G153" i="13"/>
  <c r="U152" i="13"/>
  <c r="T152" i="13"/>
  <c r="N152" i="13"/>
  <c r="O152" i="13" s="1"/>
  <c r="M152" i="13"/>
  <c r="K152" i="13"/>
  <c r="I152" i="13"/>
  <c r="G152" i="13"/>
  <c r="U151" i="13"/>
  <c r="T151" i="13"/>
  <c r="O151" i="13"/>
  <c r="N151" i="13"/>
  <c r="M151" i="13"/>
  <c r="K151" i="13"/>
  <c r="I151" i="13"/>
  <c r="G151" i="13"/>
  <c r="S150" i="13"/>
  <c r="R150" i="13"/>
  <c r="T150" i="13" s="1"/>
  <c r="Q150" i="13"/>
  <c r="P150" i="13"/>
  <c r="U150" i="13" s="1"/>
  <c r="L150" i="13"/>
  <c r="J150" i="13"/>
  <c r="H150" i="13"/>
  <c r="F150" i="13"/>
  <c r="N150" i="13" s="1"/>
  <c r="E150" i="13"/>
  <c r="K150" i="13" s="1"/>
  <c r="D150" i="13"/>
  <c r="U149" i="13"/>
  <c r="T149" i="13"/>
  <c r="N149" i="13"/>
  <c r="O149" i="13" s="1"/>
  <c r="M149" i="13"/>
  <c r="K149" i="13"/>
  <c r="I149" i="13"/>
  <c r="G149" i="13"/>
  <c r="U148" i="13"/>
  <c r="T148" i="13"/>
  <c r="O148" i="13"/>
  <c r="N148" i="13"/>
  <c r="M148" i="13"/>
  <c r="K148" i="13"/>
  <c r="I148" i="13"/>
  <c r="G148" i="13"/>
  <c r="U147" i="13"/>
  <c r="T147" i="13"/>
  <c r="O147" i="13"/>
  <c r="N147" i="13"/>
  <c r="M147" i="13"/>
  <c r="K147" i="13"/>
  <c r="I147" i="13"/>
  <c r="G147" i="13"/>
  <c r="U146" i="13"/>
  <c r="T146" i="13"/>
  <c r="O146" i="13"/>
  <c r="N146" i="13"/>
  <c r="M146" i="13"/>
  <c r="K146" i="13"/>
  <c r="I146" i="13"/>
  <c r="G146" i="13"/>
  <c r="U145" i="13"/>
  <c r="T145" i="13"/>
  <c r="O145" i="13"/>
  <c r="N145" i="13"/>
  <c r="M145" i="13"/>
  <c r="K145" i="13"/>
  <c r="I145" i="13"/>
  <c r="G145" i="13"/>
  <c r="S144" i="13"/>
  <c r="R144" i="13"/>
  <c r="Q144" i="13"/>
  <c r="P144" i="13"/>
  <c r="L144" i="13"/>
  <c r="J144" i="13"/>
  <c r="H144" i="13"/>
  <c r="F144" i="13"/>
  <c r="E144" i="13"/>
  <c r="D144" i="13"/>
  <c r="I144" i="13" s="1"/>
  <c r="U143" i="13"/>
  <c r="T143" i="13"/>
  <c r="O143" i="13"/>
  <c r="N143" i="13"/>
  <c r="M143" i="13"/>
  <c r="K143" i="13"/>
  <c r="I143" i="13"/>
  <c r="G143" i="13"/>
  <c r="U142" i="13"/>
  <c r="T142" i="13"/>
  <c r="O142" i="13"/>
  <c r="N142" i="13"/>
  <c r="M142" i="13"/>
  <c r="K142" i="13"/>
  <c r="I142" i="13"/>
  <c r="G142" i="13"/>
  <c r="U141" i="13"/>
  <c r="T141" i="13"/>
  <c r="N141" i="13"/>
  <c r="O141" i="13" s="1"/>
  <c r="M141" i="13"/>
  <c r="K141" i="13"/>
  <c r="I141" i="13"/>
  <c r="G141" i="13"/>
  <c r="U140" i="13"/>
  <c r="T140" i="13"/>
  <c r="O140" i="13"/>
  <c r="N140" i="13"/>
  <c r="M140" i="13"/>
  <c r="K140" i="13"/>
  <c r="I140" i="13"/>
  <c r="G140" i="13"/>
  <c r="U139" i="13"/>
  <c r="T139" i="13"/>
  <c r="O139" i="13"/>
  <c r="N139" i="13"/>
  <c r="M139" i="13"/>
  <c r="K139" i="13"/>
  <c r="I139" i="13"/>
  <c r="G139" i="13"/>
  <c r="U138" i="13"/>
  <c r="T138" i="13"/>
  <c r="O138" i="13"/>
  <c r="N138" i="13"/>
  <c r="M138" i="13"/>
  <c r="K138" i="13"/>
  <c r="I138" i="13"/>
  <c r="G138" i="13"/>
  <c r="S137" i="13"/>
  <c r="R137" i="13"/>
  <c r="T137" i="13" s="1"/>
  <c r="Q137" i="13"/>
  <c r="P137" i="13"/>
  <c r="L137" i="13"/>
  <c r="J137" i="13"/>
  <c r="H137" i="13"/>
  <c r="F137" i="13"/>
  <c r="N137" i="13" s="1"/>
  <c r="E137" i="13"/>
  <c r="D137" i="13"/>
  <c r="U136" i="13"/>
  <c r="T136" i="13"/>
  <c r="N136" i="13"/>
  <c r="O136" i="13" s="1"/>
  <c r="M136" i="13"/>
  <c r="K136" i="13"/>
  <c r="I136" i="13"/>
  <c r="G136" i="13"/>
  <c r="U135" i="13"/>
  <c r="T135" i="13"/>
  <c r="O135" i="13"/>
  <c r="N135" i="13"/>
  <c r="M135" i="13"/>
  <c r="K135" i="13"/>
  <c r="I135" i="13"/>
  <c r="G135" i="13"/>
  <c r="U134" i="13"/>
  <c r="T134" i="13"/>
  <c r="O134" i="13"/>
  <c r="N134" i="13"/>
  <c r="M134" i="13"/>
  <c r="K134" i="13"/>
  <c r="I134" i="13"/>
  <c r="G134" i="13"/>
  <c r="U133" i="13"/>
  <c r="T133" i="13"/>
  <c r="N133" i="13"/>
  <c r="O133" i="13" s="1"/>
  <c r="M133" i="13"/>
  <c r="K133" i="13"/>
  <c r="I133" i="13"/>
  <c r="G133" i="13"/>
  <c r="S132" i="13"/>
  <c r="R132" i="13"/>
  <c r="T132" i="13" s="1"/>
  <c r="Q132" i="13"/>
  <c r="P132" i="13"/>
  <c r="U132" i="13" s="1"/>
  <c r="L132" i="13"/>
  <c r="J132" i="13"/>
  <c r="H132" i="13"/>
  <c r="F132" i="13"/>
  <c r="N132" i="13" s="1"/>
  <c r="E132" i="13"/>
  <c r="K132" i="13" s="1"/>
  <c r="D132" i="13"/>
  <c r="U131" i="13"/>
  <c r="T131" i="13"/>
  <c r="N131" i="13"/>
  <c r="O131" i="13" s="1"/>
  <c r="M131" i="13"/>
  <c r="K131" i="13"/>
  <c r="I131" i="13"/>
  <c r="G131" i="13"/>
  <c r="U130" i="13"/>
  <c r="T130" i="13"/>
  <c r="O130" i="13"/>
  <c r="N130" i="13"/>
  <c r="M130" i="13"/>
  <c r="K130" i="13"/>
  <c r="I130" i="13"/>
  <c r="G130" i="13"/>
  <c r="U129" i="13"/>
  <c r="T129" i="13"/>
  <c r="O129" i="13"/>
  <c r="N129" i="13"/>
  <c r="M129" i="13"/>
  <c r="K129" i="13"/>
  <c r="I129" i="13"/>
  <c r="G129" i="13"/>
  <c r="U128" i="13"/>
  <c r="T128" i="13"/>
  <c r="O128" i="13"/>
  <c r="N128" i="13"/>
  <c r="M128" i="13"/>
  <c r="K128" i="13"/>
  <c r="I128" i="13"/>
  <c r="G128" i="13"/>
  <c r="U127" i="13"/>
  <c r="T127" i="13"/>
  <c r="O127" i="13"/>
  <c r="N127" i="13"/>
  <c r="M127" i="13"/>
  <c r="K127" i="13"/>
  <c r="I127" i="13"/>
  <c r="G127" i="13"/>
  <c r="S126" i="13"/>
  <c r="R126" i="13"/>
  <c r="T126" i="13" s="1"/>
  <c r="Q126" i="13"/>
  <c r="P126" i="13"/>
  <c r="U126" i="13" s="1"/>
  <c r="L126" i="13"/>
  <c r="J126" i="13"/>
  <c r="H126" i="13"/>
  <c r="F126" i="13"/>
  <c r="N126" i="13" s="1"/>
  <c r="E126" i="13"/>
  <c r="K126" i="13" s="1"/>
  <c r="D126" i="13"/>
  <c r="I126" i="13" s="1"/>
  <c r="U125" i="13"/>
  <c r="T125" i="13"/>
  <c r="N125" i="13"/>
  <c r="O125" i="13" s="1"/>
  <c r="M125" i="13"/>
  <c r="K125" i="13"/>
  <c r="I125" i="13"/>
  <c r="G125" i="13"/>
  <c r="U124" i="13"/>
  <c r="T124" i="13"/>
  <c r="O124" i="13"/>
  <c r="N124" i="13"/>
  <c r="M124" i="13"/>
  <c r="K124" i="13"/>
  <c r="I124" i="13"/>
  <c r="G124" i="13"/>
  <c r="U123" i="13"/>
  <c r="T123" i="13"/>
  <c r="O123" i="13"/>
  <c r="N123" i="13"/>
  <c r="M123" i="13"/>
  <c r="K123" i="13"/>
  <c r="I123" i="13"/>
  <c r="G123" i="13"/>
  <c r="U122" i="13"/>
  <c r="T122" i="13"/>
  <c r="O122" i="13"/>
  <c r="N122" i="13"/>
  <c r="M122" i="13"/>
  <c r="K122" i="13"/>
  <c r="I122" i="13"/>
  <c r="G122" i="13"/>
  <c r="S121" i="13"/>
  <c r="T121" i="13" s="1"/>
  <c r="R121" i="13"/>
  <c r="Q121" i="13"/>
  <c r="P121" i="13"/>
  <c r="L121" i="13"/>
  <c r="J121" i="13"/>
  <c r="H121" i="13"/>
  <c r="F121" i="13"/>
  <c r="E121" i="13"/>
  <c r="D121" i="13"/>
  <c r="U120" i="13"/>
  <c r="T120" i="13"/>
  <c r="N120" i="13"/>
  <c r="O120" i="13" s="1"/>
  <c r="M120" i="13"/>
  <c r="K120" i="13"/>
  <c r="I120" i="13"/>
  <c r="G120" i="13"/>
  <c r="U119" i="13"/>
  <c r="T119" i="13"/>
  <c r="O119" i="13"/>
  <c r="N119" i="13"/>
  <c r="M119" i="13"/>
  <c r="K119" i="13"/>
  <c r="I119" i="13"/>
  <c r="G119" i="13"/>
  <c r="U118" i="13"/>
  <c r="T118" i="13"/>
  <c r="O118" i="13"/>
  <c r="N118" i="13"/>
  <c r="M118" i="13"/>
  <c r="K118" i="13"/>
  <c r="I118" i="13"/>
  <c r="G118" i="13"/>
  <c r="U117" i="13"/>
  <c r="T117" i="13"/>
  <c r="N117" i="13"/>
  <c r="O117" i="13" s="1"/>
  <c r="M117" i="13"/>
  <c r="K117" i="13"/>
  <c r="I117" i="13"/>
  <c r="G117" i="13"/>
  <c r="U116" i="13"/>
  <c r="T116" i="13"/>
  <c r="O116" i="13"/>
  <c r="N116" i="13"/>
  <c r="M116" i="13"/>
  <c r="K116" i="13"/>
  <c r="I116" i="13"/>
  <c r="G116" i="13"/>
  <c r="U115" i="13"/>
  <c r="T115" i="13"/>
  <c r="O115" i="13"/>
  <c r="N115" i="13"/>
  <c r="M115" i="13"/>
  <c r="K115" i="13"/>
  <c r="I115" i="13"/>
  <c r="G115" i="13"/>
  <c r="U114" i="13"/>
  <c r="T114" i="13"/>
  <c r="O114" i="13"/>
  <c r="N114" i="13"/>
  <c r="M114" i="13"/>
  <c r="K114" i="13"/>
  <c r="I114" i="13"/>
  <c r="G114" i="13"/>
  <c r="U113" i="13"/>
  <c r="T113" i="13"/>
  <c r="N113" i="13"/>
  <c r="O113" i="13" s="1"/>
  <c r="M113" i="13"/>
  <c r="K113" i="13"/>
  <c r="I113" i="13"/>
  <c r="G113" i="13"/>
  <c r="S112" i="13"/>
  <c r="R112" i="13"/>
  <c r="Q112" i="13"/>
  <c r="P112" i="13"/>
  <c r="L112" i="13"/>
  <c r="J112" i="13"/>
  <c r="H112" i="13"/>
  <c r="F112" i="13"/>
  <c r="E112" i="13"/>
  <c r="D112" i="13"/>
  <c r="G112" i="13" s="1"/>
  <c r="U111" i="13"/>
  <c r="T111" i="13"/>
  <c r="N111" i="13"/>
  <c r="O111" i="13" s="1"/>
  <c r="M111" i="13"/>
  <c r="K111" i="13"/>
  <c r="I111" i="13"/>
  <c r="G111" i="13"/>
  <c r="U110" i="13"/>
  <c r="T110" i="13"/>
  <c r="O110" i="13"/>
  <c r="N110" i="13"/>
  <c r="M110" i="13"/>
  <c r="K110" i="13"/>
  <c r="I110" i="13"/>
  <c r="G110" i="13"/>
  <c r="U109" i="13"/>
  <c r="T109" i="13"/>
  <c r="O109" i="13"/>
  <c r="N109" i="13"/>
  <c r="M109" i="13"/>
  <c r="K109" i="13"/>
  <c r="I109" i="13"/>
  <c r="G109" i="13"/>
  <c r="U108" i="13"/>
  <c r="T108" i="13"/>
  <c r="O108" i="13"/>
  <c r="N108" i="13"/>
  <c r="M108" i="13"/>
  <c r="K108" i="13"/>
  <c r="I108" i="13"/>
  <c r="G108" i="13"/>
  <c r="U107" i="13"/>
  <c r="T107" i="13"/>
  <c r="O107" i="13"/>
  <c r="N107" i="13"/>
  <c r="M107" i="13"/>
  <c r="K107" i="13"/>
  <c r="I107" i="13"/>
  <c r="G107" i="13"/>
  <c r="S106" i="13"/>
  <c r="R106" i="13"/>
  <c r="T106" i="13" s="1"/>
  <c r="Q106" i="13"/>
  <c r="P106" i="13"/>
  <c r="U106" i="13" s="1"/>
  <c r="L106" i="13"/>
  <c r="J106" i="13"/>
  <c r="H106" i="13"/>
  <c r="F106" i="13"/>
  <c r="E106" i="13"/>
  <c r="D106" i="13"/>
  <c r="U105" i="13"/>
  <c r="T105" i="13"/>
  <c r="N105" i="13"/>
  <c r="O105" i="13" s="1"/>
  <c r="M105" i="13"/>
  <c r="K105" i="13"/>
  <c r="I105" i="13"/>
  <c r="G105" i="13"/>
  <c r="S102" i="13"/>
  <c r="R102" i="13"/>
  <c r="T102" i="13" s="1"/>
  <c r="Q102" i="13"/>
  <c r="P102" i="13"/>
  <c r="U102" i="13" s="1"/>
  <c r="L102" i="13"/>
  <c r="J102" i="13"/>
  <c r="H102" i="13"/>
  <c r="F102" i="13"/>
  <c r="N102" i="13" s="1"/>
  <c r="E102" i="13"/>
  <c r="K102" i="13" s="1"/>
  <c r="D102" i="13"/>
  <c r="S101" i="13"/>
  <c r="R101" i="13"/>
  <c r="Q101" i="13"/>
  <c r="P101" i="13"/>
  <c r="L101" i="13"/>
  <c r="J101" i="13"/>
  <c r="H101" i="13"/>
  <c r="F101" i="13"/>
  <c r="E101" i="13"/>
  <c r="D101" i="13"/>
  <c r="G101" i="13" s="1"/>
  <c r="U100" i="13"/>
  <c r="T100" i="13"/>
  <c r="O100" i="13"/>
  <c r="N100" i="13"/>
  <c r="M100" i="13"/>
  <c r="K100" i="13"/>
  <c r="I100" i="13"/>
  <c r="G100" i="13"/>
  <c r="U99" i="13"/>
  <c r="T99" i="13"/>
  <c r="N99" i="13"/>
  <c r="O99" i="13" s="1"/>
  <c r="M99" i="13"/>
  <c r="K99" i="13"/>
  <c r="I99" i="13"/>
  <c r="G99" i="13"/>
  <c r="U98" i="13"/>
  <c r="T98" i="13"/>
  <c r="N98" i="13"/>
  <c r="O98" i="13" s="1"/>
  <c r="M98" i="13"/>
  <c r="K98" i="13"/>
  <c r="I98" i="13"/>
  <c r="G98" i="13"/>
  <c r="U97" i="13"/>
  <c r="T97" i="13"/>
  <c r="N97" i="13"/>
  <c r="O97" i="13" s="1"/>
  <c r="M97" i="13"/>
  <c r="K97" i="13"/>
  <c r="I97" i="13"/>
  <c r="G97" i="13"/>
  <c r="S96" i="13"/>
  <c r="R96" i="13"/>
  <c r="Q96" i="13"/>
  <c r="P96" i="13"/>
  <c r="L96" i="13"/>
  <c r="J96" i="13"/>
  <c r="H96" i="13"/>
  <c r="F96" i="13"/>
  <c r="N96" i="13" s="1"/>
  <c r="E96" i="13"/>
  <c r="K96" i="13" s="1"/>
  <c r="D96" i="13"/>
  <c r="U95" i="13"/>
  <c r="T95" i="13"/>
  <c r="O95" i="13"/>
  <c r="N95" i="13"/>
  <c r="M95" i="13"/>
  <c r="K95" i="13"/>
  <c r="I95" i="13"/>
  <c r="G95" i="13"/>
  <c r="U94" i="13"/>
  <c r="T94" i="13"/>
  <c r="N94" i="13"/>
  <c r="O94" i="13" s="1"/>
  <c r="M94" i="13"/>
  <c r="K94" i="13"/>
  <c r="I94" i="13"/>
  <c r="G94" i="13"/>
  <c r="U93" i="13"/>
  <c r="T93" i="13"/>
  <c r="N93" i="13"/>
  <c r="O93" i="13" s="1"/>
  <c r="M93" i="13"/>
  <c r="K93" i="13"/>
  <c r="I93" i="13"/>
  <c r="G93" i="13"/>
  <c r="U92" i="13"/>
  <c r="T92" i="13"/>
  <c r="N92" i="13"/>
  <c r="O92" i="13" s="1"/>
  <c r="M92" i="13"/>
  <c r="K92" i="13"/>
  <c r="I92" i="13"/>
  <c r="G92" i="13"/>
  <c r="S91" i="13"/>
  <c r="R91" i="13"/>
  <c r="T91" i="13" s="1"/>
  <c r="Q91" i="13"/>
  <c r="P91" i="13"/>
  <c r="U91" i="13" s="1"/>
  <c r="L91" i="13"/>
  <c r="J91" i="13"/>
  <c r="H91" i="13"/>
  <c r="F91" i="13"/>
  <c r="N91" i="13" s="1"/>
  <c r="E91" i="13"/>
  <c r="O91" i="13" s="1"/>
  <c r="D91" i="13"/>
  <c r="U90" i="13"/>
  <c r="T90" i="13"/>
  <c r="N90" i="13"/>
  <c r="O90" i="13" s="1"/>
  <c r="M90" i="13"/>
  <c r="K90" i="13"/>
  <c r="I90" i="13"/>
  <c r="G90" i="13"/>
  <c r="U89" i="13"/>
  <c r="T89" i="13"/>
  <c r="N89" i="13"/>
  <c r="O89" i="13" s="1"/>
  <c r="M89" i="13"/>
  <c r="K89" i="13"/>
  <c r="I89" i="13"/>
  <c r="G89" i="13"/>
  <c r="U88" i="13"/>
  <c r="T88" i="13"/>
  <c r="N88" i="13"/>
  <c r="O88" i="13" s="1"/>
  <c r="M88" i="13"/>
  <c r="K88" i="13"/>
  <c r="I88" i="13"/>
  <c r="G88" i="13"/>
  <c r="S85" i="13"/>
  <c r="R85" i="13"/>
  <c r="T85" i="13" s="1"/>
  <c r="Q85" i="13"/>
  <c r="P85" i="13"/>
  <c r="U85" i="13" s="1"/>
  <c r="L85" i="13"/>
  <c r="J85" i="13"/>
  <c r="H85" i="13"/>
  <c r="F85" i="13"/>
  <c r="N85" i="13" s="1"/>
  <c r="E85" i="13"/>
  <c r="D85" i="13"/>
  <c r="S84" i="13"/>
  <c r="R84" i="13"/>
  <c r="Q84" i="13"/>
  <c r="P84" i="13"/>
  <c r="L84" i="13"/>
  <c r="J84" i="13"/>
  <c r="H84" i="13"/>
  <c r="F84" i="13"/>
  <c r="N84" i="13" s="1"/>
  <c r="E84" i="13"/>
  <c r="D84" i="13"/>
  <c r="I84" i="13" s="1"/>
  <c r="U83" i="13"/>
  <c r="T83" i="13"/>
  <c r="O83" i="13"/>
  <c r="N83" i="13"/>
  <c r="M83" i="13"/>
  <c r="K83" i="13"/>
  <c r="I83" i="13"/>
  <c r="G83" i="13"/>
  <c r="U82" i="13"/>
  <c r="T82" i="13"/>
  <c r="N82" i="13"/>
  <c r="O82" i="13" s="1"/>
  <c r="M82" i="13"/>
  <c r="K82" i="13"/>
  <c r="I82" i="13"/>
  <c r="G82" i="13"/>
  <c r="U81" i="13"/>
  <c r="T81" i="13"/>
  <c r="N81" i="13"/>
  <c r="O81" i="13" s="1"/>
  <c r="M81" i="13"/>
  <c r="K81" i="13"/>
  <c r="I81" i="13"/>
  <c r="G81" i="13"/>
  <c r="U80" i="13"/>
  <c r="T80" i="13"/>
  <c r="N80" i="13"/>
  <c r="O80" i="13" s="1"/>
  <c r="M80" i="13"/>
  <c r="K80" i="13"/>
  <c r="I80" i="13"/>
  <c r="G80" i="13"/>
  <c r="U79" i="13"/>
  <c r="T79" i="13"/>
  <c r="N79" i="13"/>
  <c r="O79" i="13" s="1"/>
  <c r="M79" i="13"/>
  <c r="K79" i="13"/>
  <c r="I79" i="13"/>
  <c r="G79" i="13"/>
  <c r="S78" i="13"/>
  <c r="R78" i="13"/>
  <c r="T78" i="13" s="1"/>
  <c r="Q78" i="13"/>
  <c r="P78" i="13"/>
  <c r="L78" i="13"/>
  <c r="J78" i="13"/>
  <c r="U78" i="13" s="1"/>
  <c r="H78" i="13"/>
  <c r="F78" i="13"/>
  <c r="E78" i="13"/>
  <c r="D78" i="13"/>
  <c r="G78" i="13" s="1"/>
  <c r="U77" i="13"/>
  <c r="T77" i="13"/>
  <c r="O77" i="13"/>
  <c r="N77" i="13"/>
  <c r="M77" i="13"/>
  <c r="K77" i="13"/>
  <c r="I77" i="13"/>
  <c r="G77" i="13"/>
  <c r="U76" i="13"/>
  <c r="T76" i="13"/>
  <c r="N76" i="13"/>
  <c r="O76" i="13" s="1"/>
  <c r="M76" i="13"/>
  <c r="K76" i="13"/>
  <c r="I76" i="13"/>
  <c r="G76" i="13"/>
  <c r="U75" i="13"/>
  <c r="T75" i="13"/>
  <c r="N75" i="13"/>
  <c r="O75" i="13" s="1"/>
  <c r="M75" i="13"/>
  <c r="K75" i="13"/>
  <c r="I75" i="13"/>
  <c r="G75" i="13"/>
  <c r="U74" i="13"/>
  <c r="T74" i="13"/>
  <c r="N74" i="13"/>
  <c r="O74" i="13" s="1"/>
  <c r="M74" i="13"/>
  <c r="K74" i="13"/>
  <c r="I74" i="13"/>
  <c r="G74" i="13"/>
  <c r="U73" i="13"/>
  <c r="T73" i="13"/>
  <c r="N73" i="13"/>
  <c r="O73" i="13" s="1"/>
  <c r="M73" i="13"/>
  <c r="K73" i="13"/>
  <c r="I73" i="13"/>
  <c r="G73" i="13"/>
  <c r="U72" i="13"/>
  <c r="T72" i="13"/>
  <c r="N72" i="13"/>
  <c r="O72" i="13" s="1"/>
  <c r="M72" i="13"/>
  <c r="K72" i="13"/>
  <c r="I72" i="13"/>
  <c r="G72" i="13"/>
  <c r="U71" i="13"/>
  <c r="T71" i="13"/>
  <c r="N71" i="13"/>
  <c r="O71" i="13" s="1"/>
  <c r="M71" i="13"/>
  <c r="K71" i="13"/>
  <c r="I71" i="13"/>
  <c r="G71" i="13"/>
  <c r="S70" i="13"/>
  <c r="R70" i="13"/>
  <c r="T70" i="13" s="1"/>
  <c r="Q70" i="13"/>
  <c r="P70" i="13"/>
  <c r="L70" i="13"/>
  <c r="J70" i="13"/>
  <c r="U70" i="13" s="1"/>
  <c r="H70" i="13"/>
  <c r="F70" i="13"/>
  <c r="N70" i="13" s="1"/>
  <c r="E70" i="13"/>
  <c r="M70" i="13" s="1"/>
  <c r="D70" i="13"/>
  <c r="U69" i="13"/>
  <c r="T69" i="13"/>
  <c r="O69" i="13"/>
  <c r="N69" i="13"/>
  <c r="M69" i="13"/>
  <c r="K69" i="13"/>
  <c r="I69" i="13"/>
  <c r="G69" i="13"/>
  <c r="U68" i="13"/>
  <c r="T68" i="13"/>
  <c r="N68" i="13"/>
  <c r="O68" i="13" s="1"/>
  <c r="M68" i="13"/>
  <c r="K68" i="13"/>
  <c r="I68" i="13"/>
  <c r="G68" i="13"/>
  <c r="U67" i="13"/>
  <c r="T67" i="13"/>
  <c r="N67" i="13"/>
  <c r="O67" i="13" s="1"/>
  <c r="M67" i="13"/>
  <c r="K67" i="13"/>
  <c r="I67" i="13"/>
  <c r="G67" i="13"/>
  <c r="U66" i="13"/>
  <c r="T66" i="13"/>
  <c r="N66" i="13"/>
  <c r="O66" i="13" s="1"/>
  <c r="M66" i="13"/>
  <c r="K66" i="13"/>
  <c r="I66" i="13"/>
  <c r="G66" i="13"/>
  <c r="U65" i="13"/>
  <c r="T65" i="13"/>
  <c r="N65" i="13"/>
  <c r="O65" i="13" s="1"/>
  <c r="M65" i="13"/>
  <c r="K65" i="13"/>
  <c r="I65" i="13"/>
  <c r="G65" i="13"/>
  <c r="U64" i="13"/>
  <c r="T64" i="13"/>
  <c r="N64" i="13"/>
  <c r="O64" i="13" s="1"/>
  <c r="M64" i="13"/>
  <c r="K64" i="13"/>
  <c r="I64" i="13"/>
  <c r="G64" i="13"/>
  <c r="S63" i="13"/>
  <c r="R63" i="13"/>
  <c r="T63" i="13" s="1"/>
  <c r="Q63" i="13"/>
  <c r="P63" i="13"/>
  <c r="U63" i="13" s="1"/>
  <c r="L63" i="13"/>
  <c r="J63" i="13"/>
  <c r="H63" i="13"/>
  <c r="F63" i="13"/>
  <c r="N63" i="13" s="1"/>
  <c r="E63" i="13"/>
  <c r="K63" i="13" s="1"/>
  <c r="D63" i="13"/>
  <c r="I63" i="13" s="1"/>
  <c r="U62" i="13"/>
  <c r="T62" i="13"/>
  <c r="O62" i="13"/>
  <c r="N62" i="13"/>
  <c r="M62" i="13"/>
  <c r="K62" i="13"/>
  <c r="I62" i="13"/>
  <c r="G62" i="13"/>
  <c r="U61" i="13"/>
  <c r="T61" i="13"/>
  <c r="N61" i="13"/>
  <c r="O61" i="13" s="1"/>
  <c r="M61" i="13"/>
  <c r="K61" i="13"/>
  <c r="I61" i="13"/>
  <c r="G61" i="13"/>
  <c r="U60" i="13"/>
  <c r="T60" i="13"/>
  <c r="N60" i="13"/>
  <c r="O60" i="13" s="1"/>
  <c r="M60" i="13"/>
  <c r="K60" i="13"/>
  <c r="I60" i="13"/>
  <c r="G60" i="13"/>
  <c r="U59" i="13"/>
  <c r="T59" i="13"/>
  <c r="N59" i="13"/>
  <c r="O59" i="13" s="1"/>
  <c r="M59" i="13"/>
  <c r="K59" i="13"/>
  <c r="I59" i="13"/>
  <c r="G59" i="13"/>
  <c r="S58" i="13"/>
  <c r="R58" i="13"/>
  <c r="Q58" i="13"/>
  <c r="P58" i="13"/>
  <c r="L58" i="13"/>
  <c r="J58" i="13"/>
  <c r="H58" i="13"/>
  <c r="F58" i="13"/>
  <c r="N58" i="13" s="1"/>
  <c r="O58" i="13" s="1"/>
  <c r="E58" i="13"/>
  <c r="D58" i="13"/>
  <c r="U57" i="13"/>
  <c r="T57" i="13"/>
  <c r="N57" i="13"/>
  <c r="O57" i="13" s="1"/>
  <c r="M57" i="13"/>
  <c r="K57" i="13"/>
  <c r="I57" i="13"/>
  <c r="G57" i="13"/>
  <c r="S54" i="13"/>
  <c r="R54" i="13"/>
  <c r="Q54" i="13"/>
  <c r="P54" i="13"/>
  <c r="L54" i="13"/>
  <c r="J54" i="13"/>
  <c r="H54" i="13"/>
  <c r="F54" i="13"/>
  <c r="N54" i="13" s="1"/>
  <c r="E54" i="13"/>
  <c r="O54" i="13" s="1"/>
  <c r="D54" i="13"/>
  <c r="S53" i="13"/>
  <c r="R53" i="13"/>
  <c r="T53" i="13" s="1"/>
  <c r="Q53" i="13"/>
  <c r="P53" i="13"/>
  <c r="L53" i="13"/>
  <c r="J53" i="13"/>
  <c r="U53" i="13" s="1"/>
  <c r="H53" i="13"/>
  <c r="F53" i="13"/>
  <c r="E53" i="13"/>
  <c r="D53" i="13"/>
  <c r="I53" i="13" s="1"/>
  <c r="U52" i="13"/>
  <c r="T52" i="13"/>
  <c r="N52" i="13"/>
  <c r="O52" i="13" s="1"/>
  <c r="M52" i="13"/>
  <c r="K52" i="13"/>
  <c r="I52" i="13"/>
  <c r="G52" i="13"/>
  <c r="U51" i="13"/>
  <c r="T51" i="13"/>
  <c r="N51" i="13"/>
  <c r="O51" i="13" s="1"/>
  <c r="M51" i="13"/>
  <c r="K51" i="13"/>
  <c r="I51" i="13"/>
  <c r="G51" i="13"/>
  <c r="U50" i="13"/>
  <c r="T50" i="13"/>
  <c r="O50" i="13"/>
  <c r="N50" i="13"/>
  <c r="M50" i="13"/>
  <c r="K50" i="13"/>
  <c r="I50" i="13"/>
  <c r="G50" i="13"/>
  <c r="U49" i="13"/>
  <c r="T49" i="13"/>
  <c r="O49" i="13"/>
  <c r="N49" i="13"/>
  <c r="M49" i="13"/>
  <c r="K49" i="13"/>
  <c r="I49" i="13"/>
  <c r="G49" i="13"/>
  <c r="U48" i="13"/>
  <c r="T48" i="13"/>
  <c r="O48" i="13"/>
  <c r="N48" i="13"/>
  <c r="M48" i="13"/>
  <c r="K48" i="13"/>
  <c r="I48" i="13"/>
  <c r="G48" i="13"/>
  <c r="S47" i="13"/>
  <c r="R47" i="13"/>
  <c r="T47" i="13" s="1"/>
  <c r="Q47" i="13"/>
  <c r="P47" i="13"/>
  <c r="L47" i="13"/>
  <c r="J47" i="13"/>
  <c r="U47" i="13" s="1"/>
  <c r="H47" i="13"/>
  <c r="F47" i="13"/>
  <c r="N47" i="13" s="1"/>
  <c r="E47" i="13"/>
  <c r="D47" i="13"/>
  <c r="I47" i="13" s="1"/>
  <c r="U46" i="13"/>
  <c r="T46" i="13"/>
  <c r="N46" i="13"/>
  <c r="O46" i="13" s="1"/>
  <c r="M46" i="13"/>
  <c r="K46" i="13"/>
  <c r="I46" i="13"/>
  <c r="G46" i="13"/>
  <c r="U45" i="13"/>
  <c r="T45" i="13"/>
  <c r="O45" i="13"/>
  <c r="N45" i="13"/>
  <c r="M45" i="13"/>
  <c r="K45" i="13"/>
  <c r="I45" i="13"/>
  <c r="G45" i="13"/>
  <c r="U44" i="13"/>
  <c r="T44" i="13"/>
  <c r="O44" i="13"/>
  <c r="N44" i="13"/>
  <c r="M44" i="13"/>
  <c r="K44" i="13"/>
  <c r="I44" i="13"/>
  <c r="G44" i="13"/>
  <c r="U43" i="13"/>
  <c r="T43" i="13"/>
  <c r="N43" i="13"/>
  <c r="O43" i="13" s="1"/>
  <c r="M43" i="13"/>
  <c r="K43" i="13"/>
  <c r="I43" i="13"/>
  <c r="G43" i="13"/>
  <c r="U42" i="13"/>
  <c r="T42" i="13"/>
  <c r="O42" i="13"/>
  <c r="N42" i="13"/>
  <c r="M42" i="13"/>
  <c r="K42" i="13"/>
  <c r="I42" i="13"/>
  <c r="G42" i="13"/>
  <c r="U41" i="13"/>
  <c r="T41" i="13"/>
  <c r="O41" i="13"/>
  <c r="N41" i="13"/>
  <c r="M41" i="13"/>
  <c r="K41" i="13"/>
  <c r="I41" i="13"/>
  <c r="G41" i="13"/>
  <c r="S40" i="13"/>
  <c r="R40" i="13"/>
  <c r="Q40" i="13"/>
  <c r="P40" i="13"/>
  <c r="L40" i="13"/>
  <c r="J40" i="13"/>
  <c r="H40" i="13"/>
  <c r="F40" i="13"/>
  <c r="N40" i="13" s="1"/>
  <c r="E40" i="13"/>
  <c r="O40" i="13" s="1"/>
  <c r="D40" i="13"/>
  <c r="G40" i="13" s="1"/>
  <c r="U39" i="13"/>
  <c r="T39" i="13"/>
  <c r="N39" i="13"/>
  <c r="O39" i="13" s="1"/>
  <c r="M39" i="13"/>
  <c r="K39" i="13"/>
  <c r="I39" i="13"/>
  <c r="G39" i="13"/>
  <c r="U38" i="13"/>
  <c r="T38" i="13"/>
  <c r="O38" i="13"/>
  <c r="N38" i="13"/>
  <c r="M38" i="13"/>
  <c r="K38" i="13"/>
  <c r="I38" i="13"/>
  <c r="G38" i="13"/>
  <c r="U37" i="13"/>
  <c r="T37" i="13"/>
  <c r="O37" i="13"/>
  <c r="N37" i="13"/>
  <c r="M37" i="13"/>
  <c r="K37" i="13"/>
  <c r="I37" i="13"/>
  <c r="G37" i="13"/>
  <c r="U36" i="13"/>
  <c r="T36" i="13"/>
  <c r="O36" i="13"/>
  <c r="N36" i="13"/>
  <c r="M36" i="13"/>
  <c r="K36" i="13"/>
  <c r="I36" i="13"/>
  <c r="G36" i="13"/>
  <c r="S35" i="13"/>
  <c r="R35" i="13"/>
  <c r="T35" i="13" s="1"/>
  <c r="Q35" i="13"/>
  <c r="P35" i="13"/>
  <c r="L35" i="13"/>
  <c r="J35" i="13"/>
  <c r="U35" i="13" s="1"/>
  <c r="H35" i="13"/>
  <c r="F35" i="13"/>
  <c r="E35" i="13"/>
  <c r="D35" i="13"/>
  <c r="I35" i="13" s="1"/>
  <c r="U34" i="13"/>
  <c r="T34" i="13"/>
  <c r="N34" i="13"/>
  <c r="O34" i="13" s="1"/>
  <c r="M34" i="13"/>
  <c r="K34" i="13"/>
  <c r="I34" i="13"/>
  <c r="G34" i="13"/>
  <c r="U33" i="13"/>
  <c r="T33" i="13"/>
  <c r="O33" i="13"/>
  <c r="N33" i="13"/>
  <c r="M33" i="13"/>
  <c r="K33" i="13"/>
  <c r="I33" i="13"/>
  <c r="G33" i="13"/>
  <c r="U32" i="13"/>
  <c r="T32" i="13"/>
  <c r="O32" i="13"/>
  <c r="N32" i="13"/>
  <c r="M32" i="13"/>
  <c r="K32" i="13"/>
  <c r="I32" i="13"/>
  <c r="G32" i="13"/>
  <c r="U31" i="13"/>
  <c r="T31" i="13"/>
  <c r="O31" i="13"/>
  <c r="N31" i="13"/>
  <c r="M31" i="13"/>
  <c r="K31" i="13"/>
  <c r="I31" i="13"/>
  <c r="G31" i="13"/>
  <c r="U30" i="13"/>
  <c r="T30" i="13"/>
  <c r="O30" i="13"/>
  <c r="N30" i="13"/>
  <c r="M30" i="13"/>
  <c r="K30" i="13"/>
  <c r="I30" i="13"/>
  <c r="G30" i="13"/>
  <c r="U29" i="13"/>
  <c r="T29" i="13"/>
  <c r="O29" i="13"/>
  <c r="N29" i="13"/>
  <c r="M29" i="13"/>
  <c r="K29" i="13"/>
  <c r="I29" i="13"/>
  <c r="G29" i="13"/>
  <c r="U28" i="13"/>
  <c r="T28" i="13"/>
  <c r="O28" i="13"/>
  <c r="N28" i="13"/>
  <c r="M28" i="13"/>
  <c r="K28" i="13"/>
  <c r="I28" i="13"/>
  <c r="G28" i="13"/>
  <c r="S27" i="13"/>
  <c r="R27" i="13"/>
  <c r="Q27" i="13"/>
  <c r="P27" i="13"/>
  <c r="L27" i="13"/>
  <c r="J27" i="13"/>
  <c r="H27" i="13"/>
  <c r="F27" i="13"/>
  <c r="N27" i="13" s="1"/>
  <c r="E27" i="13"/>
  <c r="K27" i="13" s="1"/>
  <c r="D27" i="13"/>
  <c r="I27" i="13" s="1"/>
  <c r="U26" i="13"/>
  <c r="T26" i="13"/>
  <c r="N26" i="13"/>
  <c r="O26" i="13" s="1"/>
  <c r="M26" i="13"/>
  <c r="K26" i="13"/>
  <c r="I26" i="13"/>
  <c r="G26" i="13"/>
  <c r="U25" i="13"/>
  <c r="T25" i="13"/>
  <c r="O25" i="13"/>
  <c r="N25" i="13"/>
  <c r="M25" i="13"/>
  <c r="K25" i="13"/>
  <c r="I25" i="13"/>
  <c r="G25" i="13"/>
  <c r="U24" i="13"/>
  <c r="T24" i="13"/>
  <c r="O24" i="13"/>
  <c r="N24" i="13"/>
  <c r="M24" i="13"/>
  <c r="K24" i="13"/>
  <c r="I24" i="13"/>
  <c r="G24" i="13"/>
  <c r="U23" i="13"/>
  <c r="T23" i="13"/>
  <c r="O23" i="13"/>
  <c r="N23" i="13"/>
  <c r="M23" i="13"/>
  <c r="K23" i="13"/>
  <c r="I23" i="13"/>
  <c r="G23" i="13"/>
  <c r="U22" i="13"/>
  <c r="T22" i="13"/>
  <c r="O22" i="13"/>
  <c r="N22" i="13"/>
  <c r="M22" i="13"/>
  <c r="K22" i="13"/>
  <c r="I22" i="13"/>
  <c r="G22" i="13"/>
  <c r="U21" i="13"/>
  <c r="T21" i="13"/>
  <c r="O21" i="13"/>
  <c r="N21" i="13"/>
  <c r="M21" i="13"/>
  <c r="K21" i="13"/>
  <c r="I21" i="13"/>
  <c r="G21" i="13"/>
  <c r="U20" i="13"/>
  <c r="T20" i="13"/>
  <c r="O20" i="13"/>
  <c r="N20" i="13"/>
  <c r="M20" i="13"/>
  <c r="K20" i="13"/>
  <c r="I20" i="13"/>
  <c r="G20" i="13"/>
  <c r="S19" i="13"/>
  <c r="R19" i="13"/>
  <c r="T19" i="13" s="1"/>
  <c r="Q19" i="13"/>
  <c r="P19" i="13"/>
  <c r="U19" i="13" s="1"/>
  <c r="L19" i="13"/>
  <c r="J19" i="13"/>
  <c r="H19" i="13"/>
  <c r="F19" i="13"/>
  <c r="E19" i="13"/>
  <c r="K19" i="13" s="1"/>
  <c r="D19" i="13"/>
  <c r="U18" i="13"/>
  <c r="T18" i="13"/>
  <c r="N18" i="13"/>
  <c r="O18" i="13" s="1"/>
  <c r="M18" i="13"/>
  <c r="K18" i="13"/>
  <c r="I18" i="13"/>
  <c r="G18" i="13"/>
  <c r="U17" i="13"/>
  <c r="T17" i="13"/>
  <c r="N17" i="13"/>
  <c r="O17" i="13" s="1"/>
  <c r="M17" i="13"/>
  <c r="K17" i="13"/>
  <c r="I17" i="13"/>
  <c r="G17" i="13"/>
  <c r="U16" i="13"/>
  <c r="T16" i="13"/>
  <c r="N16" i="13"/>
  <c r="O16" i="13" s="1"/>
  <c r="M16" i="13"/>
  <c r="K16" i="13"/>
  <c r="I16" i="13"/>
  <c r="G16" i="13"/>
  <c r="U15" i="13"/>
  <c r="T15" i="13"/>
  <c r="N15" i="13"/>
  <c r="O15" i="13" s="1"/>
  <c r="M15" i="13"/>
  <c r="K15" i="13"/>
  <c r="I15" i="13"/>
  <c r="G15" i="13"/>
  <c r="U14" i="13"/>
  <c r="T14" i="13"/>
  <c r="N14" i="13"/>
  <c r="O14" i="13" s="1"/>
  <c r="M14" i="13"/>
  <c r="K14" i="13"/>
  <c r="I14" i="13"/>
  <c r="G14" i="13"/>
  <c r="U13" i="13"/>
  <c r="T13" i="13"/>
  <c r="N13" i="13"/>
  <c r="O13" i="13" s="1"/>
  <c r="M13" i="13"/>
  <c r="K13" i="13"/>
  <c r="I13" i="13"/>
  <c r="G13" i="13"/>
  <c r="U12" i="13"/>
  <c r="T12" i="13"/>
  <c r="N12" i="13"/>
  <c r="O12" i="13" s="1"/>
  <c r="M12" i="13"/>
  <c r="K12" i="13"/>
  <c r="I12" i="13"/>
  <c r="G12" i="13"/>
  <c r="U11" i="13"/>
  <c r="T11" i="13"/>
  <c r="N11" i="13"/>
  <c r="O11" i="13" s="1"/>
  <c r="M11" i="13"/>
  <c r="K11" i="13"/>
  <c r="I11" i="13"/>
  <c r="G11" i="13"/>
  <c r="S10" i="13"/>
  <c r="R10" i="13"/>
  <c r="T10" i="13" s="1"/>
  <c r="Q10" i="13"/>
  <c r="P10" i="13"/>
  <c r="L10" i="13"/>
  <c r="J10" i="13"/>
  <c r="H10" i="13"/>
  <c r="F10" i="13"/>
  <c r="N10" i="13" s="1"/>
  <c r="E10" i="13"/>
  <c r="M10" i="13" s="1"/>
  <c r="D10" i="13"/>
  <c r="U9" i="13"/>
  <c r="T9" i="13"/>
  <c r="N9" i="13"/>
  <c r="O9" i="13" s="1"/>
  <c r="M9" i="13"/>
  <c r="K9" i="13"/>
  <c r="I9" i="13"/>
  <c r="G9" i="13"/>
  <c r="U8" i="13"/>
  <c r="T8" i="13"/>
  <c r="N8" i="13"/>
  <c r="O8" i="13" s="1"/>
  <c r="M8" i="13"/>
  <c r="K8" i="13"/>
  <c r="I8" i="13"/>
  <c r="G8" i="13"/>
  <c r="S339" i="12"/>
  <c r="R339" i="12"/>
  <c r="T339" i="12" s="1"/>
  <c r="Q339" i="12"/>
  <c r="P339" i="12"/>
  <c r="U339" i="12" s="1"/>
  <c r="L339" i="12"/>
  <c r="J339" i="12"/>
  <c r="H339" i="12"/>
  <c r="F339" i="12"/>
  <c r="N339" i="12" s="1"/>
  <c r="E339" i="12"/>
  <c r="M339" i="12" s="1"/>
  <c r="D339" i="12"/>
  <c r="I339" i="12" s="1"/>
  <c r="S338" i="12"/>
  <c r="R338" i="12"/>
  <c r="T338" i="12" s="1"/>
  <c r="Q338" i="12"/>
  <c r="P338" i="12"/>
  <c r="L338" i="12"/>
  <c r="J338" i="12"/>
  <c r="H338" i="12"/>
  <c r="F338" i="12"/>
  <c r="E338" i="12"/>
  <c r="M338" i="12" s="1"/>
  <c r="D338" i="12"/>
  <c r="S337" i="12"/>
  <c r="R337" i="12"/>
  <c r="T337" i="12" s="1"/>
  <c r="Q337" i="12"/>
  <c r="P337" i="12"/>
  <c r="L337" i="12"/>
  <c r="J337" i="12"/>
  <c r="H337" i="12"/>
  <c r="F337" i="12"/>
  <c r="E337" i="12"/>
  <c r="M337" i="12" s="1"/>
  <c r="D337" i="12"/>
  <c r="U336" i="12"/>
  <c r="T336" i="12"/>
  <c r="O336" i="12"/>
  <c r="N336" i="12"/>
  <c r="M336" i="12"/>
  <c r="K336" i="12"/>
  <c r="I336" i="12"/>
  <c r="G336" i="12"/>
  <c r="U335" i="12"/>
  <c r="T335" i="12"/>
  <c r="N335" i="12"/>
  <c r="O335" i="12" s="1"/>
  <c r="M335" i="12"/>
  <c r="K335" i="12"/>
  <c r="I335" i="12"/>
  <c r="G335" i="12"/>
  <c r="U334" i="12"/>
  <c r="T334" i="12"/>
  <c r="N334" i="12"/>
  <c r="O334" i="12" s="1"/>
  <c r="M334" i="12"/>
  <c r="K334" i="12"/>
  <c r="I334" i="12"/>
  <c r="G334" i="12"/>
  <c r="U333" i="12"/>
  <c r="T333" i="12"/>
  <c r="N333" i="12"/>
  <c r="O333" i="12" s="1"/>
  <c r="M333" i="12"/>
  <c r="K333" i="12"/>
  <c r="I333" i="12"/>
  <c r="G333" i="12"/>
  <c r="S332" i="12"/>
  <c r="R332" i="12"/>
  <c r="Q332" i="12"/>
  <c r="P332" i="12"/>
  <c r="L332" i="12"/>
  <c r="J332" i="12"/>
  <c r="H332" i="12"/>
  <c r="F332" i="12"/>
  <c r="N332" i="12" s="1"/>
  <c r="E332" i="12"/>
  <c r="D332" i="12"/>
  <c r="U331" i="12"/>
  <c r="T331" i="12"/>
  <c r="O331" i="12"/>
  <c r="N331" i="12"/>
  <c r="M331" i="12"/>
  <c r="K331" i="12"/>
  <c r="I331" i="12"/>
  <c r="G331" i="12"/>
  <c r="U330" i="12"/>
  <c r="T330" i="12"/>
  <c r="N330" i="12"/>
  <c r="O330" i="12" s="1"/>
  <c r="M330" i="12"/>
  <c r="K330" i="12"/>
  <c r="I330" i="12"/>
  <c r="G330" i="12"/>
  <c r="U329" i="12"/>
  <c r="T329" i="12"/>
  <c r="N329" i="12"/>
  <c r="O329" i="12" s="1"/>
  <c r="M329" i="12"/>
  <c r="K329" i="12"/>
  <c r="I329" i="12"/>
  <c r="G329" i="12"/>
  <c r="U328" i="12"/>
  <c r="T328" i="12"/>
  <c r="N328" i="12"/>
  <c r="O328" i="12" s="1"/>
  <c r="M328" i="12"/>
  <c r="K328" i="12"/>
  <c r="I328" i="12"/>
  <c r="G328" i="12"/>
  <c r="U327" i="12"/>
  <c r="T327" i="12"/>
  <c r="N327" i="12"/>
  <c r="O327" i="12" s="1"/>
  <c r="M327" i="12"/>
  <c r="K327" i="12"/>
  <c r="I327" i="12"/>
  <c r="G327" i="12"/>
  <c r="U326" i="12"/>
  <c r="T326" i="12"/>
  <c r="N326" i="12"/>
  <c r="O326" i="12" s="1"/>
  <c r="M326" i="12"/>
  <c r="K326" i="12"/>
  <c r="I326" i="12"/>
  <c r="G326" i="12"/>
  <c r="U325" i="12"/>
  <c r="T325" i="12"/>
  <c r="N325" i="12"/>
  <c r="O325" i="12" s="1"/>
  <c r="M325" i="12"/>
  <c r="K325" i="12"/>
  <c r="I325" i="12"/>
  <c r="G325" i="12"/>
  <c r="U324" i="12"/>
  <c r="T324" i="12"/>
  <c r="N324" i="12"/>
  <c r="O324" i="12" s="1"/>
  <c r="M324" i="12"/>
  <c r="K324" i="12"/>
  <c r="I324" i="12"/>
  <c r="G324" i="12"/>
  <c r="S323" i="12"/>
  <c r="R323" i="12"/>
  <c r="Q323" i="12"/>
  <c r="P323" i="12"/>
  <c r="U323" i="12" s="1"/>
  <c r="L323" i="12"/>
  <c r="J323" i="12"/>
  <c r="H323" i="12"/>
  <c r="F323" i="12"/>
  <c r="N323" i="12" s="1"/>
  <c r="E323" i="12"/>
  <c r="M323" i="12" s="1"/>
  <c r="D323" i="12"/>
  <c r="I323" i="12" s="1"/>
  <c r="U322" i="12"/>
  <c r="T322" i="12"/>
  <c r="O322" i="12"/>
  <c r="N322" i="12"/>
  <c r="M322" i="12"/>
  <c r="K322" i="12"/>
  <c r="I322" i="12"/>
  <c r="G322" i="12"/>
  <c r="U321" i="12"/>
  <c r="T321" i="12"/>
  <c r="N321" i="12"/>
  <c r="O321" i="12" s="1"/>
  <c r="M321" i="12"/>
  <c r="K321" i="12"/>
  <c r="I321" i="12"/>
  <c r="G321" i="12"/>
  <c r="U320" i="12"/>
  <c r="T320" i="12"/>
  <c r="N320" i="12"/>
  <c r="O320" i="12" s="1"/>
  <c r="M320" i="12"/>
  <c r="K320" i="12"/>
  <c r="I320" i="12"/>
  <c r="G320" i="12"/>
  <c r="U319" i="12"/>
  <c r="T319" i="12"/>
  <c r="N319" i="12"/>
  <c r="O319" i="12" s="1"/>
  <c r="M319" i="12"/>
  <c r="K319" i="12"/>
  <c r="I319" i="12"/>
  <c r="G319" i="12"/>
  <c r="U318" i="12"/>
  <c r="T318" i="12"/>
  <c r="N318" i="12"/>
  <c r="O318" i="12" s="1"/>
  <c r="M318" i="12"/>
  <c r="K318" i="12"/>
  <c r="I318" i="12"/>
  <c r="G318" i="12"/>
  <c r="S317" i="12"/>
  <c r="R317" i="12"/>
  <c r="T317" i="12" s="1"/>
  <c r="Q317" i="12"/>
  <c r="P317" i="12"/>
  <c r="L317" i="12"/>
  <c r="J317" i="12"/>
  <c r="H317" i="12"/>
  <c r="F317" i="12"/>
  <c r="N317" i="12" s="1"/>
  <c r="E317" i="12"/>
  <c r="D317" i="12"/>
  <c r="U316" i="12"/>
  <c r="T316" i="12"/>
  <c r="O316" i="12"/>
  <c r="N316" i="12"/>
  <c r="M316" i="12"/>
  <c r="K316" i="12"/>
  <c r="I316" i="12"/>
  <c r="G316" i="12"/>
  <c r="U315" i="12"/>
  <c r="T315" i="12"/>
  <c r="N315" i="12"/>
  <c r="O315" i="12" s="1"/>
  <c r="M315" i="12"/>
  <c r="K315" i="12"/>
  <c r="I315" i="12"/>
  <c r="G315" i="12"/>
  <c r="U314" i="12"/>
  <c r="T314" i="12"/>
  <c r="N314" i="12"/>
  <c r="O314" i="12" s="1"/>
  <c r="M314" i="12"/>
  <c r="K314" i="12"/>
  <c r="I314" i="12"/>
  <c r="G314" i="12"/>
  <c r="U313" i="12"/>
  <c r="T313" i="12"/>
  <c r="N313" i="12"/>
  <c r="O313" i="12" s="1"/>
  <c r="M313" i="12"/>
  <c r="K313" i="12"/>
  <c r="I313" i="12"/>
  <c r="G313" i="12"/>
  <c r="U312" i="12"/>
  <c r="T312" i="12"/>
  <c r="N312" i="12"/>
  <c r="O312" i="12" s="1"/>
  <c r="M312" i="12"/>
  <c r="K312" i="12"/>
  <c r="I312" i="12"/>
  <c r="G312" i="12"/>
  <c r="U311" i="12"/>
  <c r="T311" i="12"/>
  <c r="N311" i="12"/>
  <c r="O311" i="12" s="1"/>
  <c r="M311" i="12"/>
  <c r="K311" i="12"/>
  <c r="I311" i="12"/>
  <c r="G311" i="12"/>
  <c r="S310" i="12"/>
  <c r="R310" i="12"/>
  <c r="T310" i="12" s="1"/>
  <c r="Q310" i="12"/>
  <c r="P310" i="12"/>
  <c r="L310" i="12"/>
  <c r="J310" i="12"/>
  <c r="H310" i="12"/>
  <c r="F310" i="12"/>
  <c r="E310" i="12"/>
  <c r="M310" i="12" s="1"/>
  <c r="D310" i="12"/>
  <c r="U309" i="12"/>
  <c r="T309" i="12"/>
  <c r="O309" i="12"/>
  <c r="N309" i="12"/>
  <c r="M309" i="12"/>
  <c r="K309" i="12"/>
  <c r="I309" i="12"/>
  <c r="G309" i="12"/>
  <c r="U308" i="12"/>
  <c r="T308" i="12"/>
  <c r="N308" i="12"/>
  <c r="O308" i="12" s="1"/>
  <c r="M308" i="12"/>
  <c r="K308" i="12"/>
  <c r="I308" i="12"/>
  <c r="G308" i="12"/>
  <c r="U307" i="12"/>
  <c r="T307" i="12"/>
  <c r="N307" i="12"/>
  <c r="O307" i="12" s="1"/>
  <c r="M307" i="12"/>
  <c r="K307" i="12"/>
  <c r="I307" i="12"/>
  <c r="G307" i="12"/>
  <c r="U306" i="12"/>
  <c r="T306" i="12"/>
  <c r="N306" i="12"/>
  <c r="O306" i="12" s="1"/>
  <c r="M306" i="12"/>
  <c r="K306" i="12"/>
  <c r="I306" i="12"/>
  <c r="G306" i="12"/>
  <c r="U305" i="12"/>
  <c r="T305" i="12"/>
  <c r="N305" i="12"/>
  <c r="O305" i="12" s="1"/>
  <c r="M305" i="12"/>
  <c r="K305" i="12"/>
  <c r="I305" i="12"/>
  <c r="G305" i="12"/>
  <c r="U304" i="12"/>
  <c r="T304" i="12"/>
  <c r="N304" i="12"/>
  <c r="O304" i="12" s="1"/>
  <c r="M304" i="12"/>
  <c r="K304" i="12"/>
  <c r="I304" i="12"/>
  <c r="G304" i="12"/>
  <c r="S303" i="12"/>
  <c r="R303" i="12"/>
  <c r="T303" i="12" s="1"/>
  <c r="Q303" i="12"/>
  <c r="P303" i="12"/>
  <c r="L303" i="12"/>
  <c r="J303" i="12"/>
  <c r="H303" i="12"/>
  <c r="F303" i="12"/>
  <c r="N303" i="12" s="1"/>
  <c r="E303" i="12"/>
  <c r="D303" i="12"/>
  <c r="U302" i="12"/>
  <c r="T302" i="12"/>
  <c r="N302" i="12"/>
  <c r="O302" i="12" s="1"/>
  <c r="M302" i="12"/>
  <c r="K302" i="12"/>
  <c r="I302" i="12"/>
  <c r="G302" i="12"/>
  <c r="S299" i="12"/>
  <c r="R299" i="12"/>
  <c r="T299" i="12" s="1"/>
  <c r="Q299" i="12"/>
  <c r="P299" i="12"/>
  <c r="U299" i="12" s="1"/>
  <c r="L299" i="12"/>
  <c r="J299" i="12"/>
  <c r="H299" i="12"/>
  <c r="F299" i="12"/>
  <c r="N299" i="12" s="1"/>
  <c r="E299" i="12"/>
  <c r="M299" i="12" s="1"/>
  <c r="D299" i="12"/>
  <c r="I299" i="12" s="1"/>
  <c r="S298" i="12"/>
  <c r="R298" i="12"/>
  <c r="T298" i="12" s="1"/>
  <c r="Q298" i="12"/>
  <c r="P298" i="12"/>
  <c r="L298" i="12"/>
  <c r="J298" i="12"/>
  <c r="H298" i="12"/>
  <c r="F298" i="12"/>
  <c r="E298" i="12"/>
  <c r="M298" i="12" s="1"/>
  <c r="D298" i="12"/>
  <c r="U297" i="12"/>
  <c r="T297" i="12"/>
  <c r="O297" i="12"/>
  <c r="N297" i="12"/>
  <c r="M297" i="12"/>
  <c r="K297" i="12"/>
  <c r="I297" i="12"/>
  <c r="G297" i="12"/>
  <c r="U296" i="12"/>
  <c r="T296" i="12"/>
  <c r="N296" i="12"/>
  <c r="O296" i="12" s="1"/>
  <c r="M296" i="12"/>
  <c r="K296" i="12"/>
  <c r="I296" i="12"/>
  <c r="G296" i="12"/>
  <c r="U295" i="12"/>
  <c r="T295" i="12"/>
  <c r="N295" i="12"/>
  <c r="O295" i="12" s="1"/>
  <c r="M295" i="12"/>
  <c r="K295" i="12"/>
  <c r="I295" i="12"/>
  <c r="G295" i="12"/>
  <c r="U294" i="12"/>
  <c r="T294" i="12"/>
  <c r="N294" i="12"/>
  <c r="O294" i="12" s="1"/>
  <c r="M294" i="12"/>
  <c r="K294" i="12"/>
  <c r="I294" i="12"/>
  <c r="G294" i="12"/>
  <c r="U293" i="12"/>
  <c r="T293" i="12"/>
  <c r="N293" i="12"/>
  <c r="O293" i="12" s="1"/>
  <c r="M293" i="12"/>
  <c r="K293" i="12"/>
  <c r="I293" i="12"/>
  <c r="G293" i="12"/>
  <c r="S292" i="12"/>
  <c r="R292" i="12"/>
  <c r="T292" i="12" s="1"/>
  <c r="Q292" i="12"/>
  <c r="P292" i="12"/>
  <c r="L292" i="12"/>
  <c r="J292" i="12"/>
  <c r="H292" i="12"/>
  <c r="F292" i="12"/>
  <c r="N292" i="12" s="1"/>
  <c r="E292" i="12"/>
  <c r="M292" i="12" s="1"/>
  <c r="D292" i="12"/>
  <c r="U291" i="12"/>
  <c r="T291" i="12"/>
  <c r="O291" i="12"/>
  <c r="N291" i="12"/>
  <c r="M291" i="12"/>
  <c r="K291" i="12"/>
  <c r="I291" i="12"/>
  <c r="G291" i="12"/>
  <c r="U290" i="12"/>
  <c r="T290" i="12"/>
  <c r="N290" i="12"/>
  <c r="O290" i="12" s="1"/>
  <c r="M290" i="12"/>
  <c r="K290" i="12"/>
  <c r="I290" i="12"/>
  <c r="G290" i="12"/>
  <c r="U289" i="12"/>
  <c r="T289" i="12"/>
  <c r="N289" i="12"/>
  <c r="O289" i="12" s="1"/>
  <c r="M289" i="12"/>
  <c r="K289" i="12"/>
  <c r="I289" i="12"/>
  <c r="G289" i="12"/>
  <c r="U288" i="12"/>
  <c r="T288" i="12"/>
  <c r="N288" i="12"/>
  <c r="O288" i="12" s="1"/>
  <c r="M288" i="12"/>
  <c r="K288" i="12"/>
  <c r="I288" i="12"/>
  <c r="G288" i="12"/>
  <c r="U287" i="12"/>
  <c r="T287" i="12"/>
  <c r="N287" i="12"/>
  <c r="O287" i="12" s="1"/>
  <c r="M287" i="12"/>
  <c r="K287" i="12"/>
  <c r="I287" i="12"/>
  <c r="G287" i="12"/>
  <c r="U286" i="12"/>
  <c r="T286" i="12"/>
  <c r="N286" i="12"/>
  <c r="O286" i="12" s="1"/>
  <c r="M286" i="12"/>
  <c r="K286" i="12"/>
  <c r="I286" i="12"/>
  <c r="G286" i="12"/>
  <c r="S285" i="12"/>
  <c r="R285" i="12"/>
  <c r="T285" i="12" s="1"/>
  <c r="Q285" i="12"/>
  <c r="P285" i="12"/>
  <c r="L285" i="12"/>
  <c r="J285" i="12"/>
  <c r="H285" i="12"/>
  <c r="F285" i="12"/>
  <c r="N285" i="12" s="1"/>
  <c r="O285" i="12" s="1"/>
  <c r="E285" i="12"/>
  <c r="K285" i="12" s="1"/>
  <c r="D285" i="12"/>
  <c r="U284" i="12"/>
  <c r="T284" i="12"/>
  <c r="O284" i="12"/>
  <c r="N284" i="12"/>
  <c r="M284" i="12"/>
  <c r="K284" i="12"/>
  <c r="I284" i="12"/>
  <c r="G284" i="12"/>
  <c r="U283" i="12"/>
  <c r="T283" i="12"/>
  <c r="N283" i="12"/>
  <c r="O283" i="12" s="1"/>
  <c r="M283" i="12"/>
  <c r="K283" i="12"/>
  <c r="I283" i="12"/>
  <c r="G283" i="12"/>
  <c r="U282" i="12"/>
  <c r="T282" i="12"/>
  <c r="N282" i="12"/>
  <c r="O282" i="12" s="1"/>
  <c r="M282" i="12"/>
  <c r="K282" i="12"/>
  <c r="I282" i="12"/>
  <c r="G282" i="12"/>
  <c r="U281" i="12"/>
  <c r="T281" i="12"/>
  <c r="N281" i="12"/>
  <c r="O281" i="12" s="1"/>
  <c r="M281" i="12"/>
  <c r="K281" i="12"/>
  <c r="I281" i="12"/>
  <c r="G281" i="12"/>
  <c r="U280" i="12"/>
  <c r="T280" i="12"/>
  <c r="N280" i="12"/>
  <c r="O280" i="12" s="1"/>
  <c r="M280" i="12"/>
  <c r="K280" i="12"/>
  <c r="I280" i="12"/>
  <c r="G280" i="12"/>
  <c r="U279" i="12"/>
  <c r="T279" i="12"/>
  <c r="N279" i="12"/>
  <c r="O279" i="12" s="1"/>
  <c r="M279" i="12"/>
  <c r="K279" i="12"/>
  <c r="I279" i="12"/>
  <c r="G279" i="12"/>
  <c r="U278" i="12"/>
  <c r="T278" i="12"/>
  <c r="N278" i="12"/>
  <c r="O278" i="12" s="1"/>
  <c r="M278" i="12"/>
  <c r="K278" i="12"/>
  <c r="I278" i="12"/>
  <c r="G278" i="12"/>
  <c r="U277" i="12"/>
  <c r="T277" i="12"/>
  <c r="N277" i="12"/>
  <c r="O277" i="12" s="1"/>
  <c r="M277" i="12"/>
  <c r="K277" i="12"/>
  <c r="I277" i="12"/>
  <c r="G277" i="12"/>
  <c r="U276" i="12"/>
  <c r="T276" i="12"/>
  <c r="N276" i="12"/>
  <c r="O276" i="12" s="1"/>
  <c r="M276" i="12"/>
  <c r="K276" i="12"/>
  <c r="I276" i="12"/>
  <c r="G276" i="12"/>
  <c r="S275" i="12"/>
  <c r="R275" i="12"/>
  <c r="T275" i="12" s="1"/>
  <c r="Q275" i="12"/>
  <c r="P275" i="12"/>
  <c r="U275" i="12" s="1"/>
  <c r="L275" i="12"/>
  <c r="J275" i="12"/>
  <c r="H275" i="12"/>
  <c r="F275" i="12"/>
  <c r="E275" i="12"/>
  <c r="M275" i="12" s="1"/>
  <c r="D275" i="12"/>
  <c r="U274" i="12"/>
  <c r="T274" i="12"/>
  <c r="O274" i="12"/>
  <c r="N274" i="12"/>
  <c r="M274" i="12"/>
  <c r="K274" i="12"/>
  <c r="I274" i="12"/>
  <c r="G274" i="12"/>
  <c r="U273" i="12"/>
  <c r="T273" i="12"/>
  <c r="N273" i="12"/>
  <c r="O273" i="12" s="1"/>
  <c r="M273" i="12"/>
  <c r="K273" i="12"/>
  <c r="I273" i="12"/>
  <c r="G273" i="12"/>
  <c r="U272" i="12"/>
  <c r="T272" i="12"/>
  <c r="N272" i="12"/>
  <c r="O272" i="12" s="1"/>
  <c r="M272" i="12"/>
  <c r="K272" i="12"/>
  <c r="I272" i="12"/>
  <c r="G272" i="12"/>
  <c r="U271" i="12"/>
  <c r="T271" i="12"/>
  <c r="N271" i="12"/>
  <c r="O271" i="12" s="1"/>
  <c r="M271" i="12"/>
  <c r="K271" i="12"/>
  <c r="I271" i="12"/>
  <c r="G271" i="12"/>
  <c r="U270" i="12"/>
  <c r="T270" i="12"/>
  <c r="N270" i="12"/>
  <c r="O270" i="12" s="1"/>
  <c r="M270" i="12"/>
  <c r="K270" i="12"/>
  <c r="I270" i="12"/>
  <c r="G270" i="12"/>
  <c r="U269" i="12"/>
  <c r="T269" i="12"/>
  <c r="N269" i="12"/>
  <c r="O269" i="12" s="1"/>
  <c r="M269" i="12"/>
  <c r="K269" i="12"/>
  <c r="I269" i="12"/>
  <c r="G269" i="12"/>
  <c r="U268" i="12"/>
  <c r="T268" i="12"/>
  <c r="N268" i="12"/>
  <c r="O268" i="12" s="1"/>
  <c r="M268" i="12"/>
  <c r="K268" i="12"/>
  <c r="I268" i="12"/>
  <c r="G268" i="12"/>
  <c r="S267" i="12"/>
  <c r="R267" i="12"/>
  <c r="T267" i="12" s="1"/>
  <c r="Q267" i="12"/>
  <c r="P267" i="12"/>
  <c r="L267" i="12"/>
  <c r="J267" i="12"/>
  <c r="H267" i="12"/>
  <c r="F267" i="12"/>
  <c r="E267" i="12"/>
  <c r="M267" i="12" s="1"/>
  <c r="D267" i="12"/>
  <c r="G267" i="12" s="1"/>
  <c r="U266" i="12"/>
  <c r="T266" i="12"/>
  <c r="O266" i="12"/>
  <c r="N266" i="12"/>
  <c r="M266" i="12"/>
  <c r="K266" i="12"/>
  <c r="I266" i="12"/>
  <c r="G266" i="12"/>
  <c r="U265" i="12"/>
  <c r="T265" i="12"/>
  <c r="N265" i="12"/>
  <c r="O265" i="12" s="1"/>
  <c r="M265" i="12"/>
  <c r="K265" i="12"/>
  <c r="I265" i="12"/>
  <c r="G265" i="12"/>
  <c r="U264" i="12"/>
  <c r="T264" i="12"/>
  <c r="N264" i="12"/>
  <c r="O264" i="12" s="1"/>
  <c r="M264" i="12"/>
  <c r="K264" i="12"/>
  <c r="I264" i="12"/>
  <c r="G264" i="12"/>
  <c r="U263" i="12"/>
  <c r="T263" i="12"/>
  <c r="N263" i="12"/>
  <c r="O263" i="12" s="1"/>
  <c r="M263" i="12"/>
  <c r="K263" i="12"/>
  <c r="I263" i="12"/>
  <c r="G263" i="12"/>
  <c r="S260" i="12"/>
  <c r="R260" i="12"/>
  <c r="T260" i="12" s="1"/>
  <c r="Q260" i="12"/>
  <c r="P260" i="12"/>
  <c r="L260" i="12"/>
  <c r="J260" i="12"/>
  <c r="H260" i="12"/>
  <c r="F260" i="12"/>
  <c r="N260" i="12" s="1"/>
  <c r="E260" i="12"/>
  <c r="D260" i="12"/>
  <c r="S259" i="12"/>
  <c r="R259" i="12"/>
  <c r="Q259" i="12"/>
  <c r="P259" i="12"/>
  <c r="L259" i="12"/>
  <c r="J259" i="12"/>
  <c r="H259" i="12"/>
  <c r="F259" i="12"/>
  <c r="N259" i="12" s="1"/>
  <c r="O259" i="12" s="1"/>
  <c r="E259" i="12"/>
  <c r="D259" i="12"/>
  <c r="U258" i="12"/>
  <c r="T258" i="12"/>
  <c r="O258" i="12"/>
  <c r="N258" i="12"/>
  <c r="M258" i="12"/>
  <c r="K258" i="12"/>
  <c r="I258" i="12"/>
  <c r="G258" i="12"/>
  <c r="U257" i="12"/>
  <c r="T257" i="12"/>
  <c r="N257" i="12"/>
  <c r="O257" i="12" s="1"/>
  <c r="M257" i="12"/>
  <c r="K257" i="12"/>
  <c r="I257" i="12"/>
  <c r="G257" i="12"/>
  <c r="U256" i="12"/>
  <c r="T256" i="12"/>
  <c r="N256" i="12"/>
  <c r="O256" i="12" s="1"/>
  <c r="M256" i="12"/>
  <c r="K256" i="12"/>
  <c r="I256" i="12"/>
  <c r="G256" i="12"/>
  <c r="U255" i="12"/>
  <c r="T255" i="12"/>
  <c r="N255" i="12"/>
  <c r="O255" i="12" s="1"/>
  <c r="M255" i="12"/>
  <c r="K255" i="12"/>
  <c r="I255" i="12"/>
  <c r="G255" i="12"/>
  <c r="S254" i="12"/>
  <c r="R254" i="12"/>
  <c r="T254" i="12" s="1"/>
  <c r="Q254" i="12"/>
  <c r="P254" i="12"/>
  <c r="U254" i="12" s="1"/>
  <c r="L254" i="12"/>
  <c r="J254" i="12"/>
  <c r="H254" i="12"/>
  <c r="F254" i="12"/>
  <c r="N254" i="12" s="1"/>
  <c r="E254" i="12"/>
  <c r="M254" i="12" s="1"/>
  <c r="D254" i="12"/>
  <c r="I254" i="12" s="1"/>
  <c r="U253" i="12"/>
  <c r="T253" i="12"/>
  <c r="O253" i="12"/>
  <c r="N253" i="12"/>
  <c r="M253" i="12"/>
  <c r="K253" i="12"/>
  <c r="I253" i="12"/>
  <c r="G253" i="12"/>
  <c r="U252" i="12"/>
  <c r="T252" i="12"/>
  <c r="O252" i="12"/>
  <c r="N252" i="12"/>
  <c r="M252" i="12"/>
  <c r="K252" i="12"/>
  <c r="I252" i="12"/>
  <c r="G252" i="12"/>
  <c r="U251" i="12"/>
  <c r="T251" i="12"/>
  <c r="N251" i="12"/>
  <c r="O251" i="12" s="1"/>
  <c r="M251" i="12"/>
  <c r="K251" i="12"/>
  <c r="I251" i="12"/>
  <c r="G251" i="12"/>
  <c r="U250" i="12"/>
  <c r="T250" i="12"/>
  <c r="N250" i="12"/>
  <c r="O250" i="12" s="1"/>
  <c r="M250" i="12"/>
  <c r="K250" i="12"/>
  <c r="I250" i="12"/>
  <c r="G250" i="12"/>
  <c r="U249" i="12"/>
  <c r="T249" i="12"/>
  <c r="N249" i="12"/>
  <c r="O249" i="12" s="1"/>
  <c r="M249" i="12"/>
  <c r="K249" i="12"/>
  <c r="I249" i="12"/>
  <c r="G249" i="12"/>
  <c r="U248" i="12"/>
  <c r="T248" i="12"/>
  <c r="N248" i="12"/>
  <c r="O248" i="12" s="1"/>
  <c r="M248" i="12"/>
  <c r="K248" i="12"/>
  <c r="I248" i="12"/>
  <c r="G248" i="12"/>
  <c r="S247" i="12"/>
  <c r="R247" i="12"/>
  <c r="T247" i="12" s="1"/>
  <c r="Q247" i="12"/>
  <c r="P247" i="12"/>
  <c r="L247" i="12"/>
  <c r="J247" i="12"/>
  <c r="H247" i="12"/>
  <c r="F247" i="12"/>
  <c r="E247" i="12"/>
  <c r="M247" i="12" s="1"/>
  <c r="D247" i="12"/>
  <c r="G247" i="12" s="1"/>
  <c r="U246" i="12"/>
  <c r="T246" i="12"/>
  <c r="O246" i="12"/>
  <c r="N246" i="12"/>
  <c r="M246" i="12"/>
  <c r="K246" i="12"/>
  <c r="I246" i="12"/>
  <c r="G246" i="12"/>
  <c r="U245" i="12"/>
  <c r="T245" i="12"/>
  <c r="N245" i="12"/>
  <c r="O245" i="12" s="1"/>
  <c r="M245" i="12"/>
  <c r="K245" i="12"/>
  <c r="I245" i="12"/>
  <c r="G245" i="12"/>
  <c r="U244" i="12"/>
  <c r="T244" i="12"/>
  <c r="N244" i="12"/>
  <c r="O244" i="12" s="1"/>
  <c r="M244" i="12"/>
  <c r="K244" i="12"/>
  <c r="I244" i="12"/>
  <c r="G244" i="12"/>
  <c r="U243" i="12"/>
  <c r="T243" i="12"/>
  <c r="N243" i="12"/>
  <c r="O243" i="12" s="1"/>
  <c r="M243" i="12"/>
  <c r="K243" i="12"/>
  <c r="I243" i="12"/>
  <c r="G243" i="12"/>
  <c r="U242" i="12"/>
  <c r="T242" i="12"/>
  <c r="N242" i="12"/>
  <c r="O242" i="12" s="1"/>
  <c r="M242" i="12"/>
  <c r="K242" i="12"/>
  <c r="I242" i="12"/>
  <c r="G242" i="12"/>
  <c r="U241" i="12"/>
  <c r="T241" i="12"/>
  <c r="N241" i="12"/>
  <c r="O241" i="12" s="1"/>
  <c r="M241" i="12"/>
  <c r="K241" i="12"/>
  <c r="I241" i="12"/>
  <c r="G241" i="12"/>
  <c r="S240" i="12"/>
  <c r="R240" i="12"/>
  <c r="T240" i="12" s="1"/>
  <c r="Q240" i="12"/>
  <c r="P240" i="12"/>
  <c r="L240" i="12"/>
  <c r="J240" i="12"/>
  <c r="H240" i="12"/>
  <c r="F240" i="12"/>
  <c r="E240" i="12"/>
  <c r="M240" i="12" s="1"/>
  <c r="D240" i="12"/>
  <c r="U239" i="12"/>
  <c r="T239" i="12"/>
  <c r="O239" i="12"/>
  <c r="N239" i="12"/>
  <c r="M239" i="12"/>
  <c r="K239" i="12"/>
  <c r="I239" i="12"/>
  <c r="G239" i="12"/>
  <c r="U238" i="12"/>
  <c r="T238" i="12"/>
  <c r="N238" i="12"/>
  <c r="O238" i="12" s="1"/>
  <c r="M238" i="12"/>
  <c r="K238" i="12"/>
  <c r="I238" i="12"/>
  <c r="G238" i="12"/>
  <c r="U237" i="12"/>
  <c r="T237" i="12"/>
  <c r="N237" i="12"/>
  <c r="O237" i="12" s="1"/>
  <c r="M237" i="12"/>
  <c r="K237" i="12"/>
  <c r="I237" i="12"/>
  <c r="G237" i="12"/>
  <c r="U236" i="12"/>
  <c r="T236" i="12"/>
  <c r="N236" i="12"/>
  <c r="O236" i="12" s="1"/>
  <c r="M236" i="12"/>
  <c r="K236" i="12"/>
  <c r="I236" i="12"/>
  <c r="G236" i="12"/>
  <c r="U235" i="12"/>
  <c r="T235" i="12"/>
  <c r="N235" i="12"/>
  <c r="O235" i="12" s="1"/>
  <c r="M235" i="12"/>
  <c r="K235" i="12"/>
  <c r="I235" i="12"/>
  <c r="G235" i="12"/>
  <c r="U234" i="12"/>
  <c r="T234" i="12"/>
  <c r="N234" i="12"/>
  <c r="O234" i="12" s="1"/>
  <c r="M234" i="12"/>
  <c r="K234" i="12"/>
  <c r="I234" i="12"/>
  <c r="G234" i="12"/>
  <c r="S231" i="12"/>
  <c r="R231" i="12"/>
  <c r="Q231" i="12"/>
  <c r="P231" i="12"/>
  <c r="L231" i="12"/>
  <c r="J231" i="12"/>
  <c r="H231" i="12"/>
  <c r="F231" i="12"/>
  <c r="E231" i="12"/>
  <c r="K231" i="12" s="1"/>
  <c r="D231" i="12"/>
  <c r="G231" i="12" s="1"/>
  <c r="S230" i="12"/>
  <c r="R230" i="12"/>
  <c r="T230" i="12" s="1"/>
  <c r="Q230" i="12"/>
  <c r="P230" i="12"/>
  <c r="L230" i="12"/>
  <c r="J230" i="12"/>
  <c r="H230" i="12"/>
  <c r="F230" i="12"/>
  <c r="N230" i="12" s="1"/>
  <c r="E230" i="12"/>
  <c r="M230" i="12" s="1"/>
  <c r="D230" i="12"/>
  <c r="U229" i="12"/>
  <c r="T229" i="12"/>
  <c r="O229" i="12"/>
  <c r="N229" i="12"/>
  <c r="M229" i="12"/>
  <c r="K229" i="12"/>
  <c r="I229" i="12"/>
  <c r="G229" i="12"/>
  <c r="U228" i="12"/>
  <c r="T228" i="12"/>
  <c r="N228" i="12"/>
  <c r="O228" i="12" s="1"/>
  <c r="M228" i="12"/>
  <c r="K228" i="12"/>
  <c r="I228" i="12"/>
  <c r="G228" i="12"/>
  <c r="U227" i="12"/>
  <c r="T227" i="12"/>
  <c r="N227" i="12"/>
  <c r="O227" i="12" s="1"/>
  <c r="M227" i="12"/>
  <c r="K227" i="12"/>
  <c r="I227" i="12"/>
  <c r="G227" i="12"/>
  <c r="U226" i="12"/>
  <c r="T226" i="12"/>
  <c r="N226" i="12"/>
  <c r="O226" i="12" s="1"/>
  <c r="M226" i="12"/>
  <c r="K226" i="12"/>
  <c r="I226" i="12"/>
  <c r="G226" i="12"/>
  <c r="U225" i="12"/>
  <c r="T225" i="12"/>
  <c r="N225" i="12"/>
  <c r="O225" i="12" s="1"/>
  <c r="M225" i="12"/>
  <c r="K225" i="12"/>
  <c r="I225" i="12"/>
  <c r="G225" i="12"/>
  <c r="S224" i="12"/>
  <c r="R224" i="12"/>
  <c r="T224" i="12" s="1"/>
  <c r="Q224" i="12"/>
  <c r="P224" i="12"/>
  <c r="L224" i="12"/>
  <c r="J224" i="12"/>
  <c r="U224" i="12" s="1"/>
  <c r="H224" i="12"/>
  <c r="F224" i="12"/>
  <c r="E224" i="12"/>
  <c r="M224" i="12" s="1"/>
  <c r="D224" i="12"/>
  <c r="U223" i="12"/>
  <c r="T223" i="12"/>
  <c r="O223" i="12"/>
  <c r="N223" i="12"/>
  <c r="M223" i="12"/>
  <c r="K223" i="12"/>
  <c r="I223" i="12"/>
  <c r="G223" i="12"/>
  <c r="U222" i="12"/>
  <c r="T222" i="12"/>
  <c r="N222" i="12"/>
  <c r="O222" i="12" s="1"/>
  <c r="M222" i="12"/>
  <c r="K222" i="12"/>
  <c r="I222" i="12"/>
  <c r="G222" i="12"/>
  <c r="U221" i="12"/>
  <c r="T221" i="12"/>
  <c r="N221" i="12"/>
  <c r="O221" i="12" s="1"/>
  <c r="M221" i="12"/>
  <c r="K221" i="12"/>
  <c r="I221" i="12"/>
  <c r="G221" i="12"/>
  <c r="U220" i="12"/>
  <c r="T220" i="12"/>
  <c r="N220" i="12"/>
  <c r="O220" i="12" s="1"/>
  <c r="M220" i="12"/>
  <c r="K220" i="12"/>
  <c r="I220" i="12"/>
  <c r="G220" i="12"/>
  <c r="U219" i="12"/>
  <c r="T219" i="12"/>
  <c r="N219" i="12"/>
  <c r="O219" i="12" s="1"/>
  <c r="M219" i="12"/>
  <c r="K219" i="12"/>
  <c r="I219" i="12"/>
  <c r="G219" i="12"/>
  <c r="U218" i="12"/>
  <c r="T218" i="12"/>
  <c r="N218" i="12"/>
  <c r="O218" i="12" s="1"/>
  <c r="M218" i="12"/>
  <c r="K218" i="12"/>
  <c r="I218" i="12"/>
  <c r="G218" i="12"/>
  <c r="U217" i="12"/>
  <c r="T217" i="12"/>
  <c r="N217" i="12"/>
  <c r="O217" i="12" s="1"/>
  <c r="M217" i="12"/>
  <c r="K217" i="12"/>
  <c r="I217" i="12"/>
  <c r="G217" i="12"/>
  <c r="S216" i="12"/>
  <c r="R216" i="12"/>
  <c r="T216" i="12" s="1"/>
  <c r="Q216" i="12"/>
  <c r="P216" i="12"/>
  <c r="L216" i="12"/>
  <c r="J216" i="12"/>
  <c r="H216" i="12"/>
  <c r="F216" i="12"/>
  <c r="N216" i="12" s="1"/>
  <c r="O216" i="12" s="1"/>
  <c r="E216" i="12"/>
  <c r="M216" i="12" s="1"/>
  <c r="D216" i="12"/>
  <c r="U215" i="12"/>
  <c r="T215" i="12"/>
  <c r="O215" i="12"/>
  <c r="N215" i="12"/>
  <c r="M215" i="12"/>
  <c r="K215" i="12"/>
  <c r="I215" i="12"/>
  <c r="G215" i="12"/>
  <c r="U214" i="12"/>
  <c r="T214" i="12"/>
  <c r="N214" i="12"/>
  <c r="O214" i="12" s="1"/>
  <c r="M214" i="12"/>
  <c r="K214" i="12"/>
  <c r="I214" i="12"/>
  <c r="G214" i="12"/>
  <c r="U213" i="12"/>
  <c r="T213" i="12"/>
  <c r="N213" i="12"/>
  <c r="O213" i="12" s="1"/>
  <c r="M213" i="12"/>
  <c r="K213" i="12"/>
  <c r="I213" i="12"/>
  <c r="G213" i="12"/>
  <c r="U212" i="12"/>
  <c r="T212" i="12"/>
  <c r="N212" i="12"/>
  <c r="O212" i="12" s="1"/>
  <c r="M212" i="12"/>
  <c r="K212" i="12"/>
  <c r="I212" i="12"/>
  <c r="G212" i="12"/>
  <c r="U211" i="12"/>
  <c r="T211" i="12"/>
  <c r="N211" i="12"/>
  <c r="O211" i="12" s="1"/>
  <c r="M211" i="12"/>
  <c r="K211" i="12"/>
  <c r="I211" i="12"/>
  <c r="G211" i="12"/>
  <c r="U210" i="12"/>
  <c r="T210" i="12"/>
  <c r="N210" i="12"/>
  <c r="O210" i="12" s="1"/>
  <c r="M210" i="12"/>
  <c r="K210" i="12"/>
  <c r="I210" i="12"/>
  <c r="G210" i="12"/>
  <c r="U209" i="12"/>
  <c r="T209" i="12"/>
  <c r="N209" i="12"/>
  <c r="O209" i="12" s="1"/>
  <c r="M209" i="12"/>
  <c r="K209" i="12"/>
  <c r="I209" i="12"/>
  <c r="G209" i="12"/>
  <c r="U208" i="12"/>
  <c r="T208" i="12"/>
  <c r="N208" i="12"/>
  <c r="O208" i="12" s="1"/>
  <c r="M208" i="12"/>
  <c r="K208" i="12"/>
  <c r="I208" i="12"/>
  <c r="G208" i="12"/>
  <c r="S205" i="12"/>
  <c r="R205" i="12"/>
  <c r="T205" i="12" s="1"/>
  <c r="Q205" i="12"/>
  <c r="P205" i="12"/>
  <c r="L205" i="12"/>
  <c r="J205" i="12"/>
  <c r="K205" i="12" s="1"/>
  <c r="H205" i="12"/>
  <c r="N205" i="12" s="1"/>
  <c r="O205" i="12" s="1"/>
  <c r="F205" i="12"/>
  <c r="E205" i="12"/>
  <c r="D205" i="12"/>
  <c r="G205" i="12" s="1"/>
  <c r="S204" i="12"/>
  <c r="R204" i="12"/>
  <c r="T204" i="12" s="1"/>
  <c r="Q204" i="12"/>
  <c r="P204" i="12"/>
  <c r="U204" i="12" s="1"/>
  <c r="L204" i="12"/>
  <c r="J204" i="12"/>
  <c r="H204" i="12"/>
  <c r="F204" i="12"/>
  <c r="N204" i="12" s="1"/>
  <c r="E204" i="12"/>
  <c r="D204" i="12"/>
  <c r="U203" i="12"/>
  <c r="T203" i="12"/>
  <c r="O203" i="12"/>
  <c r="N203" i="12"/>
  <c r="M203" i="12"/>
  <c r="K203" i="12"/>
  <c r="I203" i="12"/>
  <c r="G203" i="12"/>
  <c r="U202" i="12"/>
  <c r="T202" i="12"/>
  <c r="N202" i="12"/>
  <c r="O202" i="12" s="1"/>
  <c r="M202" i="12"/>
  <c r="K202" i="12"/>
  <c r="I202" i="12"/>
  <c r="G202" i="12"/>
  <c r="U201" i="12"/>
  <c r="T201" i="12"/>
  <c r="N201" i="12"/>
  <c r="O201" i="12" s="1"/>
  <c r="M201" i="12"/>
  <c r="K201" i="12"/>
  <c r="I201" i="12"/>
  <c r="G201" i="12"/>
  <c r="U200" i="12"/>
  <c r="T200" i="12"/>
  <c r="N200" i="12"/>
  <c r="O200" i="12" s="1"/>
  <c r="M200" i="12"/>
  <c r="K200" i="12"/>
  <c r="I200" i="12"/>
  <c r="G200" i="12"/>
  <c r="U199" i="12"/>
  <c r="T199" i="12"/>
  <c r="N199" i="12"/>
  <c r="O199" i="12" s="1"/>
  <c r="M199" i="12"/>
  <c r="K199" i="12"/>
  <c r="I199" i="12"/>
  <c r="G199" i="12"/>
  <c r="S198" i="12"/>
  <c r="R198" i="12"/>
  <c r="T198" i="12" s="1"/>
  <c r="Q198" i="12"/>
  <c r="P198" i="12"/>
  <c r="U198" i="12" s="1"/>
  <c r="L198" i="12"/>
  <c r="J198" i="12"/>
  <c r="H198" i="12"/>
  <c r="F198" i="12"/>
  <c r="N198" i="12" s="1"/>
  <c r="E198" i="12"/>
  <c r="K198" i="12" s="1"/>
  <c r="D198" i="12"/>
  <c r="I198" i="12" s="1"/>
  <c r="U197" i="12"/>
  <c r="T197" i="12"/>
  <c r="O197" i="12"/>
  <c r="N197" i="12"/>
  <c r="M197" i="12"/>
  <c r="K197" i="12"/>
  <c r="I197" i="12"/>
  <c r="G197" i="12"/>
  <c r="U196" i="12"/>
  <c r="T196" i="12"/>
  <c r="N196" i="12"/>
  <c r="O196" i="12" s="1"/>
  <c r="M196" i="12"/>
  <c r="K196" i="12"/>
  <c r="I196" i="12"/>
  <c r="G196" i="12"/>
  <c r="U195" i="12"/>
  <c r="T195" i="12"/>
  <c r="N195" i="12"/>
  <c r="O195" i="12" s="1"/>
  <c r="M195" i="12"/>
  <c r="K195" i="12"/>
  <c r="I195" i="12"/>
  <c r="G195" i="12"/>
  <c r="U194" i="12"/>
  <c r="T194" i="12"/>
  <c r="N194" i="12"/>
  <c r="O194" i="12" s="1"/>
  <c r="M194" i="12"/>
  <c r="K194" i="12"/>
  <c r="I194" i="12"/>
  <c r="G194" i="12"/>
  <c r="U193" i="12"/>
  <c r="T193" i="12"/>
  <c r="N193" i="12"/>
  <c r="O193" i="12" s="1"/>
  <c r="M193" i="12"/>
  <c r="K193" i="12"/>
  <c r="I193" i="12"/>
  <c r="G193" i="12"/>
  <c r="U192" i="12"/>
  <c r="T192" i="12"/>
  <c r="N192" i="12"/>
  <c r="O192" i="12" s="1"/>
  <c r="M192" i="12"/>
  <c r="K192" i="12"/>
  <c r="I192" i="12"/>
  <c r="G192" i="12"/>
  <c r="S191" i="12"/>
  <c r="R191" i="12"/>
  <c r="T191" i="12" s="1"/>
  <c r="Q191" i="12"/>
  <c r="P191" i="12"/>
  <c r="L191" i="12"/>
  <c r="J191" i="12"/>
  <c r="H191" i="12"/>
  <c r="F191" i="12"/>
  <c r="N191" i="12" s="1"/>
  <c r="O191" i="12" s="1"/>
  <c r="E191" i="12"/>
  <c r="M191" i="12" s="1"/>
  <c r="D191" i="12"/>
  <c r="I191" i="12" s="1"/>
  <c r="U190" i="12"/>
  <c r="T190" i="12"/>
  <c r="O190" i="12"/>
  <c r="N190" i="12"/>
  <c r="M190" i="12"/>
  <c r="K190" i="12"/>
  <c r="I190" i="12"/>
  <c r="G190" i="12"/>
  <c r="U189" i="12"/>
  <c r="T189" i="12"/>
  <c r="N189" i="12"/>
  <c r="O189" i="12" s="1"/>
  <c r="M189" i="12"/>
  <c r="K189" i="12"/>
  <c r="I189" i="12"/>
  <c r="G189" i="12"/>
  <c r="U188" i="12"/>
  <c r="T188" i="12"/>
  <c r="N188" i="12"/>
  <c r="O188" i="12" s="1"/>
  <c r="M188" i="12"/>
  <c r="K188" i="12"/>
  <c r="I188" i="12"/>
  <c r="G188" i="12"/>
  <c r="U187" i="12"/>
  <c r="T187" i="12"/>
  <c r="N187" i="12"/>
  <c r="O187" i="12" s="1"/>
  <c r="M187" i="12"/>
  <c r="K187" i="12"/>
  <c r="I187" i="12"/>
  <c r="G187" i="12"/>
  <c r="U186" i="12"/>
  <c r="T186" i="12"/>
  <c r="N186" i="12"/>
  <c r="O186" i="12" s="1"/>
  <c r="M186" i="12"/>
  <c r="K186" i="12"/>
  <c r="I186" i="12"/>
  <c r="G186" i="12"/>
  <c r="S185" i="12"/>
  <c r="R185" i="12"/>
  <c r="T185" i="12" s="1"/>
  <c r="Q185" i="12"/>
  <c r="P185" i="12"/>
  <c r="L185" i="12"/>
  <c r="J185" i="12"/>
  <c r="H185" i="12"/>
  <c r="F185" i="12"/>
  <c r="N185" i="12" s="1"/>
  <c r="O185" i="12" s="1"/>
  <c r="E185" i="12"/>
  <c r="D185" i="12"/>
  <c r="I185" i="12" s="1"/>
  <c r="U184" i="12"/>
  <c r="T184" i="12"/>
  <c r="O184" i="12"/>
  <c r="N184" i="12"/>
  <c r="M184" i="12"/>
  <c r="K184" i="12"/>
  <c r="I184" i="12"/>
  <c r="G184" i="12"/>
  <c r="U183" i="12"/>
  <c r="T183" i="12"/>
  <c r="N183" i="12"/>
  <c r="O183" i="12" s="1"/>
  <c r="M183" i="12"/>
  <c r="K183" i="12"/>
  <c r="I183" i="12"/>
  <c r="G183" i="12"/>
  <c r="U182" i="12"/>
  <c r="T182" i="12"/>
  <c r="N182" i="12"/>
  <c r="O182" i="12" s="1"/>
  <c r="M182" i="12"/>
  <c r="K182" i="12"/>
  <c r="I182" i="12"/>
  <c r="G182" i="12"/>
  <c r="U181" i="12"/>
  <c r="T181" i="12"/>
  <c r="O181" i="12"/>
  <c r="N181" i="12"/>
  <c r="M181" i="12"/>
  <c r="K181" i="12"/>
  <c r="I181" i="12"/>
  <c r="G181" i="12"/>
  <c r="U180" i="12"/>
  <c r="T180" i="12"/>
  <c r="N180" i="12"/>
  <c r="O180" i="12" s="1"/>
  <c r="M180" i="12"/>
  <c r="K180" i="12"/>
  <c r="I180" i="12"/>
  <c r="G180" i="12"/>
  <c r="S179" i="12"/>
  <c r="R179" i="12"/>
  <c r="T179" i="12" s="1"/>
  <c r="Q179" i="12"/>
  <c r="P179" i="12"/>
  <c r="L179" i="12"/>
  <c r="J179" i="12"/>
  <c r="H179" i="12"/>
  <c r="F179" i="12"/>
  <c r="N179" i="12" s="1"/>
  <c r="O179" i="12" s="1"/>
  <c r="E179" i="12"/>
  <c r="M179" i="12" s="1"/>
  <c r="D179" i="12"/>
  <c r="G179" i="12" s="1"/>
  <c r="U178" i="12"/>
  <c r="T178" i="12"/>
  <c r="N178" i="12"/>
  <c r="O178" i="12" s="1"/>
  <c r="M178" i="12"/>
  <c r="K178" i="12"/>
  <c r="I178" i="12"/>
  <c r="G178" i="12"/>
  <c r="U177" i="12"/>
  <c r="T177" i="12"/>
  <c r="N177" i="12"/>
  <c r="O177" i="12" s="1"/>
  <c r="M177" i="12"/>
  <c r="K177" i="12"/>
  <c r="I177" i="12"/>
  <c r="G177" i="12"/>
  <c r="U176" i="12"/>
  <c r="T176" i="12"/>
  <c r="N176" i="12"/>
  <c r="O176" i="12" s="1"/>
  <c r="M176" i="12"/>
  <c r="K176" i="12"/>
  <c r="I176" i="12"/>
  <c r="G176" i="12"/>
  <c r="U175" i="12"/>
  <c r="T175" i="12"/>
  <c r="N175" i="12"/>
  <c r="O175" i="12" s="1"/>
  <c r="M175" i="12"/>
  <c r="K175" i="12"/>
  <c r="I175" i="12"/>
  <c r="G175" i="12"/>
  <c r="U174" i="12"/>
  <c r="T174" i="12"/>
  <c r="N174" i="12"/>
  <c r="O174" i="12" s="1"/>
  <c r="M174" i="12"/>
  <c r="K174" i="12"/>
  <c r="I174" i="12"/>
  <c r="G174" i="12"/>
  <c r="U173" i="12"/>
  <c r="T173" i="12"/>
  <c r="N173" i="12"/>
  <c r="O173" i="12" s="1"/>
  <c r="M173" i="12"/>
  <c r="K173" i="12"/>
  <c r="I173" i="12"/>
  <c r="G173" i="12"/>
  <c r="S170" i="12"/>
  <c r="R170" i="12"/>
  <c r="T170" i="12" s="1"/>
  <c r="Q170" i="12"/>
  <c r="P170" i="12"/>
  <c r="L170" i="12"/>
  <c r="J170" i="12"/>
  <c r="H170" i="12"/>
  <c r="F170" i="12"/>
  <c r="N170" i="12" s="1"/>
  <c r="E170" i="12"/>
  <c r="M170" i="12" s="1"/>
  <c r="D170" i="12"/>
  <c r="S169" i="12"/>
  <c r="R169" i="12"/>
  <c r="T169" i="12" s="1"/>
  <c r="Q169" i="12"/>
  <c r="P169" i="12"/>
  <c r="L169" i="12"/>
  <c r="J169" i="12"/>
  <c r="H169" i="12"/>
  <c r="F169" i="12"/>
  <c r="N169" i="12" s="1"/>
  <c r="E169" i="12"/>
  <c r="D169" i="12"/>
  <c r="U168" i="12"/>
  <c r="T168" i="12"/>
  <c r="O168" i="12"/>
  <c r="N168" i="12"/>
  <c r="M168" i="12"/>
  <c r="K168" i="12"/>
  <c r="I168" i="12"/>
  <c r="G168" i="12"/>
  <c r="U167" i="12"/>
  <c r="T167" i="12"/>
  <c r="O167" i="12"/>
  <c r="N167" i="12"/>
  <c r="M167" i="12"/>
  <c r="K167" i="12"/>
  <c r="I167" i="12"/>
  <c r="G167" i="12"/>
  <c r="U166" i="12"/>
  <c r="T166" i="12"/>
  <c r="N166" i="12"/>
  <c r="O166" i="12" s="1"/>
  <c r="M166" i="12"/>
  <c r="K166" i="12"/>
  <c r="I166" i="12"/>
  <c r="G166" i="12"/>
  <c r="U165" i="12"/>
  <c r="T165" i="12"/>
  <c r="N165" i="12"/>
  <c r="O165" i="12" s="1"/>
  <c r="M165" i="12"/>
  <c r="K165" i="12"/>
  <c r="I165" i="12"/>
  <c r="G165" i="12"/>
  <c r="U164" i="12"/>
  <c r="T164" i="12"/>
  <c r="N164" i="12"/>
  <c r="O164" i="12" s="1"/>
  <c r="M164" i="12"/>
  <c r="K164" i="12"/>
  <c r="I164" i="12"/>
  <c r="G164" i="12"/>
  <c r="S163" i="12"/>
  <c r="R163" i="12"/>
  <c r="Q163" i="12"/>
  <c r="P163" i="12"/>
  <c r="L163" i="12"/>
  <c r="J163" i="12"/>
  <c r="H163" i="12"/>
  <c r="F163" i="12"/>
  <c r="N163" i="12" s="1"/>
  <c r="E163" i="12"/>
  <c r="D163" i="12"/>
  <c r="U162" i="12"/>
  <c r="T162" i="12"/>
  <c r="O162" i="12"/>
  <c r="N162" i="12"/>
  <c r="M162" i="12"/>
  <c r="K162" i="12"/>
  <c r="I162" i="12"/>
  <c r="G162" i="12"/>
  <c r="U161" i="12"/>
  <c r="T161" i="12"/>
  <c r="N161" i="12"/>
  <c r="O161" i="12" s="1"/>
  <c r="M161" i="12"/>
  <c r="K161" i="12"/>
  <c r="I161" i="12"/>
  <c r="G161" i="12"/>
  <c r="U160" i="12"/>
  <c r="T160" i="12"/>
  <c r="N160" i="12"/>
  <c r="O160" i="12" s="1"/>
  <c r="M160" i="12"/>
  <c r="K160" i="12"/>
  <c r="I160" i="12"/>
  <c r="G160" i="12"/>
  <c r="U159" i="12"/>
  <c r="T159" i="12"/>
  <c r="N159" i="12"/>
  <c r="O159" i="12" s="1"/>
  <c r="M159" i="12"/>
  <c r="K159" i="12"/>
  <c r="I159" i="12"/>
  <c r="G159" i="12"/>
  <c r="U158" i="12"/>
  <c r="T158" i="12"/>
  <c r="N158" i="12"/>
  <c r="O158" i="12" s="1"/>
  <c r="M158" i="12"/>
  <c r="K158" i="12"/>
  <c r="I158" i="12"/>
  <c r="G158" i="12"/>
  <c r="S157" i="12"/>
  <c r="R157" i="12"/>
  <c r="T157" i="12" s="1"/>
  <c r="Q157" i="12"/>
  <c r="P157" i="12"/>
  <c r="L157" i="12"/>
  <c r="J157" i="12"/>
  <c r="H157" i="12"/>
  <c r="F157" i="12"/>
  <c r="N157" i="12" s="1"/>
  <c r="E157" i="12"/>
  <c r="K157" i="12" s="1"/>
  <c r="D157" i="12"/>
  <c r="U156" i="12"/>
  <c r="T156" i="12"/>
  <c r="O156" i="12"/>
  <c r="N156" i="12"/>
  <c r="M156" i="12"/>
  <c r="K156" i="12"/>
  <c r="I156" i="12"/>
  <c r="G156" i="12"/>
  <c r="U155" i="12"/>
  <c r="T155" i="12"/>
  <c r="N155" i="12"/>
  <c r="O155" i="12" s="1"/>
  <c r="M155" i="12"/>
  <c r="K155" i="12"/>
  <c r="I155" i="12"/>
  <c r="G155" i="12"/>
  <c r="U154" i="12"/>
  <c r="T154" i="12"/>
  <c r="N154" i="12"/>
  <c r="O154" i="12" s="1"/>
  <c r="M154" i="12"/>
  <c r="K154" i="12"/>
  <c r="I154" i="12"/>
  <c r="G154" i="12"/>
  <c r="U153" i="12"/>
  <c r="T153" i="12"/>
  <c r="N153" i="12"/>
  <c r="O153" i="12" s="1"/>
  <c r="M153" i="12"/>
  <c r="K153" i="12"/>
  <c r="I153" i="12"/>
  <c r="G153" i="12"/>
  <c r="U152" i="12"/>
  <c r="T152" i="12"/>
  <c r="N152" i="12"/>
  <c r="O152" i="12" s="1"/>
  <c r="M152" i="12"/>
  <c r="K152" i="12"/>
  <c r="I152" i="12"/>
  <c r="G152" i="12"/>
  <c r="U151" i="12"/>
  <c r="T151" i="12"/>
  <c r="N151" i="12"/>
  <c r="O151" i="12" s="1"/>
  <c r="M151" i="12"/>
  <c r="K151" i="12"/>
  <c r="I151" i="12"/>
  <c r="G151" i="12"/>
  <c r="S150" i="12"/>
  <c r="R150" i="12"/>
  <c r="T150" i="12" s="1"/>
  <c r="Q150" i="12"/>
  <c r="P150" i="12"/>
  <c r="L150" i="12"/>
  <c r="J150" i="12"/>
  <c r="H150" i="12"/>
  <c r="F150" i="12"/>
  <c r="E150" i="12"/>
  <c r="D150" i="12"/>
  <c r="G150" i="12" s="1"/>
  <c r="U149" i="12"/>
  <c r="T149" i="12"/>
  <c r="N149" i="12"/>
  <c r="O149" i="12" s="1"/>
  <c r="M149" i="12"/>
  <c r="K149" i="12"/>
  <c r="I149" i="12"/>
  <c r="G149" i="12"/>
  <c r="U148" i="12"/>
  <c r="T148" i="12"/>
  <c r="O148" i="12"/>
  <c r="N148" i="12"/>
  <c r="M148" i="12"/>
  <c r="K148" i="12"/>
  <c r="I148" i="12"/>
  <c r="G148" i="12"/>
  <c r="U147" i="12"/>
  <c r="T147" i="12"/>
  <c r="N147" i="12"/>
  <c r="O147" i="12" s="1"/>
  <c r="M147" i="12"/>
  <c r="K147" i="12"/>
  <c r="I147" i="12"/>
  <c r="G147" i="12"/>
  <c r="U146" i="12"/>
  <c r="T146" i="12"/>
  <c r="N146" i="12"/>
  <c r="O146" i="12" s="1"/>
  <c r="M146" i="12"/>
  <c r="K146" i="12"/>
  <c r="I146" i="12"/>
  <c r="G146" i="12"/>
  <c r="U145" i="12"/>
  <c r="T145" i="12"/>
  <c r="N145" i="12"/>
  <c r="O145" i="12" s="1"/>
  <c r="M145" i="12"/>
  <c r="K145" i="12"/>
  <c r="I145" i="12"/>
  <c r="G145" i="12"/>
  <c r="S144" i="12"/>
  <c r="R144" i="12"/>
  <c r="T144" i="12" s="1"/>
  <c r="Q144" i="12"/>
  <c r="P144" i="12"/>
  <c r="U144" i="12" s="1"/>
  <c r="L144" i="12"/>
  <c r="J144" i="12"/>
  <c r="H144" i="12"/>
  <c r="F144" i="12"/>
  <c r="N144" i="12" s="1"/>
  <c r="E144" i="12"/>
  <c r="D144" i="12"/>
  <c r="I144" i="12" s="1"/>
  <c r="U143" i="12"/>
  <c r="T143" i="12"/>
  <c r="O143" i="12"/>
  <c r="N143" i="12"/>
  <c r="M143" i="12"/>
  <c r="K143" i="12"/>
  <c r="I143" i="12"/>
  <c r="G143" i="12"/>
  <c r="U142" i="12"/>
  <c r="T142" i="12"/>
  <c r="N142" i="12"/>
  <c r="O142" i="12" s="1"/>
  <c r="M142" i="12"/>
  <c r="K142" i="12"/>
  <c r="I142" i="12"/>
  <c r="G142" i="12"/>
  <c r="U141" i="12"/>
  <c r="T141" i="12"/>
  <c r="O141" i="12"/>
  <c r="N141" i="12"/>
  <c r="M141" i="12"/>
  <c r="K141" i="12"/>
  <c r="I141" i="12"/>
  <c r="G141" i="12"/>
  <c r="U140" i="12"/>
  <c r="T140" i="12"/>
  <c r="N140" i="12"/>
  <c r="O140" i="12" s="1"/>
  <c r="M140" i="12"/>
  <c r="K140" i="12"/>
  <c r="I140" i="12"/>
  <c r="G140" i="12"/>
  <c r="U139" i="12"/>
  <c r="T139" i="12"/>
  <c r="N139" i="12"/>
  <c r="O139" i="12" s="1"/>
  <c r="M139" i="12"/>
  <c r="K139" i="12"/>
  <c r="I139" i="12"/>
  <c r="G139" i="12"/>
  <c r="U138" i="12"/>
  <c r="T138" i="12"/>
  <c r="N138" i="12"/>
  <c r="O138" i="12" s="1"/>
  <c r="M138" i="12"/>
  <c r="K138" i="12"/>
  <c r="I138" i="12"/>
  <c r="G138" i="12"/>
  <c r="S137" i="12"/>
  <c r="R137" i="12"/>
  <c r="T137" i="12" s="1"/>
  <c r="Q137" i="12"/>
  <c r="P137" i="12"/>
  <c r="L137" i="12"/>
  <c r="J137" i="12"/>
  <c r="H137" i="12"/>
  <c r="F137" i="12"/>
  <c r="E137" i="12"/>
  <c r="M137" i="12" s="1"/>
  <c r="D137" i="12"/>
  <c r="I137" i="12" s="1"/>
  <c r="U136" i="12"/>
  <c r="T136" i="12"/>
  <c r="N136" i="12"/>
  <c r="O136" i="12" s="1"/>
  <c r="M136" i="12"/>
  <c r="K136" i="12"/>
  <c r="I136" i="12"/>
  <c r="G136" i="12"/>
  <c r="U135" i="12"/>
  <c r="T135" i="12"/>
  <c r="O135" i="12"/>
  <c r="N135" i="12"/>
  <c r="M135" i="12"/>
  <c r="K135" i="12"/>
  <c r="I135" i="12"/>
  <c r="G135" i="12"/>
  <c r="U134" i="12"/>
  <c r="T134" i="12"/>
  <c r="N134" i="12"/>
  <c r="O134" i="12" s="1"/>
  <c r="M134" i="12"/>
  <c r="K134" i="12"/>
  <c r="I134" i="12"/>
  <c r="G134" i="12"/>
  <c r="U133" i="12"/>
  <c r="T133" i="12"/>
  <c r="N133" i="12"/>
  <c r="O133" i="12" s="1"/>
  <c r="M133" i="12"/>
  <c r="K133" i="12"/>
  <c r="I133" i="12"/>
  <c r="G133" i="12"/>
  <c r="S132" i="12"/>
  <c r="R132" i="12"/>
  <c r="Q132" i="12"/>
  <c r="P132" i="12"/>
  <c r="L132" i="12"/>
  <c r="J132" i="12"/>
  <c r="H132" i="12"/>
  <c r="F132" i="12"/>
  <c r="N132" i="12" s="1"/>
  <c r="E132" i="12"/>
  <c r="D132" i="12"/>
  <c r="G132" i="12" s="1"/>
  <c r="U131" i="12"/>
  <c r="T131" i="12"/>
  <c r="O131" i="12"/>
  <c r="N131" i="12"/>
  <c r="M131" i="12"/>
  <c r="K131" i="12"/>
  <c r="I131" i="12"/>
  <c r="G131" i="12"/>
  <c r="U130" i="12"/>
  <c r="T130" i="12"/>
  <c r="N130" i="12"/>
  <c r="O130" i="12" s="1"/>
  <c r="M130" i="12"/>
  <c r="K130" i="12"/>
  <c r="I130" i="12"/>
  <c r="G130" i="12"/>
  <c r="U129" i="12"/>
  <c r="T129" i="12"/>
  <c r="N129" i="12"/>
  <c r="O129" i="12" s="1"/>
  <c r="M129" i="12"/>
  <c r="K129" i="12"/>
  <c r="I129" i="12"/>
  <c r="G129" i="12"/>
  <c r="U128" i="12"/>
  <c r="T128" i="12"/>
  <c r="N128" i="12"/>
  <c r="O128" i="12" s="1"/>
  <c r="M128" i="12"/>
  <c r="K128" i="12"/>
  <c r="I128" i="12"/>
  <c r="G128" i="12"/>
  <c r="U127" i="12"/>
  <c r="T127" i="12"/>
  <c r="N127" i="12"/>
  <c r="O127" i="12" s="1"/>
  <c r="M127" i="12"/>
  <c r="K127" i="12"/>
  <c r="I127" i="12"/>
  <c r="G127" i="12"/>
  <c r="S126" i="12"/>
  <c r="R126" i="12"/>
  <c r="T126" i="12" s="1"/>
  <c r="Q126" i="12"/>
  <c r="P126" i="12"/>
  <c r="L126" i="12"/>
  <c r="J126" i="12"/>
  <c r="U126" i="12" s="1"/>
  <c r="H126" i="12"/>
  <c r="F126" i="12"/>
  <c r="N126" i="12" s="1"/>
  <c r="E126" i="12"/>
  <c r="O126" i="12" s="1"/>
  <c r="D126" i="12"/>
  <c r="U125" i="12"/>
  <c r="T125" i="12"/>
  <c r="O125" i="12"/>
  <c r="N125" i="12"/>
  <c r="M125" i="12"/>
  <c r="K125" i="12"/>
  <c r="I125" i="12"/>
  <c r="G125" i="12"/>
  <c r="U124" i="12"/>
  <c r="T124" i="12"/>
  <c r="N124" i="12"/>
  <c r="O124" i="12" s="1"/>
  <c r="M124" i="12"/>
  <c r="K124" i="12"/>
  <c r="I124" i="12"/>
  <c r="G124" i="12"/>
  <c r="U123" i="12"/>
  <c r="T123" i="12"/>
  <c r="N123" i="12"/>
  <c r="O123" i="12" s="1"/>
  <c r="M123" i="12"/>
  <c r="K123" i="12"/>
  <c r="I123" i="12"/>
  <c r="G123" i="12"/>
  <c r="U122" i="12"/>
  <c r="T122" i="12"/>
  <c r="N122" i="12"/>
  <c r="O122" i="12" s="1"/>
  <c r="M122" i="12"/>
  <c r="K122" i="12"/>
  <c r="I122" i="12"/>
  <c r="G122" i="12"/>
  <c r="S121" i="12"/>
  <c r="R121" i="12"/>
  <c r="Q121" i="12"/>
  <c r="P121" i="12"/>
  <c r="U121" i="12" s="1"/>
  <c r="L121" i="12"/>
  <c r="J121" i="12"/>
  <c r="H121" i="12"/>
  <c r="F121" i="12"/>
  <c r="N121" i="12" s="1"/>
  <c r="E121" i="12"/>
  <c r="D121" i="12"/>
  <c r="I121" i="12" s="1"/>
  <c r="U120" i="12"/>
  <c r="T120" i="12"/>
  <c r="O120" i="12"/>
  <c r="N120" i="12"/>
  <c r="M120" i="12"/>
  <c r="K120" i="12"/>
  <c r="I120" i="12"/>
  <c r="G120" i="12"/>
  <c r="U119" i="12"/>
  <c r="T119" i="12"/>
  <c r="O119" i="12"/>
  <c r="N119" i="12"/>
  <c r="M119" i="12"/>
  <c r="K119" i="12"/>
  <c r="I119" i="12"/>
  <c r="G119" i="12"/>
  <c r="U118" i="12"/>
  <c r="T118" i="12"/>
  <c r="N118" i="12"/>
  <c r="O118" i="12" s="1"/>
  <c r="M118" i="12"/>
  <c r="K118" i="12"/>
  <c r="I118" i="12"/>
  <c r="G118" i="12"/>
  <c r="U117" i="12"/>
  <c r="T117" i="12"/>
  <c r="N117" i="12"/>
  <c r="O117" i="12" s="1"/>
  <c r="M117" i="12"/>
  <c r="K117" i="12"/>
  <c r="I117" i="12"/>
  <c r="G117" i="12"/>
  <c r="U116" i="12"/>
  <c r="T116" i="12"/>
  <c r="O116" i="12"/>
  <c r="N116" i="12"/>
  <c r="M116" i="12"/>
  <c r="K116" i="12"/>
  <c r="I116" i="12"/>
  <c r="G116" i="12"/>
  <c r="U115" i="12"/>
  <c r="T115" i="12"/>
  <c r="N115" i="12"/>
  <c r="O115" i="12" s="1"/>
  <c r="M115" i="12"/>
  <c r="K115" i="12"/>
  <c r="I115" i="12"/>
  <c r="G115" i="12"/>
  <c r="U114" i="12"/>
  <c r="T114" i="12"/>
  <c r="N114" i="12"/>
  <c r="O114" i="12" s="1"/>
  <c r="M114" i="12"/>
  <c r="K114" i="12"/>
  <c r="I114" i="12"/>
  <c r="G114" i="12"/>
  <c r="U113" i="12"/>
  <c r="T113" i="12"/>
  <c r="N113" i="12"/>
  <c r="O113" i="12" s="1"/>
  <c r="M113" i="12"/>
  <c r="K113" i="12"/>
  <c r="I113" i="12"/>
  <c r="G113" i="12"/>
  <c r="S112" i="12"/>
  <c r="R112" i="12"/>
  <c r="T112" i="12" s="1"/>
  <c r="Q112" i="12"/>
  <c r="P112" i="12"/>
  <c r="U112" i="12" s="1"/>
  <c r="L112" i="12"/>
  <c r="J112" i="12"/>
  <c r="H112" i="12"/>
  <c r="F112" i="12"/>
  <c r="E112" i="12"/>
  <c r="M112" i="12" s="1"/>
  <c r="D112" i="12"/>
  <c r="I112" i="12" s="1"/>
  <c r="U111" i="12"/>
  <c r="T111" i="12"/>
  <c r="O111" i="12"/>
  <c r="N111" i="12"/>
  <c r="M111" i="12"/>
  <c r="K111" i="12"/>
  <c r="I111" i="12"/>
  <c r="G111" i="12"/>
  <c r="U110" i="12"/>
  <c r="T110" i="12"/>
  <c r="N110" i="12"/>
  <c r="O110" i="12" s="1"/>
  <c r="M110" i="12"/>
  <c r="K110" i="12"/>
  <c r="I110" i="12"/>
  <c r="G110" i="12"/>
  <c r="U109" i="12"/>
  <c r="T109" i="12"/>
  <c r="N109" i="12"/>
  <c r="O109" i="12" s="1"/>
  <c r="M109" i="12"/>
  <c r="K109" i="12"/>
  <c r="I109" i="12"/>
  <c r="G109" i="12"/>
  <c r="U108" i="12"/>
  <c r="T108" i="12"/>
  <c r="N108" i="12"/>
  <c r="O108" i="12" s="1"/>
  <c r="M108" i="12"/>
  <c r="K108" i="12"/>
  <c r="I108" i="12"/>
  <c r="G108" i="12"/>
  <c r="U107" i="12"/>
  <c r="T107" i="12"/>
  <c r="N107" i="12"/>
  <c r="O107" i="12" s="1"/>
  <c r="M107" i="12"/>
  <c r="K107" i="12"/>
  <c r="I107" i="12"/>
  <c r="G107" i="12"/>
  <c r="S106" i="12"/>
  <c r="R106" i="12"/>
  <c r="Q106" i="12"/>
  <c r="P106" i="12"/>
  <c r="L106" i="12"/>
  <c r="J106" i="12"/>
  <c r="H106" i="12"/>
  <c r="F106" i="12"/>
  <c r="N106" i="12" s="1"/>
  <c r="E106" i="12"/>
  <c r="D106" i="12"/>
  <c r="G106" i="12" s="1"/>
  <c r="U105" i="12"/>
  <c r="T105" i="12"/>
  <c r="N105" i="12"/>
  <c r="O105" i="12" s="1"/>
  <c r="M105" i="12"/>
  <c r="K105" i="12"/>
  <c r="I105" i="12"/>
  <c r="G105" i="12"/>
  <c r="S102" i="12"/>
  <c r="R102" i="12"/>
  <c r="T102" i="12" s="1"/>
  <c r="Q102" i="12"/>
  <c r="P102" i="12"/>
  <c r="L102" i="12"/>
  <c r="J102" i="12"/>
  <c r="U102" i="12" s="1"/>
  <c r="H102" i="12"/>
  <c r="F102" i="12"/>
  <c r="N102" i="12" s="1"/>
  <c r="E102" i="12"/>
  <c r="O102" i="12" s="1"/>
  <c r="D102" i="12"/>
  <c r="S101" i="12"/>
  <c r="R101" i="12"/>
  <c r="Q101" i="12"/>
  <c r="P101" i="12"/>
  <c r="U101" i="12" s="1"/>
  <c r="L101" i="12"/>
  <c r="J101" i="12"/>
  <c r="H101" i="12"/>
  <c r="F101" i="12"/>
  <c r="N101" i="12" s="1"/>
  <c r="E101" i="12"/>
  <c r="D101" i="12"/>
  <c r="I101" i="12" s="1"/>
  <c r="U100" i="12"/>
  <c r="T100" i="12"/>
  <c r="O100" i="12"/>
  <c r="N100" i="12"/>
  <c r="M100" i="12"/>
  <c r="K100" i="12"/>
  <c r="I100" i="12"/>
  <c r="G100" i="12"/>
  <c r="U99" i="12"/>
  <c r="T99" i="12"/>
  <c r="N99" i="12"/>
  <c r="O99" i="12" s="1"/>
  <c r="M99" i="12"/>
  <c r="K99" i="12"/>
  <c r="I99" i="12"/>
  <c r="G99" i="12"/>
  <c r="U98" i="12"/>
  <c r="T98" i="12"/>
  <c r="N98" i="12"/>
  <c r="O98" i="12" s="1"/>
  <c r="M98" i="12"/>
  <c r="K98" i="12"/>
  <c r="I98" i="12"/>
  <c r="G98" i="12"/>
  <c r="U97" i="12"/>
  <c r="T97" i="12"/>
  <c r="N97" i="12"/>
  <c r="O97" i="12" s="1"/>
  <c r="M97" i="12"/>
  <c r="K97" i="12"/>
  <c r="I97" i="12"/>
  <c r="G97" i="12"/>
  <c r="S96" i="12"/>
  <c r="R96" i="12"/>
  <c r="T96" i="12" s="1"/>
  <c r="Q96" i="12"/>
  <c r="P96" i="12"/>
  <c r="U96" i="12" s="1"/>
  <c r="L96" i="12"/>
  <c r="J96" i="12"/>
  <c r="H96" i="12"/>
  <c r="F96" i="12"/>
  <c r="E96" i="12"/>
  <c r="D96" i="12"/>
  <c r="I96" i="12" s="1"/>
  <c r="U95" i="12"/>
  <c r="T95" i="12"/>
  <c r="O95" i="12"/>
  <c r="N95" i="12"/>
  <c r="M95" i="12"/>
  <c r="K95" i="12"/>
  <c r="I95" i="12"/>
  <c r="G95" i="12"/>
  <c r="U94" i="12"/>
  <c r="T94" i="12"/>
  <c r="N94" i="12"/>
  <c r="O94" i="12" s="1"/>
  <c r="M94" i="12"/>
  <c r="K94" i="12"/>
  <c r="I94" i="12"/>
  <c r="G94" i="12"/>
  <c r="U93" i="12"/>
  <c r="T93" i="12"/>
  <c r="N93" i="12"/>
  <c r="O93" i="12" s="1"/>
  <c r="M93" i="12"/>
  <c r="K93" i="12"/>
  <c r="I93" i="12"/>
  <c r="G93" i="12"/>
  <c r="U92" i="12"/>
  <c r="T92" i="12"/>
  <c r="N92" i="12"/>
  <c r="O92" i="12" s="1"/>
  <c r="M92" i="12"/>
  <c r="K92" i="12"/>
  <c r="I92" i="12"/>
  <c r="G92" i="12"/>
  <c r="S91" i="12"/>
  <c r="R91" i="12"/>
  <c r="Q91" i="12"/>
  <c r="P91" i="12"/>
  <c r="L91" i="12"/>
  <c r="J91" i="12"/>
  <c r="H91" i="12"/>
  <c r="F91" i="12"/>
  <c r="N91" i="12" s="1"/>
  <c r="E91" i="12"/>
  <c r="D91" i="12"/>
  <c r="G91" i="12" s="1"/>
  <c r="U90" i="12"/>
  <c r="T90" i="12"/>
  <c r="N90" i="12"/>
  <c r="O90" i="12" s="1"/>
  <c r="M90" i="12"/>
  <c r="K90" i="12"/>
  <c r="I90" i="12"/>
  <c r="G90" i="12"/>
  <c r="U89" i="12"/>
  <c r="T89" i="12"/>
  <c r="N89" i="12"/>
  <c r="O89" i="12" s="1"/>
  <c r="M89" i="12"/>
  <c r="K89" i="12"/>
  <c r="I89" i="12"/>
  <c r="G89" i="12"/>
  <c r="U88" i="12"/>
  <c r="T88" i="12"/>
  <c r="N88" i="12"/>
  <c r="O88" i="12" s="1"/>
  <c r="M88" i="12"/>
  <c r="K88" i="12"/>
  <c r="I88" i="12"/>
  <c r="G88" i="12"/>
  <c r="S85" i="12"/>
  <c r="R85" i="12"/>
  <c r="T85" i="12" s="1"/>
  <c r="Q85" i="12"/>
  <c r="P85" i="12"/>
  <c r="L85" i="12"/>
  <c r="J85" i="12"/>
  <c r="U85" i="12" s="1"/>
  <c r="H85" i="12"/>
  <c r="F85" i="12"/>
  <c r="N85" i="12" s="1"/>
  <c r="E85" i="12"/>
  <c r="O85" i="12" s="1"/>
  <c r="D85" i="12"/>
  <c r="S84" i="12"/>
  <c r="R84" i="12"/>
  <c r="Q84" i="12"/>
  <c r="P84" i="12"/>
  <c r="U84" i="12" s="1"/>
  <c r="L84" i="12"/>
  <c r="J84" i="12"/>
  <c r="H84" i="12"/>
  <c r="F84" i="12"/>
  <c r="N84" i="12" s="1"/>
  <c r="E84" i="12"/>
  <c r="D84" i="12"/>
  <c r="I84" i="12" s="1"/>
  <c r="U83" i="12"/>
  <c r="T83" i="12"/>
  <c r="O83" i="12"/>
  <c r="N83" i="12"/>
  <c r="M83" i="12"/>
  <c r="K83" i="12"/>
  <c r="I83" i="12"/>
  <c r="G83" i="12"/>
  <c r="U82" i="12"/>
  <c r="T82" i="12"/>
  <c r="N82" i="12"/>
  <c r="O82" i="12" s="1"/>
  <c r="M82" i="12"/>
  <c r="K82" i="12"/>
  <c r="I82" i="12"/>
  <c r="G82" i="12"/>
  <c r="U81" i="12"/>
  <c r="T81" i="12"/>
  <c r="N81" i="12"/>
  <c r="O81" i="12" s="1"/>
  <c r="M81" i="12"/>
  <c r="K81" i="12"/>
  <c r="I81" i="12"/>
  <c r="G81" i="12"/>
  <c r="U80" i="12"/>
  <c r="T80" i="12"/>
  <c r="N80" i="12"/>
  <c r="O80" i="12" s="1"/>
  <c r="M80" i="12"/>
  <c r="K80" i="12"/>
  <c r="I80" i="12"/>
  <c r="G80" i="12"/>
  <c r="U79" i="12"/>
  <c r="T79" i="12"/>
  <c r="N79" i="12"/>
  <c r="O79" i="12" s="1"/>
  <c r="M79" i="12"/>
  <c r="K79" i="12"/>
  <c r="I79" i="12"/>
  <c r="G79" i="12"/>
  <c r="S78" i="12"/>
  <c r="R78" i="12"/>
  <c r="T78" i="12" s="1"/>
  <c r="Q78" i="12"/>
  <c r="P78" i="12"/>
  <c r="U78" i="12" s="1"/>
  <c r="L78" i="12"/>
  <c r="J78" i="12"/>
  <c r="H78" i="12"/>
  <c r="F78" i="12"/>
  <c r="E78" i="12"/>
  <c r="M78" i="12" s="1"/>
  <c r="D78" i="12"/>
  <c r="I78" i="12" s="1"/>
  <c r="U77" i="12"/>
  <c r="T77" i="12"/>
  <c r="O77" i="12"/>
  <c r="N77" i="12"/>
  <c r="M77" i="12"/>
  <c r="K77" i="12"/>
  <c r="I77" i="12"/>
  <c r="G77" i="12"/>
  <c r="U76" i="12"/>
  <c r="T76" i="12"/>
  <c r="N76" i="12"/>
  <c r="O76" i="12" s="1"/>
  <c r="M76" i="12"/>
  <c r="K76" i="12"/>
  <c r="I76" i="12"/>
  <c r="G76" i="12"/>
  <c r="U75" i="12"/>
  <c r="T75" i="12"/>
  <c r="N75" i="12"/>
  <c r="O75" i="12" s="1"/>
  <c r="M75" i="12"/>
  <c r="K75" i="12"/>
  <c r="I75" i="12"/>
  <c r="G75" i="12"/>
  <c r="U74" i="12"/>
  <c r="T74" i="12"/>
  <c r="N74" i="12"/>
  <c r="O74" i="12" s="1"/>
  <c r="M74" i="12"/>
  <c r="K74" i="12"/>
  <c r="I74" i="12"/>
  <c r="G74" i="12"/>
  <c r="U73" i="12"/>
  <c r="T73" i="12"/>
  <c r="N73" i="12"/>
  <c r="O73" i="12" s="1"/>
  <c r="M73" i="12"/>
  <c r="K73" i="12"/>
  <c r="I73" i="12"/>
  <c r="G73" i="12"/>
  <c r="U72" i="12"/>
  <c r="T72" i="12"/>
  <c r="N72" i="12"/>
  <c r="O72" i="12" s="1"/>
  <c r="M72" i="12"/>
  <c r="K72" i="12"/>
  <c r="I72" i="12"/>
  <c r="G72" i="12"/>
  <c r="U71" i="12"/>
  <c r="T71" i="12"/>
  <c r="N71" i="12"/>
  <c r="O71" i="12" s="1"/>
  <c r="M71" i="12"/>
  <c r="K71" i="12"/>
  <c r="I71" i="12"/>
  <c r="G71" i="12"/>
  <c r="S70" i="12"/>
  <c r="R70" i="12"/>
  <c r="Q70" i="12"/>
  <c r="P70" i="12"/>
  <c r="L70" i="12"/>
  <c r="J70" i="12"/>
  <c r="H70" i="12"/>
  <c r="F70" i="12"/>
  <c r="N70" i="12" s="1"/>
  <c r="E70" i="12"/>
  <c r="D70" i="12"/>
  <c r="G70" i="12" s="1"/>
  <c r="U69" i="12"/>
  <c r="T69" i="12"/>
  <c r="O69" i="12"/>
  <c r="N69" i="12"/>
  <c r="M69" i="12"/>
  <c r="K69" i="12"/>
  <c r="I69" i="12"/>
  <c r="G69" i="12"/>
  <c r="U68" i="12"/>
  <c r="T68" i="12"/>
  <c r="N68" i="12"/>
  <c r="O68" i="12" s="1"/>
  <c r="M68" i="12"/>
  <c r="K68" i="12"/>
  <c r="I68" i="12"/>
  <c r="G68" i="12"/>
  <c r="U67" i="12"/>
  <c r="T67" i="12"/>
  <c r="N67" i="12"/>
  <c r="O67" i="12" s="1"/>
  <c r="M67" i="12"/>
  <c r="K67" i="12"/>
  <c r="I67" i="12"/>
  <c r="G67" i="12"/>
  <c r="U66" i="12"/>
  <c r="T66" i="12"/>
  <c r="N66" i="12"/>
  <c r="O66" i="12" s="1"/>
  <c r="M66" i="12"/>
  <c r="K66" i="12"/>
  <c r="I66" i="12"/>
  <c r="G66" i="12"/>
  <c r="U65" i="12"/>
  <c r="T65" i="12"/>
  <c r="N65" i="12"/>
  <c r="O65" i="12" s="1"/>
  <c r="M65" i="12"/>
  <c r="K65" i="12"/>
  <c r="I65" i="12"/>
  <c r="G65" i="12"/>
  <c r="U64" i="12"/>
  <c r="T64" i="12"/>
  <c r="N64" i="12"/>
  <c r="O64" i="12" s="1"/>
  <c r="M64" i="12"/>
  <c r="K64" i="12"/>
  <c r="I64" i="12"/>
  <c r="G64" i="12"/>
  <c r="S63" i="12"/>
  <c r="R63" i="12"/>
  <c r="T63" i="12" s="1"/>
  <c r="Q63" i="12"/>
  <c r="P63" i="12"/>
  <c r="L63" i="12"/>
  <c r="J63" i="12"/>
  <c r="U63" i="12" s="1"/>
  <c r="H63" i="12"/>
  <c r="F63" i="12"/>
  <c r="N63" i="12" s="1"/>
  <c r="E63" i="12"/>
  <c r="O63" i="12" s="1"/>
  <c r="D63" i="12"/>
  <c r="U62" i="12"/>
  <c r="T62" i="12"/>
  <c r="O62" i="12"/>
  <c r="N62" i="12"/>
  <c r="M62" i="12"/>
  <c r="K62" i="12"/>
  <c r="I62" i="12"/>
  <c r="G62" i="12"/>
  <c r="U61" i="12"/>
  <c r="T61" i="12"/>
  <c r="N61" i="12"/>
  <c r="O61" i="12" s="1"/>
  <c r="M61" i="12"/>
  <c r="K61" i="12"/>
  <c r="I61" i="12"/>
  <c r="G61" i="12"/>
  <c r="U60" i="12"/>
  <c r="T60" i="12"/>
  <c r="N60" i="12"/>
  <c r="O60" i="12" s="1"/>
  <c r="M60" i="12"/>
  <c r="K60" i="12"/>
  <c r="I60" i="12"/>
  <c r="G60" i="12"/>
  <c r="U59" i="12"/>
  <c r="T59" i="12"/>
  <c r="N59" i="12"/>
  <c r="O59" i="12" s="1"/>
  <c r="M59" i="12"/>
  <c r="K59" i="12"/>
  <c r="I59" i="12"/>
  <c r="G59" i="12"/>
  <c r="S58" i="12"/>
  <c r="R58" i="12"/>
  <c r="Q58" i="12"/>
  <c r="P58" i="12"/>
  <c r="U58" i="12" s="1"/>
  <c r="L58" i="12"/>
  <c r="J58" i="12"/>
  <c r="H58" i="12"/>
  <c r="F58" i="12"/>
  <c r="N58" i="12" s="1"/>
  <c r="E58" i="12"/>
  <c r="D58" i="12"/>
  <c r="I58" i="12" s="1"/>
  <c r="U57" i="12"/>
  <c r="T57" i="12"/>
  <c r="N57" i="12"/>
  <c r="O57" i="12" s="1"/>
  <c r="M57" i="12"/>
  <c r="K57" i="12"/>
  <c r="I57" i="12"/>
  <c r="G57" i="12"/>
  <c r="S54" i="12"/>
  <c r="R54" i="12"/>
  <c r="T54" i="12" s="1"/>
  <c r="Q54" i="12"/>
  <c r="P54" i="12"/>
  <c r="U54" i="12" s="1"/>
  <c r="L54" i="12"/>
  <c r="J54" i="12"/>
  <c r="H54" i="12"/>
  <c r="F54" i="12"/>
  <c r="E54" i="12"/>
  <c r="K54" i="12" s="1"/>
  <c r="D54" i="12"/>
  <c r="I54" i="12" s="1"/>
  <c r="S53" i="12"/>
  <c r="R53" i="12"/>
  <c r="T53" i="12" s="1"/>
  <c r="Q53" i="12"/>
  <c r="P53" i="12"/>
  <c r="L53" i="12"/>
  <c r="J53" i="12"/>
  <c r="H53" i="12"/>
  <c r="F53" i="12"/>
  <c r="N53" i="12" s="1"/>
  <c r="E53" i="12"/>
  <c r="D53" i="12"/>
  <c r="U52" i="12"/>
  <c r="T52" i="12"/>
  <c r="O52" i="12"/>
  <c r="N52" i="12"/>
  <c r="M52" i="12"/>
  <c r="K52" i="12"/>
  <c r="I52" i="12"/>
  <c r="G52" i="12"/>
  <c r="U51" i="12"/>
  <c r="T51" i="12"/>
  <c r="N51" i="12"/>
  <c r="O51" i="12" s="1"/>
  <c r="M51" i="12"/>
  <c r="K51" i="12"/>
  <c r="I51" i="12"/>
  <c r="G51" i="12"/>
  <c r="U50" i="12"/>
  <c r="T50" i="12"/>
  <c r="N50" i="12"/>
  <c r="O50" i="12" s="1"/>
  <c r="M50" i="12"/>
  <c r="K50" i="12"/>
  <c r="I50" i="12"/>
  <c r="G50" i="12"/>
  <c r="U49" i="12"/>
  <c r="T49" i="12"/>
  <c r="N49" i="12"/>
  <c r="O49" i="12" s="1"/>
  <c r="M49" i="12"/>
  <c r="K49" i="12"/>
  <c r="I49" i="12"/>
  <c r="G49" i="12"/>
  <c r="U48" i="12"/>
  <c r="T48" i="12"/>
  <c r="N48" i="12"/>
  <c r="O48" i="12" s="1"/>
  <c r="M48" i="12"/>
  <c r="K48" i="12"/>
  <c r="I48" i="12"/>
  <c r="G48" i="12"/>
  <c r="S47" i="12"/>
  <c r="R47" i="12"/>
  <c r="T47" i="12" s="1"/>
  <c r="Q47" i="12"/>
  <c r="P47" i="12"/>
  <c r="L47" i="12"/>
  <c r="J47" i="12"/>
  <c r="U47" i="12" s="1"/>
  <c r="H47" i="12"/>
  <c r="F47" i="12"/>
  <c r="N47" i="12" s="1"/>
  <c r="E47" i="12"/>
  <c r="O47" i="12" s="1"/>
  <c r="D47" i="12"/>
  <c r="U46" i="12"/>
  <c r="T46" i="12"/>
  <c r="O46" i="12"/>
  <c r="N46" i="12"/>
  <c r="M46" i="12"/>
  <c r="K46" i="12"/>
  <c r="I46" i="12"/>
  <c r="G46" i="12"/>
  <c r="U45" i="12"/>
  <c r="T45" i="12"/>
  <c r="N45" i="12"/>
  <c r="O45" i="12" s="1"/>
  <c r="M45" i="12"/>
  <c r="K45" i="12"/>
  <c r="I45" i="12"/>
  <c r="G45" i="12"/>
  <c r="U44" i="12"/>
  <c r="T44" i="12"/>
  <c r="O44" i="12"/>
  <c r="N44" i="12"/>
  <c r="M44" i="12"/>
  <c r="K44" i="12"/>
  <c r="I44" i="12"/>
  <c r="G44" i="12"/>
  <c r="U43" i="12"/>
  <c r="T43" i="12"/>
  <c r="N43" i="12"/>
  <c r="O43" i="12" s="1"/>
  <c r="M43" i="12"/>
  <c r="K43" i="12"/>
  <c r="I43" i="12"/>
  <c r="G43" i="12"/>
  <c r="U42" i="12"/>
  <c r="T42" i="12"/>
  <c r="O42" i="12"/>
  <c r="N42" i="12"/>
  <c r="M42" i="12"/>
  <c r="K42" i="12"/>
  <c r="I42" i="12"/>
  <c r="G42" i="12"/>
  <c r="U41" i="12"/>
  <c r="T41" i="12"/>
  <c r="N41" i="12"/>
  <c r="O41" i="12" s="1"/>
  <c r="M41" i="12"/>
  <c r="K41" i="12"/>
  <c r="I41" i="12"/>
  <c r="G41" i="12"/>
  <c r="S40" i="12"/>
  <c r="R40" i="12"/>
  <c r="Q40" i="12"/>
  <c r="P40" i="12"/>
  <c r="L40" i="12"/>
  <c r="J40" i="12"/>
  <c r="H40" i="12"/>
  <c r="F40" i="12"/>
  <c r="N40" i="12" s="1"/>
  <c r="E40" i="12"/>
  <c r="D40" i="12"/>
  <c r="I40" i="12" s="1"/>
  <c r="U39" i="12"/>
  <c r="T39" i="12"/>
  <c r="O39" i="12"/>
  <c r="N39" i="12"/>
  <c r="M39" i="12"/>
  <c r="K39" i="12"/>
  <c r="I39" i="12"/>
  <c r="G39" i="12"/>
  <c r="U38" i="12"/>
  <c r="T38" i="12"/>
  <c r="N38" i="12"/>
  <c r="O38" i="12" s="1"/>
  <c r="M38" i="12"/>
  <c r="K38" i="12"/>
  <c r="I38" i="12"/>
  <c r="G38" i="12"/>
  <c r="U37" i="12"/>
  <c r="T37" i="12"/>
  <c r="N37" i="12"/>
  <c r="O37" i="12" s="1"/>
  <c r="M37" i="12"/>
  <c r="K37" i="12"/>
  <c r="I37" i="12"/>
  <c r="G37" i="12"/>
  <c r="U36" i="12"/>
  <c r="T36" i="12"/>
  <c r="N36" i="12"/>
  <c r="O36" i="12" s="1"/>
  <c r="M36" i="12"/>
  <c r="K36" i="12"/>
  <c r="I36" i="12"/>
  <c r="G36" i="12"/>
  <c r="S35" i="12"/>
  <c r="R35" i="12"/>
  <c r="T35" i="12" s="1"/>
  <c r="Q35" i="12"/>
  <c r="P35" i="12"/>
  <c r="U35" i="12" s="1"/>
  <c r="L35" i="12"/>
  <c r="J35" i="12"/>
  <c r="H35" i="12"/>
  <c r="F35" i="12"/>
  <c r="E35" i="12"/>
  <c r="K35" i="12" s="1"/>
  <c r="D35" i="12"/>
  <c r="I35" i="12" s="1"/>
  <c r="U34" i="12"/>
  <c r="T34" i="12"/>
  <c r="O34" i="12"/>
  <c r="N34" i="12"/>
  <c r="M34" i="12"/>
  <c r="K34" i="12"/>
  <c r="I34" i="12"/>
  <c r="G34" i="12"/>
  <c r="U33" i="12"/>
  <c r="T33" i="12"/>
  <c r="N33" i="12"/>
  <c r="O33" i="12" s="1"/>
  <c r="M33" i="12"/>
  <c r="K33" i="12"/>
  <c r="I33" i="12"/>
  <c r="G33" i="12"/>
  <c r="U32" i="12"/>
  <c r="T32" i="12"/>
  <c r="N32" i="12"/>
  <c r="O32" i="12" s="1"/>
  <c r="M32" i="12"/>
  <c r="K32" i="12"/>
  <c r="I32" i="12"/>
  <c r="G32" i="12"/>
  <c r="U31" i="12"/>
  <c r="T31" i="12"/>
  <c r="O31" i="12"/>
  <c r="N31" i="12"/>
  <c r="M31" i="12"/>
  <c r="K31" i="12"/>
  <c r="I31" i="12"/>
  <c r="G31" i="12"/>
  <c r="U30" i="12"/>
  <c r="T30" i="12"/>
  <c r="N30" i="12"/>
  <c r="O30" i="12" s="1"/>
  <c r="M30" i="12"/>
  <c r="K30" i="12"/>
  <c r="I30" i="12"/>
  <c r="G30" i="12"/>
  <c r="U29" i="12"/>
  <c r="T29" i="12"/>
  <c r="N29" i="12"/>
  <c r="O29" i="12" s="1"/>
  <c r="M29" i="12"/>
  <c r="K29" i="12"/>
  <c r="I29" i="12"/>
  <c r="G29" i="12"/>
  <c r="U28" i="12"/>
  <c r="T28" i="12"/>
  <c r="N28" i="12"/>
  <c r="O28" i="12" s="1"/>
  <c r="M28" i="12"/>
  <c r="K28" i="12"/>
  <c r="I28" i="12"/>
  <c r="G28" i="12"/>
  <c r="S27" i="12"/>
  <c r="R27" i="12"/>
  <c r="T27" i="12" s="1"/>
  <c r="Q27" i="12"/>
  <c r="P27" i="12"/>
  <c r="L27" i="12"/>
  <c r="J27" i="12"/>
  <c r="H27" i="12"/>
  <c r="F27" i="12"/>
  <c r="N27" i="12" s="1"/>
  <c r="E27" i="12"/>
  <c r="D27" i="12"/>
  <c r="G27" i="12" s="1"/>
  <c r="U26" i="12"/>
  <c r="T26" i="12"/>
  <c r="O26" i="12"/>
  <c r="N26" i="12"/>
  <c r="M26" i="12"/>
  <c r="K26" i="12"/>
  <c r="I26" i="12"/>
  <c r="G26" i="12"/>
  <c r="U25" i="12"/>
  <c r="T25" i="12"/>
  <c r="N25" i="12"/>
  <c r="O25" i="12" s="1"/>
  <c r="M25" i="12"/>
  <c r="K25" i="12"/>
  <c r="I25" i="12"/>
  <c r="G25" i="12"/>
  <c r="U24" i="12"/>
  <c r="T24" i="12"/>
  <c r="N24" i="12"/>
  <c r="O24" i="12" s="1"/>
  <c r="M24" i="12"/>
  <c r="K24" i="12"/>
  <c r="I24" i="12"/>
  <c r="G24" i="12"/>
  <c r="U23" i="12"/>
  <c r="T23" i="12"/>
  <c r="N23" i="12"/>
  <c r="O23" i="12" s="1"/>
  <c r="M23" i="12"/>
  <c r="K23" i="12"/>
  <c r="I23" i="12"/>
  <c r="G23" i="12"/>
  <c r="U22" i="12"/>
  <c r="T22" i="12"/>
  <c r="N22" i="12"/>
  <c r="O22" i="12" s="1"/>
  <c r="M22" i="12"/>
  <c r="K22" i="12"/>
  <c r="I22" i="12"/>
  <c r="G22" i="12"/>
  <c r="U21" i="12"/>
  <c r="T21" i="12"/>
  <c r="N21" i="12"/>
  <c r="O21" i="12" s="1"/>
  <c r="M21" i="12"/>
  <c r="K21" i="12"/>
  <c r="I21" i="12"/>
  <c r="G21" i="12"/>
  <c r="U20" i="12"/>
  <c r="T20" i="12"/>
  <c r="N20" i="12"/>
  <c r="O20" i="12" s="1"/>
  <c r="M20" i="12"/>
  <c r="K20" i="12"/>
  <c r="I20" i="12"/>
  <c r="G20" i="12"/>
  <c r="S19" i="12"/>
  <c r="R19" i="12"/>
  <c r="T19" i="12" s="1"/>
  <c r="Q19" i="12"/>
  <c r="P19" i="12"/>
  <c r="L19" i="12"/>
  <c r="J19" i="12"/>
  <c r="U19" i="12" s="1"/>
  <c r="H19" i="12"/>
  <c r="F19" i="12"/>
  <c r="N19" i="12" s="1"/>
  <c r="E19" i="12"/>
  <c r="O19" i="12" s="1"/>
  <c r="D19" i="12"/>
  <c r="U18" i="12"/>
  <c r="T18" i="12"/>
  <c r="O18" i="12"/>
  <c r="N18" i="12"/>
  <c r="M18" i="12"/>
  <c r="K18" i="12"/>
  <c r="I18" i="12"/>
  <c r="G18" i="12"/>
  <c r="U17" i="12"/>
  <c r="T17" i="12"/>
  <c r="N17" i="12"/>
  <c r="O17" i="12" s="1"/>
  <c r="M17" i="12"/>
  <c r="K17" i="12"/>
  <c r="I17" i="12"/>
  <c r="G17" i="12"/>
  <c r="U16" i="12"/>
  <c r="T16" i="12"/>
  <c r="N16" i="12"/>
  <c r="O16" i="12" s="1"/>
  <c r="M16" i="12"/>
  <c r="K16" i="12"/>
  <c r="I16" i="12"/>
  <c r="G16" i="12"/>
  <c r="U15" i="12"/>
  <c r="T15" i="12"/>
  <c r="N15" i="12"/>
  <c r="O15" i="12" s="1"/>
  <c r="M15" i="12"/>
  <c r="K15" i="12"/>
  <c r="I15" i="12"/>
  <c r="G15" i="12"/>
  <c r="U14" i="12"/>
  <c r="T14" i="12"/>
  <c r="N14" i="12"/>
  <c r="O14" i="12" s="1"/>
  <c r="M14" i="12"/>
  <c r="K14" i="12"/>
  <c r="I14" i="12"/>
  <c r="G14" i="12"/>
  <c r="U13" i="12"/>
  <c r="T13" i="12"/>
  <c r="N13" i="12"/>
  <c r="O13" i="12" s="1"/>
  <c r="M13" i="12"/>
  <c r="K13" i="12"/>
  <c r="I13" i="12"/>
  <c r="G13" i="12"/>
  <c r="U12" i="12"/>
  <c r="T12" i="12"/>
  <c r="N12" i="12"/>
  <c r="O12" i="12" s="1"/>
  <c r="M12" i="12"/>
  <c r="K12" i="12"/>
  <c r="I12" i="12"/>
  <c r="G12" i="12"/>
  <c r="U11" i="12"/>
  <c r="T11" i="12"/>
  <c r="N11" i="12"/>
  <c r="O11" i="12" s="1"/>
  <c r="M11" i="12"/>
  <c r="K11" i="12"/>
  <c r="I11" i="12"/>
  <c r="G11" i="12"/>
  <c r="S10" i="12"/>
  <c r="R10" i="12"/>
  <c r="Q10" i="12"/>
  <c r="P10" i="12"/>
  <c r="U10" i="12" s="1"/>
  <c r="L10" i="12"/>
  <c r="J10" i="12"/>
  <c r="H10" i="12"/>
  <c r="F10" i="12"/>
  <c r="N10" i="12" s="1"/>
  <c r="E10" i="12"/>
  <c r="D10" i="12"/>
  <c r="U9" i="12"/>
  <c r="T9" i="12"/>
  <c r="N9" i="12"/>
  <c r="O9" i="12" s="1"/>
  <c r="M9" i="12"/>
  <c r="K9" i="12"/>
  <c r="I9" i="12"/>
  <c r="G9" i="12"/>
  <c r="U8" i="12"/>
  <c r="T8" i="12"/>
  <c r="N8" i="12"/>
  <c r="O8" i="12" s="1"/>
  <c r="M8" i="12"/>
  <c r="K8" i="12"/>
  <c r="I8" i="12"/>
  <c r="G8" i="12"/>
  <c r="S339" i="11"/>
  <c r="R339" i="11"/>
  <c r="T339" i="11" s="1"/>
  <c r="Q339" i="11"/>
  <c r="P339" i="11"/>
  <c r="U339" i="11" s="1"/>
  <c r="L339" i="11"/>
  <c r="J339" i="11"/>
  <c r="H339" i="11"/>
  <c r="F339" i="11"/>
  <c r="N339" i="11" s="1"/>
  <c r="E339" i="11"/>
  <c r="D339" i="11"/>
  <c r="I339" i="11" s="1"/>
  <c r="S338" i="11"/>
  <c r="R338" i="11"/>
  <c r="T338" i="11" s="1"/>
  <c r="Q338" i="11"/>
  <c r="P338" i="11"/>
  <c r="L338" i="11"/>
  <c r="J338" i="11"/>
  <c r="U338" i="11" s="1"/>
  <c r="H338" i="11"/>
  <c r="F338" i="11"/>
  <c r="E338" i="11"/>
  <c r="M338" i="11" s="1"/>
  <c r="D338" i="11"/>
  <c r="S337" i="11"/>
  <c r="R337" i="11"/>
  <c r="T337" i="11" s="1"/>
  <c r="Q337" i="11"/>
  <c r="P337" i="11"/>
  <c r="U337" i="11" s="1"/>
  <c r="L337" i="11"/>
  <c r="J337" i="11"/>
  <c r="H337" i="11"/>
  <c r="F337" i="11"/>
  <c r="N337" i="11" s="1"/>
  <c r="E337" i="11"/>
  <c r="D337" i="11"/>
  <c r="U336" i="11"/>
  <c r="T336" i="11"/>
  <c r="O336" i="11"/>
  <c r="N336" i="11"/>
  <c r="M336" i="11"/>
  <c r="K336" i="11"/>
  <c r="I336" i="11"/>
  <c r="G336" i="11"/>
  <c r="U335" i="11"/>
  <c r="T335" i="11"/>
  <c r="O335" i="11"/>
  <c r="N335" i="11"/>
  <c r="M335" i="11"/>
  <c r="K335" i="11"/>
  <c r="I335" i="11"/>
  <c r="G335" i="11"/>
  <c r="U334" i="11"/>
  <c r="T334" i="11"/>
  <c r="O334" i="11"/>
  <c r="N334" i="11"/>
  <c r="M334" i="11"/>
  <c r="K334" i="11"/>
  <c r="I334" i="11"/>
  <c r="G334" i="11"/>
  <c r="U333" i="11"/>
  <c r="T333" i="11"/>
  <c r="O333" i="11"/>
  <c r="N333" i="11"/>
  <c r="M333" i="11"/>
  <c r="K333" i="11"/>
  <c r="I333" i="11"/>
  <c r="G333" i="11"/>
  <c r="S332" i="11"/>
  <c r="R332" i="11"/>
  <c r="T332" i="11" s="1"/>
  <c r="Q332" i="11"/>
  <c r="P332" i="11"/>
  <c r="L332" i="11"/>
  <c r="J332" i="11"/>
  <c r="U332" i="11" s="1"/>
  <c r="H332" i="11"/>
  <c r="F332" i="11"/>
  <c r="N332" i="11" s="1"/>
  <c r="E332" i="11"/>
  <c r="M332" i="11" s="1"/>
  <c r="D332" i="11"/>
  <c r="U331" i="11"/>
  <c r="T331" i="11"/>
  <c r="N331" i="11"/>
  <c r="O331" i="11" s="1"/>
  <c r="M331" i="11"/>
  <c r="K331" i="11"/>
  <c r="I331" i="11"/>
  <c r="G331" i="11"/>
  <c r="U330" i="11"/>
  <c r="T330" i="11"/>
  <c r="N330" i="11"/>
  <c r="O330" i="11" s="1"/>
  <c r="M330" i="11"/>
  <c r="K330" i="11"/>
  <c r="I330" i="11"/>
  <c r="G330" i="11"/>
  <c r="U329" i="11"/>
  <c r="T329" i="11"/>
  <c r="O329" i="11"/>
  <c r="N329" i="11"/>
  <c r="M329" i="11"/>
  <c r="K329" i="11"/>
  <c r="I329" i="11"/>
  <c r="G329" i="11"/>
  <c r="U328" i="11"/>
  <c r="T328" i="11"/>
  <c r="O328" i="11"/>
  <c r="N328" i="11"/>
  <c r="M328" i="11"/>
  <c r="K328" i="11"/>
  <c r="I328" i="11"/>
  <c r="G328" i="11"/>
  <c r="U327" i="11"/>
  <c r="T327" i="11"/>
  <c r="N327" i="11"/>
  <c r="O327" i="11" s="1"/>
  <c r="M327" i="11"/>
  <c r="K327" i="11"/>
  <c r="I327" i="11"/>
  <c r="G327" i="11"/>
  <c r="U326" i="11"/>
  <c r="T326" i="11"/>
  <c r="N326" i="11"/>
  <c r="O326" i="11" s="1"/>
  <c r="M326" i="11"/>
  <c r="K326" i="11"/>
  <c r="I326" i="11"/>
  <c r="G326" i="11"/>
  <c r="U325" i="11"/>
  <c r="T325" i="11"/>
  <c r="N325" i="11"/>
  <c r="O325" i="11" s="1"/>
  <c r="M325" i="11"/>
  <c r="K325" i="11"/>
  <c r="I325" i="11"/>
  <c r="G325" i="11"/>
  <c r="U324" i="11"/>
  <c r="T324" i="11"/>
  <c r="O324" i="11"/>
  <c r="N324" i="11"/>
  <c r="M324" i="11"/>
  <c r="K324" i="11"/>
  <c r="I324" i="11"/>
  <c r="G324" i="11"/>
  <c r="S323" i="11"/>
  <c r="R323" i="11"/>
  <c r="T323" i="11" s="1"/>
  <c r="Q323" i="11"/>
  <c r="P323" i="11"/>
  <c r="U323" i="11" s="1"/>
  <c r="L323" i="11"/>
  <c r="J323" i="11"/>
  <c r="H323" i="11"/>
  <c r="F323" i="11"/>
  <c r="E323" i="11"/>
  <c r="K323" i="11" s="1"/>
  <c r="D323" i="11"/>
  <c r="G323" i="11" s="1"/>
  <c r="U322" i="11"/>
  <c r="T322" i="11"/>
  <c r="N322" i="11"/>
  <c r="O322" i="11" s="1"/>
  <c r="M322" i="11"/>
  <c r="K322" i="11"/>
  <c r="I322" i="11"/>
  <c r="G322" i="11"/>
  <c r="U321" i="11"/>
  <c r="T321" i="11"/>
  <c r="O321" i="11"/>
  <c r="N321" i="11"/>
  <c r="M321" i="11"/>
  <c r="K321" i="11"/>
  <c r="I321" i="11"/>
  <c r="G321" i="11"/>
  <c r="U320" i="11"/>
  <c r="T320" i="11"/>
  <c r="N320" i="11"/>
  <c r="O320" i="11" s="1"/>
  <c r="M320" i="11"/>
  <c r="K320" i="11"/>
  <c r="I320" i="11"/>
  <c r="G320" i="11"/>
  <c r="U319" i="11"/>
  <c r="T319" i="11"/>
  <c r="N319" i="11"/>
  <c r="O319" i="11" s="1"/>
  <c r="M319" i="11"/>
  <c r="K319" i="11"/>
  <c r="I319" i="11"/>
  <c r="G319" i="11"/>
  <c r="U318" i="11"/>
  <c r="T318" i="11"/>
  <c r="O318" i="11"/>
  <c r="N318" i="11"/>
  <c r="M318" i="11"/>
  <c r="K318" i="11"/>
  <c r="I318" i="11"/>
  <c r="G318" i="11"/>
  <c r="S317" i="11"/>
  <c r="R317" i="11"/>
  <c r="T317" i="11" s="1"/>
  <c r="Q317" i="11"/>
  <c r="P317" i="11"/>
  <c r="L317" i="11"/>
  <c r="J317" i="11"/>
  <c r="H317" i="11"/>
  <c r="F317" i="11"/>
  <c r="E317" i="11"/>
  <c r="M317" i="11" s="1"/>
  <c r="D317" i="11"/>
  <c r="I317" i="11" s="1"/>
  <c r="U316" i="11"/>
  <c r="T316" i="11"/>
  <c r="O316" i="11"/>
  <c r="N316" i="11"/>
  <c r="M316" i="11"/>
  <c r="K316" i="11"/>
  <c r="I316" i="11"/>
  <c r="G316" i="11"/>
  <c r="U315" i="11"/>
  <c r="T315" i="11"/>
  <c r="O315" i="11"/>
  <c r="N315" i="11"/>
  <c r="M315" i="11"/>
  <c r="K315" i="11"/>
  <c r="I315" i="11"/>
  <c r="G315" i="11"/>
  <c r="U314" i="11"/>
  <c r="T314" i="11"/>
  <c r="N314" i="11"/>
  <c r="O314" i="11" s="1"/>
  <c r="M314" i="11"/>
  <c r="K314" i="11"/>
  <c r="I314" i="11"/>
  <c r="G314" i="11"/>
  <c r="U313" i="11"/>
  <c r="T313" i="11"/>
  <c r="N313" i="11"/>
  <c r="O313" i="11" s="1"/>
  <c r="M313" i="11"/>
  <c r="K313" i="11"/>
  <c r="I313" i="11"/>
  <c r="G313" i="11"/>
  <c r="U312" i="11"/>
  <c r="T312" i="11"/>
  <c r="N312" i="11"/>
  <c r="O312" i="11" s="1"/>
  <c r="M312" i="11"/>
  <c r="K312" i="11"/>
  <c r="I312" i="11"/>
  <c r="G312" i="11"/>
  <c r="U311" i="11"/>
  <c r="T311" i="11"/>
  <c r="N311" i="11"/>
  <c r="O311" i="11" s="1"/>
  <c r="M311" i="11"/>
  <c r="K311" i="11"/>
  <c r="I311" i="11"/>
  <c r="G311" i="11"/>
  <c r="S310" i="11"/>
  <c r="R310" i="11"/>
  <c r="T310" i="11" s="1"/>
  <c r="Q310" i="11"/>
  <c r="P310" i="11"/>
  <c r="L310" i="11"/>
  <c r="J310" i="11"/>
  <c r="H310" i="11"/>
  <c r="F310" i="11"/>
  <c r="N310" i="11" s="1"/>
  <c r="O310" i="11" s="1"/>
  <c r="E310" i="11"/>
  <c r="D310" i="11"/>
  <c r="U309" i="11"/>
  <c r="T309" i="11"/>
  <c r="O309" i="11"/>
  <c r="N309" i="11"/>
  <c r="M309" i="11"/>
  <c r="K309" i="11"/>
  <c r="I309" i="11"/>
  <c r="G309" i="11"/>
  <c r="U308" i="11"/>
  <c r="T308" i="11"/>
  <c r="O308" i="11"/>
  <c r="N308" i="11"/>
  <c r="M308" i="11"/>
  <c r="K308" i="11"/>
  <c r="I308" i="11"/>
  <c r="G308" i="11"/>
  <c r="U307" i="11"/>
  <c r="T307" i="11"/>
  <c r="N307" i="11"/>
  <c r="O307" i="11" s="1"/>
  <c r="M307" i="11"/>
  <c r="K307" i="11"/>
  <c r="I307" i="11"/>
  <c r="G307" i="11"/>
  <c r="U306" i="11"/>
  <c r="T306" i="11"/>
  <c r="O306" i="11"/>
  <c r="N306" i="11"/>
  <c r="M306" i="11"/>
  <c r="K306" i="11"/>
  <c r="I306" i="11"/>
  <c r="G306" i="11"/>
  <c r="U305" i="11"/>
  <c r="T305" i="11"/>
  <c r="O305" i="11"/>
  <c r="N305" i="11"/>
  <c r="M305" i="11"/>
  <c r="K305" i="11"/>
  <c r="I305" i="11"/>
  <c r="G305" i="11"/>
  <c r="U304" i="11"/>
  <c r="T304" i="11"/>
  <c r="O304" i="11"/>
  <c r="N304" i="11"/>
  <c r="M304" i="11"/>
  <c r="K304" i="11"/>
  <c r="I304" i="11"/>
  <c r="G304" i="11"/>
  <c r="S303" i="11"/>
  <c r="R303" i="11"/>
  <c r="T303" i="11" s="1"/>
  <c r="Q303" i="11"/>
  <c r="P303" i="11"/>
  <c r="L303" i="11"/>
  <c r="J303" i="11"/>
  <c r="U303" i="11" s="1"/>
  <c r="H303" i="11"/>
  <c r="F303" i="11"/>
  <c r="N303" i="11" s="1"/>
  <c r="E303" i="11"/>
  <c r="M303" i="11" s="1"/>
  <c r="D303" i="11"/>
  <c r="I303" i="11" s="1"/>
  <c r="U302" i="11"/>
  <c r="T302" i="11"/>
  <c r="N302" i="11"/>
  <c r="O302" i="11" s="1"/>
  <c r="M302" i="11"/>
  <c r="K302" i="11"/>
  <c r="I302" i="11"/>
  <c r="G302" i="11"/>
  <c r="S299" i="11"/>
  <c r="R299" i="11"/>
  <c r="T299" i="11" s="1"/>
  <c r="Q299" i="11"/>
  <c r="P299" i="11"/>
  <c r="U299" i="11" s="1"/>
  <c r="L299" i="11"/>
  <c r="J299" i="11"/>
  <c r="H299" i="11"/>
  <c r="F299" i="11"/>
  <c r="N299" i="11" s="1"/>
  <c r="E299" i="11"/>
  <c r="D299" i="11"/>
  <c r="I299" i="11" s="1"/>
  <c r="S298" i="11"/>
  <c r="R298" i="11"/>
  <c r="T298" i="11" s="1"/>
  <c r="Q298" i="11"/>
  <c r="P298" i="11"/>
  <c r="L298" i="11"/>
  <c r="J298" i="11"/>
  <c r="H298" i="11"/>
  <c r="F298" i="11"/>
  <c r="E298" i="11"/>
  <c r="M298" i="11" s="1"/>
  <c r="D298" i="11"/>
  <c r="U297" i="11"/>
  <c r="T297" i="11"/>
  <c r="N297" i="11"/>
  <c r="O297" i="11" s="1"/>
  <c r="M297" i="11"/>
  <c r="K297" i="11"/>
  <c r="I297" i="11"/>
  <c r="G297" i="11"/>
  <c r="U296" i="11"/>
  <c r="T296" i="11"/>
  <c r="N296" i="11"/>
  <c r="O296" i="11" s="1"/>
  <c r="M296" i="11"/>
  <c r="K296" i="11"/>
  <c r="I296" i="11"/>
  <c r="G296" i="11"/>
  <c r="U295" i="11"/>
  <c r="T295" i="11"/>
  <c r="O295" i="11"/>
  <c r="N295" i="11"/>
  <c r="M295" i="11"/>
  <c r="K295" i="11"/>
  <c r="I295" i="11"/>
  <c r="G295" i="11"/>
  <c r="U294" i="11"/>
  <c r="T294" i="11"/>
  <c r="O294" i="11"/>
  <c r="N294" i="11"/>
  <c r="M294" i="11"/>
  <c r="K294" i="11"/>
  <c r="I294" i="11"/>
  <c r="G294" i="11"/>
  <c r="U293" i="11"/>
  <c r="T293" i="11"/>
  <c r="N293" i="11"/>
  <c r="O293" i="11" s="1"/>
  <c r="M293" i="11"/>
  <c r="K293" i="11"/>
  <c r="I293" i="11"/>
  <c r="G293" i="11"/>
  <c r="S292" i="11"/>
  <c r="R292" i="11"/>
  <c r="T292" i="11" s="1"/>
  <c r="Q292" i="11"/>
  <c r="P292" i="11"/>
  <c r="U292" i="11" s="1"/>
  <c r="L292" i="11"/>
  <c r="J292" i="11"/>
  <c r="H292" i="11"/>
  <c r="F292" i="11"/>
  <c r="N292" i="11" s="1"/>
  <c r="E292" i="11"/>
  <c r="D292" i="11"/>
  <c r="U291" i="11"/>
  <c r="T291" i="11"/>
  <c r="O291" i="11"/>
  <c r="N291" i="11"/>
  <c r="M291" i="11"/>
  <c r="K291" i="11"/>
  <c r="I291" i="11"/>
  <c r="G291" i="11"/>
  <c r="U290" i="11"/>
  <c r="T290" i="11"/>
  <c r="O290" i="11"/>
  <c r="N290" i="11"/>
  <c r="M290" i="11"/>
  <c r="K290" i="11"/>
  <c r="I290" i="11"/>
  <c r="G290" i="11"/>
  <c r="U289" i="11"/>
  <c r="T289" i="11"/>
  <c r="O289" i="11"/>
  <c r="N289" i="11"/>
  <c r="M289" i="11"/>
  <c r="K289" i="11"/>
  <c r="I289" i="11"/>
  <c r="G289" i="11"/>
  <c r="U288" i="11"/>
  <c r="T288" i="11"/>
  <c r="O288" i="11"/>
  <c r="N288" i="11"/>
  <c r="M288" i="11"/>
  <c r="K288" i="11"/>
  <c r="I288" i="11"/>
  <c r="G288" i="11"/>
  <c r="U287" i="11"/>
  <c r="T287" i="11"/>
  <c r="O287" i="11"/>
  <c r="N287" i="11"/>
  <c r="M287" i="11"/>
  <c r="K287" i="11"/>
  <c r="I287" i="11"/>
  <c r="G287" i="11"/>
  <c r="U286" i="11"/>
  <c r="T286" i="11"/>
  <c r="O286" i="11"/>
  <c r="N286" i="11"/>
  <c r="M286" i="11"/>
  <c r="K286" i="11"/>
  <c r="I286" i="11"/>
  <c r="G286" i="11"/>
  <c r="S285" i="11"/>
  <c r="R285" i="11"/>
  <c r="T285" i="11" s="1"/>
  <c r="Q285" i="11"/>
  <c r="P285" i="11"/>
  <c r="U285" i="11" s="1"/>
  <c r="L285" i="11"/>
  <c r="J285" i="11"/>
  <c r="H285" i="11"/>
  <c r="F285" i="11"/>
  <c r="N285" i="11" s="1"/>
  <c r="E285" i="11"/>
  <c r="D285" i="11"/>
  <c r="I285" i="11" s="1"/>
  <c r="U284" i="11"/>
  <c r="T284" i="11"/>
  <c r="O284" i="11"/>
  <c r="N284" i="11"/>
  <c r="M284" i="11"/>
  <c r="K284" i="11"/>
  <c r="I284" i="11"/>
  <c r="G284" i="11"/>
  <c r="U283" i="11"/>
  <c r="T283" i="11"/>
  <c r="O283" i="11"/>
  <c r="N283" i="11"/>
  <c r="M283" i="11"/>
  <c r="K283" i="11"/>
  <c r="I283" i="11"/>
  <c r="G283" i="11"/>
  <c r="U282" i="11"/>
  <c r="T282" i="11"/>
  <c r="O282" i="11"/>
  <c r="N282" i="11"/>
  <c r="M282" i="11"/>
  <c r="K282" i="11"/>
  <c r="I282" i="11"/>
  <c r="G282" i="11"/>
  <c r="U281" i="11"/>
  <c r="T281" i="11"/>
  <c r="O281" i="11"/>
  <c r="N281" i="11"/>
  <c r="M281" i="11"/>
  <c r="K281" i="11"/>
  <c r="I281" i="11"/>
  <c r="G281" i="11"/>
  <c r="U280" i="11"/>
  <c r="T280" i="11"/>
  <c r="O280" i="11"/>
  <c r="N280" i="11"/>
  <c r="M280" i="11"/>
  <c r="K280" i="11"/>
  <c r="I280" i="11"/>
  <c r="G280" i="11"/>
  <c r="U279" i="11"/>
  <c r="T279" i="11"/>
  <c r="O279" i="11"/>
  <c r="N279" i="11"/>
  <c r="M279" i="11"/>
  <c r="K279" i="11"/>
  <c r="I279" i="11"/>
  <c r="G279" i="11"/>
  <c r="U278" i="11"/>
  <c r="T278" i="11"/>
  <c r="O278" i="11"/>
  <c r="N278" i="11"/>
  <c r="M278" i="11"/>
  <c r="K278" i="11"/>
  <c r="I278" i="11"/>
  <c r="G278" i="11"/>
  <c r="U277" i="11"/>
  <c r="T277" i="11"/>
  <c r="O277" i="11"/>
  <c r="N277" i="11"/>
  <c r="M277" i="11"/>
  <c r="K277" i="11"/>
  <c r="I277" i="11"/>
  <c r="G277" i="11"/>
  <c r="U276" i="11"/>
  <c r="T276" i="11"/>
  <c r="O276" i="11"/>
  <c r="N276" i="11"/>
  <c r="M276" i="11"/>
  <c r="K276" i="11"/>
  <c r="I276" i="11"/>
  <c r="G276" i="11"/>
  <c r="S275" i="11"/>
  <c r="R275" i="11"/>
  <c r="T275" i="11" s="1"/>
  <c r="Q275" i="11"/>
  <c r="P275" i="11"/>
  <c r="U275" i="11" s="1"/>
  <c r="L275" i="11"/>
  <c r="J275" i="11"/>
  <c r="H275" i="11"/>
  <c r="F275" i="11"/>
  <c r="N275" i="11" s="1"/>
  <c r="E275" i="11"/>
  <c r="K275" i="11" s="1"/>
  <c r="D275" i="11"/>
  <c r="I275" i="11" s="1"/>
  <c r="U274" i="11"/>
  <c r="T274" i="11"/>
  <c r="N274" i="11"/>
  <c r="O274" i="11" s="1"/>
  <c r="M274" i="11"/>
  <c r="K274" i="11"/>
  <c r="I274" i="11"/>
  <c r="G274" i="11"/>
  <c r="U273" i="11"/>
  <c r="T273" i="11"/>
  <c r="O273" i="11"/>
  <c r="N273" i="11"/>
  <c r="M273" i="11"/>
  <c r="K273" i="11"/>
  <c r="I273" i="11"/>
  <c r="G273" i="11"/>
  <c r="U272" i="11"/>
  <c r="T272" i="11"/>
  <c r="O272" i="11"/>
  <c r="N272" i="11"/>
  <c r="M272" i="11"/>
  <c r="K272" i="11"/>
  <c r="I272" i="11"/>
  <c r="G272" i="11"/>
  <c r="U271" i="11"/>
  <c r="T271" i="11"/>
  <c r="O271" i="11"/>
  <c r="N271" i="11"/>
  <c r="M271" i="11"/>
  <c r="K271" i="11"/>
  <c r="I271" i="11"/>
  <c r="G271" i="11"/>
  <c r="U270" i="11"/>
  <c r="T270" i="11"/>
  <c r="O270" i="11"/>
  <c r="N270" i="11"/>
  <c r="M270" i="11"/>
  <c r="K270" i="11"/>
  <c r="I270" i="11"/>
  <c r="G270" i="11"/>
  <c r="U269" i="11"/>
  <c r="T269" i="11"/>
  <c r="O269" i="11"/>
  <c r="N269" i="11"/>
  <c r="M269" i="11"/>
  <c r="K269" i="11"/>
  <c r="I269" i="11"/>
  <c r="G269" i="11"/>
  <c r="U268" i="11"/>
  <c r="T268" i="11"/>
  <c r="O268" i="11"/>
  <c r="N268" i="11"/>
  <c r="M268" i="11"/>
  <c r="K268" i="11"/>
  <c r="I268" i="11"/>
  <c r="G268" i="11"/>
  <c r="S267" i="11"/>
  <c r="R267" i="11"/>
  <c r="T267" i="11" s="1"/>
  <c r="Q267" i="11"/>
  <c r="P267" i="11"/>
  <c r="L267" i="11"/>
  <c r="J267" i="11"/>
  <c r="H267" i="11"/>
  <c r="F267" i="11"/>
  <c r="E267" i="11"/>
  <c r="M267" i="11" s="1"/>
  <c r="D267" i="11"/>
  <c r="U266" i="11"/>
  <c r="T266" i="11"/>
  <c r="O266" i="11"/>
  <c r="N266" i="11"/>
  <c r="M266" i="11"/>
  <c r="K266" i="11"/>
  <c r="I266" i="11"/>
  <c r="G266" i="11"/>
  <c r="U265" i="11"/>
  <c r="T265" i="11"/>
  <c r="N265" i="11"/>
  <c r="O265" i="11" s="1"/>
  <c r="M265" i="11"/>
  <c r="K265" i="11"/>
  <c r="I265" i="11"/>
  <c r="G265" i="11"/>
  <c r="U264" i="11"/>
  <c r="T264" i="11"/>
  <c r="N264" i="11"/>
  <c r="O264" i="11" s="1"/>
  <c r="M264" i="11"/>
  <c r="K264" i="11"/>
  <c r="I264" i="11"/>
  <c r="G264" i="11"/>
  <c r="U263" i="11"/>
  <c r="T263" i="11"/>
  <c r="N263" i="11"/>
  <c r="O263" i="11" s="1"/>
  <c r="M263" i="11"/>
  <c r="K263" i="11"/>
  <c r="I263" i="11"/>
  <c r="G263" i="11"/>
  <c r="S260" i="11"/>
  <c r="R260" i="11"/>
  <c r="Q260" i="11"/>
  <c r="P260" i="11"/>
  <c r="L260" i="11"/>
  <c r="J260" i="11"/>
  <c r="H260" i="11"/>
  <c r="F260" i="11"/>
  <c r="E260" i="11"/>
  <c r="D260" i="11"/>
  <c r="G260" i="11" s="1"/>
  <c r="S259" i="11"/>
  <c r="R259" i="11"/>
  <c r="T259" i="11" s="1"/>
  <c r="Q259" i="11"/>
  <c r="P259" i="11"/>
  <c r="U259" i="11" s="1"/>
  <c r="L259" i="11"/>
  <c r="J259" i="11"/>
  <c r="H259" i="11"/>
  <c r="F259" i="11"/>
  <c r="N259" i="11" s="1"/>
  <c r="O259" i="11" s="1"/>
  <c r="E259" i="11"/>
  <c r="D259" i="11"/>
  <c r="I259" i="11" s="1"/>
  <c r="U258" i="11"/>
  <c r="T258" i="11"/>
  <c r="O258" i="11"/>
  <c r="N258" i="11"/>
  <c r="M258" i="11"/>
  <c r="K258" i="11"/>
  <c r="I258" i="11"/>
  <c r="G258" i="11"/>
  <c r="U257" i="11"/>
  <c r="T257" i="11"/>
  <c r="N257" i="11"/>
  <c r="O257" i="11" s="1"/>
  <c r="M257" i="11"/>
  <c r="K257" i="11"/>
  <c r="I257" i="11"/>
  <c r="G257" i="11"/>
  <c r="U256" i="11"/>
  <c r="T256" i="11"/>
  <c r="O256" i="11"/>
  <c r="N256" i="11"/>
  <c r="M256" i="11"/>
  <c r="K256" i="11"/>
  <c r="I256" i="11"/>
  <c r="G256" i="11"/>
  <c r="U255" i="11"/>
  <c r="T255" i="11"/>
  <c r="N255" i="11"/>
  <c r="O255" i="11" s="1"/>
  <c r="M255" i="11"/>
  <c r="K255" i="11"/>
  <c r="I255" i="11"/>
  <c r="G255" i="11"/>
  <c r="S254" i="11"/>
  <c r="R254" i="11"/>
  <c r="T254" i="11" s="1"/>
  <c r="Q254" i="11"/>
  <c r="P254" i="11"/>
  <c r="U254" i="11" s="1"/>
  <c r="L254" i="11"/>
  <c r="J254" i="11"/>
  <c r="H254" i="11"/>
  <c r="F254" i="11"/>
  <c r="E254" i="11"/>
  <c r="K254" i="11" s="1"/>
  <c r="D254" i="11"/>
  <c r="G254" i="11" s="1"/>
  <c r="U253" i="11"/>
  <c r="T253" i="11"/>
  <c r="N253" i="11"/>
  <c r="O253" i="11" s="1"/>
  <c r="M253" i="11"/>
  <c r="K253" i="11"/>
  <c r="I253" i="11"/>
  <c r="G253" i="11"/>
  <c r="U252" i="11"/>
  <c r="T252" i="11"/>
  <c r="O252" i="11"/>
  <c r="N252" i="11"/>
  <c r="M252" i="11"/>
  <c r="K252" i="11"/>
  <c r="I252" i="11"/>
  <c r="G252" i="11"/>
  <c r="U251" i="11"/>
  <c r="T251" i="11"/>
  <c r="O251" i="11"/>
  <c r="N251" i="11"/>
  <c r="M251" i="11"/>
  <c r="K251" i="11"/>
  <c r="I251" i="11"/>
  <c r="G251" i="11"/>
  <c r="U250" i="11"/>
  <c r="T250" i="11"/>
  <c r="O250" i="11"/>
  <c r="N250" i="11"/>
  <c r="M250" i="11"/>
  <c r="K250" i="11"/>
  <c r="I250" i="11"/>
  <c r="G250" i="11"/>
  <c r="U249" i="11"/>
  <c r="T249" i="11"/>
  <c r="O249" i="11"/>
  <c r="N249" i="11"/>
  <c r="M249" i="11"/>
  <c r="K249" i="11"/>
  <c r="I249" i="11"/>
  <c r="G249" i="11"/>
  <c r="U248" i="11"/>
  <c r="T248" i="11"/>
  <c r="N248" i="11"/>
  <c r="O248" i="11" s="1"/>
  <c r="M248" i="11"/>
  <c r="K248" i="11"/>
  <c r="I248" i="11"/>
  <c r="G248" i="11"/>
  <c r="S247" i="11"/>
  <c r="R247" i="11"/>
  <c r="T247" i="11" s="1"/>
  <c r="Q247" i="11"/>
  <c r="P247" i="11"/>
  <c r="L247" i="11"/>
  <c r="J247" i="11"/>
  <c r="H247" i="11"/>
  <c r="F247" i="11"/>
  <c r="E247" i="11"/>
  <c r="M247" i="11" s="1"/>
  <c r="D247" i="11"/>
  <c r="I247" i="11" s="1"/>
  <c r="U246" i="11"/>
  <c r="T246" i="11"/>
  <c r="N246" i="11"/>
  <c r="O246" i="11" s="1"/>
  <c r="M246" i="11"/>
  <c r="K246" i="11"/>
  <c r="I246" i="11"/>
  <c r="G246" i="11"/>
  <c r="U245" i="11"/>
  <c r="T245" i="11"/>
  <c r="O245" i="11"/>
  <c r="N245" i="11"/>
  <c r="M245" i="11"/>
  <c r="K245" i="11"/>
  <c r="I245" i="11"/>
  <c r="G245" i="11"/>
  <c r="U244" i="11"/>
  <c r="T244" i="11"/>
  <c r="N244" i="11"/>
  <c r="O244" i="11" s="1"/>
  <c r="M244" i="11"/>
  <c r="K244" i="11"/>
  <c r="I244" i="11"/>
  <c r="G244" i="11"/>
  <c r="U243" i="11"/>
  <c r="T243" i="11"/>
  <c r="O243" i="11"/>
  <c r="N243" i="11"/>
  <c r="M243" i="11"/>
  <c r="K243" i="11"/>
  <c r="I243" i="11"/>
  <c r="G243" i="11"/>
  <c r="U242" i="11"/>
  <c r="T242" i="11"/>
  <c r="O242" i="11"/>
  <c r="N242" i="11"/>
  <c r="M242" i="11"/>
  <c r="K242" i="11"/>
  <c r="I242" i="11"/>
  <c r="G242" i="11"/>
  <c r="U241" i="11"/>
  <c r="T241" i="11"/>
  <c r="O241" i="11"/>
  <c r="N241" i="11"/>
  <c r="M241" i="11"/>
  <c r="K241" i="11"/>
  <c r="I241" i="11"/>
  <c r="G241" i="11"/>
  <c r="S240" i="11"/>
  <c r="R240" i="11"/>
  <c r="T240" i="11" s="1"/>
  <c r="Q240" i="11"/>
  <c r="P240" i="11"/>
  <c r="L240" i="11"/>
  <c r="J240" i="11"/>
  <c r="H240" i="11"/>
  <c r="F240" i="11"/>
  <c r="E240" i="11"/>
  <c r="K240" i="11" s="1"/>
  <c r="D240" i="11"/>
  <c r="U239" i="11"/>
  <c r="T239" i="11"/>
  <c r="O239" i="11"/>
  <c r="N239" i="11"/>
  <c r="M239" i="11"/>
  <c r="K239" i="11"/>
  <c r="I239" i="11"/>
  <c r="G239" i="11"/>
  <c r="U238" i="11"/>
  <c r="T238" i="11"/>
  <c r="O238" i="11"/>
  <c r="N238" i="11"/>
  <c r="M238" i="11"/>
  <c r="K238" i="11"/>
  <c r="I238" i="11"/>
  <c r="G238" i="11"/>
  <c r="U237" i="11"/>
  <c r="T237" i="11"/>
  <c r="O237" i="11"/>
  <c r="N237" i="11"/>
  <c r="M237" i="11"/>
  <c r="K237" i="11"/>
  <c r="I237" i="11"/>
  <c r="G237" i="11"/>
  <c r="U236" i="11"/>
  <c r="T236" i="11"/>
  <c r="N236" i="11"/>
  <c r="O236" i="11" s="1"/>
  <c r="M236" i="11"/>
  <c r="K236" i="11"/>
  <c r="I236" i="11"/>
  <c r="G236" i="11"/>
  <c r="U235" i="11"/>
  <c r="T235" i="11"/>
  <c r="N235" i="11"/>
  <c r="O235" i="11" s="1"/>
  <c r="M235" i="11"/>
  <c r="K235" i="11"/>
  <c r="I235" i="11"/>
  <c r="G235" i="11"/>
  <c r="U234" i="11"/>
  <c r="T234" i="11"/>
  <c r="O234" i="11"/>
  <c r="N234" i="11"/>
  <c r="M234" i="11"/>
  <c r="K234" i="11"/>
  <c r="I234" i="11"/>
  <c r="G234" i="11"/>
  <c r="S231" i="11"/>
  <c r="R231" i="11"/>
  <c r="T231" i="11" s="1"/>
  <c r="Q231" i="11"/>
  <c r="P231" i="11"/>
  <c r="U231" i="11" s="1"/>
  <c r="L231" i="11"/>
  <c r="J231" i="11"/>
  <c r="H231" i="11"/>
  <c r="F231" i="11"/>
  <c r="N231" i="11" s="1"/>
  <c r="E231" i="11"/>
  <c r="D231" i="11"/>
  <c r="I231" i="11" s="1"/>
  <c r="S230" i="11"/>
  <c r="R230" i="11"/>
  <c r="T230" i="11" s="1"/>
  <c r="Q230" i="11"/>
  <c r="P230" i="11"/>
  <c r="L230" i="11"/>
  <c r="J230" i="11"/>
  <c r="H230" i="11"/>
  <c r="F230" i="11"/>
  <c r="E230" i="11"/>
  <c r="K230" i="11" s="1"/>
  <c r="D230" i="11"/>
  <c r="G230" i="11" s="1"/>
  <c r="U229" i="11"/>
  <c r="T229" i="11"/>
  <c r="N229" i="11"/>
  <c r="O229" i="11" s="1"/>
  <c r="M229" i="11"/>
  <c r="K229" i="11"/>
  <c r="I229" i="11"/>
  <c r="G229" i="11"/>
  <c r="U228" i="11"/>
  <c r="T228" i="11"/>
  <c r="N228" i="11"/>
  <c r="O228" i="11" s="1"/>
  <c r="M228" i="11"/>
  <c r="K228" i="11"/>
  <c r="I228" i="11"/>
  <c r="G228" i="11"/>
  <c r="U227" i="11"/>
  <c r="T227" i="11"/>
  <c r="N227" i="11"/>
  <c r="O227" i="11" s="1"/>
  <c r="M227" i="11"/>
  <c r="K227" i="11"/>
  <c r="I227" i="11"/>
  <c r="G227" i="11"/>
  <c r="U226" i="11"/>
  <c r="T226" i="11"/>
  <c r="N226" i="11"/>
  <c r="O226" i="11" s="1"/>
  <c r="M226" i="11"/>
  <c r="K226" i="11"/>
  <c r="I226" i="11"/>
  <c r="G226" i="11"/>
  <c r="U225" i="11"/>
  <c r="T225" i="11"/>
  <c r="N225" i="11"/>
  <c r="O225" i="11" s="1"/>
  <c r="M225" i="11"/>
  <c r="K225" i="11"/>
  <c r="I225" i="11"/>
  <c r="G225" i="11"/>
  <c r="S224" i="11"/>
  <c r="R224" i="11"/>
  <c r="T224" i="11" s="1"/>
  <c r="Q224" i="11"/>
  <c r="P224" i="11"/>
  <c r="L224" i="11"/>
  <c r="J224" i="11"/>
  <c r="H224" i="11"/>
  <c r="F224" i="11"/>
  <c r="N224" i="11" s="1"/>
  <c r="E224" i="11"/>
  <c r="M224" i="11" s="1"/>
  <c r="D224" i="11"/>
  <c r="I224" i="11" s="1"/>
  <c r="U223" i="11"/>
  <c r="T223" i="11"/>
  <c r="N223" i="11"/>
  <c r="O223" i="11" s="1"/>
  <c r="M223" i="11"/>
  <c r="K223" i="11"/>
  <c r="I223" i="11"/>
  <c r="G223" i="11"/>
  <c r="U222" i="11"/>
  <c r="T222" i="11"/>
  <c r="O222" i="11"/>
  <c r="N222" i="11"/>
  <c r="M222" i="11"/>
  <c r="K222" i="11"/>
  <c r="I222" i="11"/>
  <c r="G222" i="11"/>
  <c r="U221" i="11"/>
  <c r="T221" i="11"/>
  <c r="O221" i="11"/>
  <c r="N221" i="11"/>
  <c r="M221" i="11"/>
  <c r="K221" i="11"/>
  <c r="I221" i="11"/>
  <c r="G221" i="11"/>
  <c r="U220" i="11"/>
  <c r="T220" i="11"/>
  <c r="O220" i="11"/>
  <c r="N220" i="11"/>
  <c r="M220" i="11"/>
  <c r="K220" i="11"/>
  <c r="I220" i="11"/>
  <c r="G220" i="11"/>
  <c r="U219" i="11"/>
  <c r="T219" i="11"/>
  <c r="N219" i="11"/>
  <c r="O219" i="11" s="1"/>
  <c r="M219" i="11"/>
  <c r="K219" i="11"/>
  <c r="I219" i="11"/>
  <c r="G219" i="11"/>
  <c r="U218" i="11"/>
  <c r="T218" i="11"/>
  <c r="N218" i="11"/>
  <c r="O218" i="11" s="1"/>
  <c r="M218" i="11"/>
  <c r="K218" i="11"/>
  <c r="I218" i="11"/>
  <c r="G218" i="11"/>
  <c r="U217" i="11"/>
  <c r="T217" i="11"/>
  <c r="N217" i="11"/>
  <c r="O217" i="11" s="1"/>
  <c r="M217" i="11"/>
  <c r="K217" i="11"/>
  <c r="I217" i="11"/>
  <c r="G217" i="11"/>
  <c r="S216" i="11"/>
  <c r="R216" i="11"/>
  <c r="Q216" i="11"/>
  <c r="P216" i="11"/>
  <c r="U216" i="11" s="1"/>
  <c r="L216" i="11"/>
  <c r="J216" i="11"/>
  <c r="H216" i="11"/>
  <c r="F216" i="11"/>
  <c r="N216" i="11" s="1"/>
  <c r="E216" i="11"/>
  <c r="K216" i="11" s="1"/>
  <c r="D216" i="11"/>
  <c r="G216" i="11" s="1"/>
  <c r="U215" i="11"/>
  <c r="T215" i="11"/>
  <c r="O215" i="11"/>
  <c r="N215" i="11"/>
  <c r="M215" i="11"/>
  <c r="K215" i="11"/>
  <c r="I215" i="11"/>
  <c r="G215" i="11"/>
  <c r="U214" i="11"/>
  <c r="T214" i="11"/>
  <c r="N214" i="11"/>
  <c r="O214" i="11" s="1"/>
  <c r="M214" i="11"/>
  <c r="K214" i="11"/>
  <c r="I214" i="11"/>
  <c r="G214" i="11"/>
  <c r="U213" i="11"/>
  <c r="T213" i="11"/>
  <c r="O213" i="11"/>
  <c r="N213" i="11"/>
  <c r="M213" i="11"/>
  <c r="K213" i="11"/>
  <c r="I213" i="11"/>
  <c r="G213" i="11"/>
  <c r="U212" i="11"/>
  <c r="T212" i="11"/>
  <c r="O212" i="11"/>
  <c r="N212" i="11"/>
  <c r="M212" i="11"/>
  <c r="K212" i="11"/>
  <c r="I212" i="11"/>
  <c r="G212" i="11"/>
  <c r="U211" i="11"/>
  <c r="T211" i="11"/>
  <c r="O211" i="11"/>
  <c r="N211" i="11"/>
  <c r="M211" i="11"/>
  <c r="K211" i="11"/>
  <c r="I211" i="11"/>
  <c r="G211" i="11"/>
  <c r="U210" i="11"/>
  <c r="T210" i="11"/>
  <c r="O210" i="11"/>
  <c r="N210" i="11"/>
  <c r="M210" i="11"/>
  <c r="K210" i="11"/>
  <c r="I210" i="11"/>
  <c r="G210" i="11"/>
  <c r="U209" i="11"/>
  <c r="T209" i="11"/>
  <c r="O209" i="11"/>
  <c r="N209" i="11"/>
  <c r="M209" i="11"/>
  <c r="K209" i="11"/>
  <c r="I209" i="11"/>
  <c r="G209" i="11"/>
  <c r="U208" i="11"/>
  <c r="T208" i="11"/>
  <c r="O208" i="11"/>
  <c r="N208" i="11"/>
  <c r="M208" i="11"/>
  <c r="K208" i="11"/>
  <c r="I208" i="11"/>
  <c r="G208" i="11"/>
  <c r="S205" i="11"/>
  <c r="R205" i="11"/>
  <c r="Q205" i="11"/>
  <c r="P205" i="11"/>
  <c r="U205" i="11" s="1"/>
  <c r="L205" i="11"/>
  <c r="J205" i="11"/>
  <c r="H205" i="11"/>
  <c r="F205" i="11"/>
  <c r="N205" i="11" s="1"/>
  <c r="E205" i="11"/>
  <c r="D205" i="11"/>
  <c r="I205" i="11" s="1"/>
  <c r="S204" i="11"/>
  <c r="R204" i="11"/>
  <c r="T204" i="11" s="1"/>
  <c r="Q204" i="11"/>
  <c r="P204" i="11"/>
  <c r="U204" i="11" s="1"/>
  <c r="L204" i="11"/>
  <c r="J204" i="11"/>
  <c r="H204" i="11"/>
  <c r="F204" i="11"/>
  <c r="E204" i="11"/>
  <c r="D204" i="11"/>
  <c r="U203" i="11"/>
  <c r="T203" i="11"/>
  <c r="O203" i="11"/>
  <c r="N203" i="11"/>
  <c r="M203" i="11"/>
  <c r="K203" i="11"/>
  <c r="I203" i="11"/>
  <c r="G203" i="11"/>
  <c r="U202" i="11"/>
  <c r="T202" i="11"/>
  <c r="O202" i="11"/>
  <c r="N202" i="11"/>
  <c r="M202" i="11"/>
  <c r="K202" i="11"/>
  <c r="I202" i="11"/>
  <c r="G202" i="11"/>
  <c r="U201" i="11"/>
  <c r="T201" i="11"/>
  <c r="N201" i="11"/>
  <c r="O201" i="11" s="1"/>
  <c r="M201" i="11"/>
  <c r="K201" i="11"/>
  <c r="I201" i="11"/>
  <c r="G201" i="11"/>
  <c r="U200" i="11"/>
  <c r="T200" i="11"/>
  <c r="N200" i="11"/>
  <c r="O200" i="11" s="1"/>
  <c r="M200" i="11"/>
  <c r="K200" i="11"/>
  <c r="I200" i="11"/>
  <c r="G200" i="11"/>
  <c r="U199" i="11"/>
  <c r="T199" i="11"/>
  <c r="O199" i="11"/>
  <c r="N199" i="11"/>
  <c r="M199" i="11"/>
  <c r="K199" i="11"/>
  <c r="I199" i="11"/>
  <c r="G199" i="11"/>
  <c r="S198" i="11"/>
  <c r="R198" i="11"/>
  <c r="T198" i="11" s="1"/>
  <c r="Q198" i="11"/>
  <c r="P198" i="11"/>
  <c r="U198" i="11" s="1"/>
  <c r="L198" i="11"/>
  <c r="J198" i="11"/>
  <c r="H198" i="11"/>
  <c r="F198" i="11"/>
  <c r="N198" i="11" s="1"/>
  <c r="E198" i="11"/>
  <c r="D198" i="11"/>
  <c r="U197" i="11"/>
  <c r="T197" i="11"/>
  <c r="O197" i="11"/>
  <c r="N197" i="11"/>
  <c r="M197" i="11"/>
  <c r="K197" i="11"/>
  <c r="I197" i="11"/>
  <c r="G197" i="11"/>
  <c r="U196" i="11"/>
  <c r="T196" i="11"/>
  <c r="O196" i="11"/>
  <c r="N196" i="11"/>
  <c r="M196" i="11"/>
  <c r="K196" i="11"/>
  <c r="I196" i="11"/>
  <c r="G196" i="11"/>
  <c r="U195" i="11"/>
  <c r="T195" i="11"/>
  <c r="O195" i="11"/>
  <c r="N195" i="11"/>
  <c r="M195" i="11"/>
  <c r="K195" i="11"/>
  <c r="I195" i="11"/>
  <c r="G195" i="11"/>
  <c r="U194" i="11"/>
  <c r="T194" i="11"/>
  <c r="O194" i="11"/>
  <c r="N194" i="11"/>
  <c r="M194" i="11"/>
  <c r="K194" i="11"/>
  <c r="I194" i="11"/>
  <c r="G194" i="11"/>
  <c r="U193" i="11"/>
  <c r="T193" i="11"/>
  <c r="O193" i="11"/>
  <c r="N193" i="11"/>
  <c r="M193" i="11"/>
  <c r="K193" i="11"/>
  <c r="I193" i="11"/>
  <c r="G193" i="11"/>
  <c r="U192" i="11"/>
  <c r="T192" i="11"/>
  <c r="O192" i="11"/>
  <c r="N192" i="11"/>
  <c r="M192" i="11"/>
  <c r="K192" i="11"/>
  <c r="I192" i="11"/>
  <c r="G192" i="11"/>
  <c r="S191" i="11"/>
  <c r="R191" i="11"/>
  <c r="T191" i="11" s="1"/>
  <c r="Q191" i="11"/>
  <c r="P191" i="11"/>
  <c r="L191" i="11"/>
  <c r="J191" i="11"/>
  <c r="H191" i="11"/>
  <c r="F191" i="11"/>
  <c r="N191" i="11" s="1"/>
  <c r="E191" i="11"/>
  <c r="K191" i="11" s="1"/>
  <c r="D191" i="11"/>
  <c r="G191" i="11" s="1"/>
  <c r="U190" i="11"/>
  <c r="T190" i="11"/>
  <c r="N190" i="11"/>
  <c r="O190" i="11" s="1"/>
  <c r="M190" i="11"/>
  <c r="K190" i="11"/>
  <c r="I190" i="11"/>
  <c r="G190" i="11"/>
  <c r="U189" i="11"/>
  <c r="T189" i="11"/>
  <c r="N189" i="11"/>
  <c r="O189" i="11" s="1"/>
  <c r="M189" i="11"/>
  <c r="K189" i="11"/>
  <c r="I189" i="11"/>
  <c r="G189" i="11"/>
  <c r="U188" i="11"/>
  <c r="T188" i="11"/>
  <c r="N188" i="11"/>
  <c r="O188" i="11" s="1"/>
  <c r="M188" i="11"/>
  <c r="K188" i="11"/>
  <c r="I188" i="11"/>
  <c r="G188" i="11"/>
  <c r="U187" i="11"/>
  <c r="T187" i="11"/>
  <c r="O187" i="11"/>
  <c r="N187" i="11"/>
  <c r="M187" i="11"/>
  <c r="K187" i="11"/>
  <c r="I187" i="11"/>
  <c r="G187" i="11"/>
  <c r="U186" i="11"/>
  <c r="T186" i="11"/>
  <c r="O186" i="11"/>
  <c r="N186" i="11"/>
  <c r="M186" i="11"/>
  <c r="K186" i="11"/>
  <c r="I186" i="11"/>
  <c r="G186" i="11"/>
  <c r="S185" i="11"/>
  <c r="R185" i="11"/>
  <c r="T185" i="11" s="1"/>
  <c r="Q185" i="11"/>
  <c r="P185" i="11"/>
  <c r="L185" i="11"/>
  <c r="J185" i="11"/>
  <c r="U185" i="11" s="1"/>
  <c r="H185" i="11"/>
  <c r="F185" i="11"/>
  <c r="N185" i="11" s="1"/>
  <c r="E185" i="11"/>
  <c r="M185" i="11" s="1"/>
  <c r="D185" i="11"/>
  <c r="I185" i="11" s="1"/>
  <c r="U184" i="11"/>
  <c r="T184" i="11"/>
  <c r="N184" i="11"/>
  <c r="O184" i="11" s="1"/>
  <c r="M184" i="11"/>
  <c r="K184" i="11"/>
  <c r="I184" i="11"/>
  <c r="G184" i="11"/>
  <c r="U183" i="11"/>
  <c r="T183" i="11"/>
  <c r="O183" i="11"/>
  <c r="N183" i="11"/>
  <c r="M183" i="11"/>
  <c r="K183" i="11"/>
  <c r="I183" i="11"/>
  <c r="G183" i="11"/>
  <c r="U182" i="11"/>
  <c r="T182" i="11"/>
  <c r="O182" i="11"/>
  <c r="N182" i="11"/>
  <c r="M182" i="11"/>
  <c r="K182" i="11"/>
  <c r="I182" i="11"/>
  <c r="G182" i="11"/>
  <c r="U181" i="11"/>
  <c r="T181" i="11"/>
  <c r="O181" i="11"/>
  <c r="N181" i="11"/>
  <c r="M181" i="11"/>
  <c r="K181" i="11"/>
  <c r="I181" i="11"/>
  <c r="G181" i="11"/>
  <c r="U180" i="11"/>
  <c r="T180" i="11"/>
  <c r="O180" i="11"/>
  <c r="N180" i="11"/>
  <c r="M180" i="11"/>
  <c r="K180" i="11"/>
  <c r="I180" i="11"/>
  <c r="G180" i="11"/>
  <c r="S179" i="11"/>
  <c r="R179" i="11"/>
  <c r="T179" i="11" s="1"/>
  <c r="Q179" i="11"/>
  <c r="P179" i="11"/>
  <c r="U179" i="11" s="1"/>
  <c r="L179" i="11"/>
  <c r="J179" i="11"/>
  <c r="H179" i="11"/>
  <c r="F179" i="11"/>
  <c r="E179" i="11"/>
  <c r="K179" i="11" s="1"/>
  <c r="D179" i="11"/>
  <c r="U178" i="11"/>
  <c r="T178" i="11"/>
  <c r="O178" i="11"/>
  <c r="N178" i="11"/>
  <c r="M178" i="11"/>
  <c r="K178" i="11"/>
  <c r="I178" i="11"/>
  <c r="G178" i="11"/>
  <c r="U177" i="11"/>
  <c r="T177" i="11"/>
  <c r="O177" i="11"/>
  <c r="N177" i="11"/>
  <c r="M177" i="11"/>
  <c r="K177" i="11"/>
  <c r="I177" i="11"/>
  <c r="G177" i="11"/>
  <c r="U176" i="11"/>
  <c r="T176" i="11"/>
  <c r="O176" i="11"/>
  <c r="N176" i="11"/>
  <c r="M176" i="11"/>
  <c r="K176" i="11"/>
  <c r="I176" i="11"/>
  <c r="G176" i="11"/>
  <c r="U175" i="11"/>
  <c r="T175" i="11"/>
  <c r="O175" i="11"/>
  <c r="N175" i="11"/>
  <c r="M175" i="11"/>
  <c r="K175" i="11"/>
  <c r="I175" i="11"/>
  <c r="G175" i="11"/>
  <c r="U174" i="11"/>
  <c r="T174" i="11"/>
  <c r="O174" i="11"/>
  <c r="N174" i="11"/>
  <c r="M174" i="11"/>
  <c r="K174" i="11"/>
  <c r="I174" i="11"/>
  <c r="G174" i="11"/>
  <c r="U173" i="11"/>
  <c r="T173" i="11"/>
  <c r="O173" i="11"/>
  <c r="N173" i="11"/>
  <c r="M173" i="11"/>
  <c r="K173" i="11"/>
  <c r="I173" i="11"/>
  <c r="G173" i="11"/>
  <c r="S170" i="11"/>
  <c r="R170" i="11"/>
  <c r="T170" i="11" s="1"/>
  <c r="Q170" i="11"/>
  <c r="P170" i="11"/>
  <c r="L170" i="11"/>
  <c r="J170" i="11"/>
  <c r="H170" i="11"/>
  <c r="F170" i="11"/>
  <c r="E170" i="11"/>
  <c r="M170" i="11" s="1"/>
  <c r="D170" i="11"/>
  <c r="I170" i="11" s="1"/>
  <c r="S169" i="11"/>
  <c r="R169" i="11"/>
  <c r="T169" i="11" s="1"/>
  <c r="Q169" i="11"/>
  <c r="P169" i="11"/>
  <c r="U169" i="11" s="1"/>
  <c r="L169" i="11"/>
  <c r="J169" i="11"/>
  <c r="H169" i="11"/>
  <c r="F169" i="11"/>
  <c r="E169" i="11"/>
  <c r="K169" i="11" s="1"/>
  <c r="D169" i="11"/>
  <c r="U168" i="11"/>
  <c r="T168" i="11"/>
  <c r="O168" i="11"/>
  <c r="N168" i="11"/>
  <c r="M168" i="11"/>
  <c r="K168" i="11"/>
  <c r="I168" i="11"/>
  <c r="G168" i="11"/>
  <c r="U167" i="11"/>
  <c r="T167" i="11"/>
  <c r="O167" i="11"/>
  <c r="N167" i="11"/>
  <c r="M167" i="11"/>
  <c r="K167" i="11"/>
  <c r="I167" i="11"/>
  <c r="G167" i="11"/>
  <c r="U166" i="11"/>
  <c r="T166" i="11"/>
  <c r="O166" i="11"/>
  <c r="N166" i="11"/>
  <c r="M166" i="11"/>
  <c r="K166" i="11"/>
  <c r="I166" i="11"/>
  <c r="G166" i="11"/>
  <c r="U165" i="11"/>
  <c r="T165" i="11"/>
  <c r="N165" i="11"/>
  <c r="O165" i="11" s="1"/>
  <c r="M165" i="11"/>
  <c r="K165" i="11"/>
  <c r="I165" i="11"/>
  <c r="G165" i="11"/>
  <c r="U164" i="11"/>
  <c r="T164" i="11"/>
  <c r="O164" i="11"/>
  <c r="N164" i="11"/>
  <c r="M164" i="11"/>
  <c r="K164" i="11"/>
  <c r="I164" i="11"/>
  <c r="G164" i="11"/>
  <c r="S163" i="11"/>
  <c r="R163" i="11"/>
  <c r="T163" i="11" s="1"/>
  <c r="Q163" i="11"/>
  <c r="P163" i="11"/>
  <c r="U163" i="11" s="1"/>
  <c r="L163" i="11"/>
  <c r="J163" i="11"/>
  <c r="H163" i="11"/>
  <c r="F163" i="11"/>
  <c r="N163" i="11" s="1"/>
  <c r="E163" i="11"/>
  <c r="D163" i="11"/>
  <c r="I163" i="11" s="1"/>
  <c r="U162" i="11"/>
  <c r="T162" i="11"/>
  <c r="O162" i="11"/>
  <c r="N162" i="11"/>
  <c r="M162" i="11"/>
  <c r="K162" i="11"/>
  <c r="I162" i="11"/>
  <c r="G162" i="11"/>
  <c r="U161" i="11"/>
  <c r="T161" i="11"/>
  <c r="O161" i="11"/>
  <c r="N161" i="11"/>
  <c r="M161" i="11"/>
  <c r="K161" i="11"/>
  <c r="I161" i="11"/>
  <c r="G161" i="11"/>
  <c r="U160" i="11"/>
  <c r="T160" i="11"/>
  <c r="O160" i="11"/>
  <c r="N160" i="11"/>
  <c r="M160" i="11"/>
  <c r="K160" i="11"/>
  <c r="I160" i="11"/>
  <c r="G160" i="11"/>
  <c r="U159" i="11"/>
  <c r="T159" i="11"/>
  <c r="N159" i="11"/>
  <c r="O159" i="11" s="1"/>
  <c r="M159" i="11"/>
  <c r="K159" i="11"/>
  <c r="I159" i="11"/>
  <c r="G159" i="11"/>
  <c r="U158" i="11"/>
  <c r="T158" i="11"/>
  <c r="N158" i="11"/>
  <c r="O158" i="11" s="1"/>
  <c r="M158" i="11"/>
  <c r="K158" i="11"/>
  <c r="I158" i="11"/>
  <c r="G158" i="11"/>
  <c r="S157" i="11"/>
  <c r="R157" i="11"/>
  <c r="T157" i="11" s="1"/>
  <c r="Q157" i="11"/>
  <c r="P157" i="11"/>
  <c r="L157" i="11"/>
  <c r="J157" i="11"/>
  <c r="H157" i="11"/>
  <c r="F157" i="11"/>
  <c r="N157" i="11" s="1"/>
  <c r="E157" i="11"/>
  <c r="K157" i="11" s="1"/>
  <c r="D157" i="11"/>
  <c r="I157" i="11" s="1"/>
  <c r="U156" i="11"/>
  <c r="T156" i="11"/>
  <c r="N156" i="11"/>
  <c r="O156" i="11" s="1"/>
  <c r="M156" i="11"/>
  <c r="K156" i="11"/>
  <c r="I156" i="11"/>
  <c r="G156" i="11"/>
  <c r="U155" i="11"/>
  <c r="T155" i="11"/>
  <c r="O155" i="11"/>
  <c r="N155" i="11"/>
  <c r="M155" i="11"/>
  <c r="K155" i="11"/>
  <c r="I155" i="11"/>
  <c r="G155" i="11"/>
  <c r="U154" i="11"/>
  <c r="T154" i="11"/>
  <c r="O154" i="11"/>
  <c r="N154" i="11"/>
  <c r="M154" i="11"/>
  <c r="K154" i="11"/>
  <c r="I154" i="11"/>
  <c r="G154" i="11"/>
  <c r="U153" i="11"/>
  <c r="T153" i="11"/>
  <c r="O153" i="11"/>
  <c r="N153" i="11"/>
  <c r="M153" i="11"/>
  <c r="K153" i="11"/>
  <c r="I153" i="11"/>
  <c r="G153" i="11"/>
  <c r="U152" i="11"/>
  <c r="T152" i="11"/>
  <c r="N152" i="11"/>
  <c r="O152" i="11" s="1"/>
  <c r="M152" i="11"/>
  <c r="K152" i="11"/>
  <c r="I152" i="11"/>
  <c r="G152" i="11"/>
  <c r="U151" i="11"/>
  <c r="T151" i="11"/>
  <c r="N151" i="11"/>
  <c r="O151" i="11" s="1"/>
  <c r="M151" i="11"/>
  <c r="K151" i="11"/>
  <c r="I151" i="11"/>
  <c r="G151" i="11"/>
  <c r="S150" i="11"/>
  <c r="R150" i="11"/>
  <c r="T150" i="11" s="1"/>
  <c r="Q150" i="11"/>
  <c r="P150" i="11"/>
  <c r="U150" i="11" s="1"/>
  <c r="L150" i="11"/>
  <c r="J150" i="11"/>
  <c r="H150" i="11"/>
  <c r="F150" i="11"/>
  <c r="E150" i="11"/>
  <c r="D150" i="11"/>
  <c r="U149" i="11"/>
  <c r="T149" i="11"/>
  <c r="O149" i="11"/>
  <c r="N149" i="11"/>
  <c r="M149" i="11"/>
  <c r="K149" i="11"/>
  <c r="I149" i="11"/>
  <c r="G149" i="11"/>
  <c r="U148" i="11"/>
  <c r="T148" i="11"/>
  <c r="O148" i="11"/>
  <c r="N148" i="11"/>
  <c r="M148" i="11"/>
  <c r="K148" i="11"/>
  <c r="I148" i="11"/>
  <c r="G148" i="11"/>
  <c r="U147" i="11"/>
  <c r="T147" i="11"/>
  <c r="O147" i="11"/>
  <c r="N147" i="11"/>
  <c r="M147" i="11"/>
  <c r="K147" i="11"/>
  <c r="I147" i="11"/>
  <c r="G147" i="11"/>
  <c r="U146" i="11"/>
  <c r="T146" i="11"/>
  <c r="O146" i="11"/>
  <c r="N146" i="11"/>
  <c r="M146" i="11"/>
  <c r="K146" i="11"/>
  <c r="I146" i="11"/>
  <c r="G146" i="11"/>
  <c r="U145" i="11"/>
  <c r="T145" i="11"/>
  <c r="O145" i="11"/>
  <c r="N145" i="11"/>
  <c r="M145" i="11"/>
  <c r="K145" i="11"/>
  <c r="I145" i="11"/>
  <c r="G145" i="11"/>
  <c r="S144" i="11"/>
  <c r="R144" i="11"/>
  <c r="T144" i="11" s="1"/>
  <c r="Q144" i="11"/>
  <c r="P144" i="11"/>
  <c r="L144" i="11"/>
  <c r="J144" i="11"/>
  <c r="H144" i="11"/>
  <c r="F144" i="11"/>
  <c r="E144" i="11"/>
  <c r="M144" i="11" s="1"/>
  <c r="D144" i="11"/>
  <c r="G144" i="11" s="1"/>
  <c r="U143" i="11"/>
  <c r="T143" i="11"/>
  <c r="O143" i="11"/>
  <c r="N143" i="11"/>
  <c r="M143" i="11"/>
  <c r="K143" i="11"/>
  <c r="I143" i="11"/>
  <c r="G143" i="11"/>
  <c r="U142" i="11"/>
  <c r="T142" i="11"/>
  <c r="N142" i="11"/>
  <c r="O142" i="11" s="1"/>
  <c r="M142" i="11"/>
  <c r="K142" i="11"/>
  <c r="I142" i="11"/>
  <c r="G142" i="11"/>
  <c r="U141" i="11"/>
  <c r="T141" i="11"/>
  <c r="O141" i="11"/>
  <c r="N141" i="11"/>
  <c r="M141" i="11"/>
  <c r="K141" i="11"/>
  <c r="I141" i="11"/>
  <c r="G141" i="11"/>
  <c r="U140" i="11"/>
  <c r="T140" i="11"/>
  <c r="O140" i="11"/>
  <c r="N140" i="11"/>
  <c r="M140" i="11"/>
  <c r="K140" i="11"/>
  <c r="I140" i="11"/>
  <c r="G140" i="11"/>
  <c r="U139" i="11"/>
  <c r="T139" i="11"/>
  <c r="O139" i="11"/>
  <c r="N139" i="11"/>
  <c r="M139" i="11"/>
  <c r="K139" i="11"/>
  <c r="I139" i="11"/>
  <c r="G139" i="11"/>
  <c r="U138" i="11"/>
  <c r="T138" i="11"/>
  <c r="O138" i="11"/>
  <c r="N138" i="11"/>
  <c r="M138" i="11"/>
  <c r="K138" i="11"/>
  <c r="I138" i="11"/>
  <c r="G138" i="11"/>
  <c r="S137" i="11"/>
  <c r="R137" i="11"/>
  <c r="T137" i="11" s="1"/>
  <c r="Q137" i="11"/>
  <c r="P137" i="11"/>
  <c r="L137" i="11"/>
  <c r="J137" i="11"/>
  <c r="U137" i="11" s="1"/>
  <c r="H137" i="11"/>
  <c r="F137" i="11"/>
  <c r="N137" i="11" s="1"/>
  <c r="E137" i="11"/>
  <c r="M137" i="11" s="1"/>
  <c r="D137" i="11"/>
  <c r="U136" i="11"/>
  <c r="T136" i="11"/>
  <c r="N136" i="11"/>
  <c r="O136" i="11" s="1"/>
  <c r="M136" i="11"/>
  <c r="K136" i="11"/>
  <c r="I136" i="11"/>
  <c r="G136" i="11"/>
  <c r="U135" i="11"/>
  <c r="T135" i="11"/>
  <c r="O135" i="11"/>
  <c r="N135" i="11"/>
  <c r="M135" i="11"/>
  <c r="K135" i="11"/>
  <c r="I135" i="11"/>
  <c r="G135" i="11"/>
  <c r="U134" i="11"/>
  <c r="T134" i="11"/>
  <c r="O134" i="11"/>
  <c r="N134" i="11"/>
  <c r="M134" i="11"/>
  <c r="K134" i="11"/>
  <c r="I134" i="11"/>
  <c r="G134" i="11"/>
  <c r="U133" i="11"/>
  <c r="T133" i="11"/>
  <c r="N133" i="11"/>
  <c r="O133" i="11" s="1"/>
  <c r="M133" i="11"/>
  <c r="K133" i="11"/>
  <c r="I133" i="11"/>
  <c r="G133" i="11"/>
  <c r="S132" i="11"/>
  <c r="R132" i="11"/>
  <c r="T132" i="11" s="1"/>
  <c r="Q132" i="11"/>
  <c r="P132" i="11"/>
  <c r="U132" i="11" s="1"/>
  <c r="L132" i="11"/>
  <c r="J132" i="11"/>
  <c r="H132" i="11"/>
  <c r="F132" i="11"/>
  <c r="N132" i="11" s="1"/>
  <c r="E132" i="11"/>
  <c r="K132" i="11" s="1"/>
  <c r="D132" i="11"/>
  <c r="I132" i="11" s="1"/>
  <c r="U131" i="11"/>
  <c r="T131" i="11"/>
  <c r="N131" i="11"/>
  <c r="O131" i="11" s="1"/>
  <c r="M131" i="11"/>
  <c r="K131" i="11"/>
  <c r="I131" i="11"/>
  <c r="G131" i="11"/>
  <c r="U130" i="11"/>
  <c r="T130" i="11"/>
  <c r="O130" i="11"/>
  <c r="N130" i="11"/>
  <c r="M130" i="11"/>
  <c r="K130" i="11"/>
  <c r="I130" i="11"/>
  <c r="G130" i="11"/>
  <c r="U129" i="11"/>
  <c r="T129" i="11"/>
  <c r="O129" i="11"/>
  <c r="N129" i="11"/>
  <c r="M129" i="11"/>
  <c r="K129" i="11"/>
  <c r="I129" i="11"/>
  <c r="G129" i="11"/>
  <c r="U128" i="11"/>
  <c r="T128" i="11"/>
  <c r="O128" i="11"/>
  <c r="N128" i="11"/>
  <c r="M128" i="11"/>
  <c r="K128" i="11"/>
  <c r="I128" i="11"/>
  <c r="G128" i="11"/>
  <c r="U127" i="11"/>
  <c r="T127" i="11"/>
  <c r="O127" i="11"/>
  <c r="N127" i="11"/>
  <c r="M127" i="11"/>
  <c r="K127" i="11"/>
  <c r="I127" i="11"/>
  <c r="G127" i="11"/>
  <c r="S126" i="11"/>
  <c r="R126" i="11"/>
  <c r="T126" i="11" s="1"/>
  <c r="Q126" i="11"/>
  <c r="P126" i="11"/>
  <c r="U126" i="11" s="1"/>
  <c r="L126" i="11"/>
  <c r="J126" i="11"/>
  <c r="H126" i="11"/>
  <c r="F126" i="11"/>
  <c r="N126" i="11" s="1"/>
  <c r="E126" i="11"/>
  <c r="D126" i="11"/>
  <c r="U125" i="11"/>
  <c r="T125" i="11"/>
  <c r="O125" i="11"/>
  <c r="N125" i="11"/>
  <c r="M125" i="11"/>
  <c r="K125" i="11"/>
  <c r="I125" i="11"/>
  <c r="G125" i="11"/>
  <c r="U124" i="11"/>
  <c r="T124" i="11"/>
  <c r="O124" i="11"/>
  <c r="N124" i="11"/>
  <c r="M124" i="11"/>
  <c r="K124" i="11"/>
  <c r="I124" i="11"/>
  <c r="G124" i="11"/>
  <c r="U123" i="11"/>
  <c r="T123" i="11"/>
  <c r="O123" i="11"/>
  <c r="N123" i="11"/>
  <c r="M123" i="11"/>
  <c r="K123" i="11"/>
  <c r="I123" i="11"/>
  <c r="G123" i="11"/>
  <c r="U122" i="11"/>
  <c r="T122" i="11"/>
  <c r="O122" i="11"/>
  <c r="N122" i="11"/>
  <c r="M122" i="11"/>
  <c r="K122" i="11"/>
  <c r="I122" i="11"/>
  <c r="G122" i="11"/>
  <c r="S121" i="11"/>
  <c r="R121" i="11"/>
  <c r="T121" i="11" s="1"/>
  <c r="Q121" i="11"/>
  <c r="P121" i="11"/>
  <c r="L121" i="11"/>
  <c r="J121" i="11"/>
  <c r="H121" i="11"/>
  <c r="F121" i="11"/>
  <c r="N121" i="11" s="1"/>
  <c r="E121" i="11"/>
  <c r="K121" i="11" s="1"/>
  <c r="D121" i="11"/>
  <c r="G121" i="11" s="1"/>
  <c r="U120" i="11"/>
  <c r="T120" i="11"/>
  <c r="O120" i="11"/>
  <c r="N120" i="11"/>
  <c r="M120" i="11"/>
  <c r="K120" i="11"/>
  <c r="I120" i="11"/>
  <c r="G120" i="11"/>
  <c r="U119" i="11"/>
  <c r="T119" i="11"/>
  <c r="O119" i="11"/>
  <c r="N119" i="11"/>
  <c r="M119" i="11"/>
  <c r="K119" i="11"/>
  <c r="I119" i="11"/>
  <c r="G119" i="11"/>
  <c r="U118" i="11"/>
  <c r="T118" i="11"/>
  <c r="O118" i="11"/>
  <c r="N118" i="11"/>
  <c r="M118" i="11"/>
  <c r="K118" i="11"/>
  <c r="I118" i="11"/>
  <c r="G118" i="11"/>
  <c r="U117" i="11"/>
  <c r="T117" i="11"/>
  <c r="N117" i="11"/>
  <c r="O117" i="11" s="1"/>
  <c r="M117" i="11"/>
  <c r="K117" i="11"/>
  <c r="I117" i="11"/>
  <c r="G117" i="11"/>
  <c r="U116" i="11"/>
  <c r="T116" i="11"/>
  <c r="O116" i="11"/>
  <c r="N116" i="11"/>
  <c r="M116" i="11"/>
  <c r="K116" i="11"/>
  <c r="I116" i="11"/>
  <c r="G116" i="11"/>
  <c r="U115" i="11"/>
  <c r="T115" i="11"/>
  <c r="O115" i="11"/>
  <c r="N115" i="11"/>
  <c r="M115" i="11"/>
  <c r="K115" i="11"/>
  <c r="I115" i="11"/>
  <c r="G115" i="11"/>
  <c r="U114" i="11"/>
  <c r="T114" i="11"/>
  <c r="O114" i="11"/>
  <c r="N114" i="11"/>
  <c r="M114" i="11"/>
  <c r="K114" i="11"/>
  <c r="I114" i="11"/>
  <c r="G114" i="11"/>
  <c r="U113" i="11"/>
  <c r="T113" i="11"/>
  <c r="O113" i="11"/>
  <c r="N113" i="11"/>
  <c r="M113" i="11"/>
  <c r="K113" i="11"/>
  <c r="I113" i="11"/>
  <c r="G113" i="11"/>
  <c r="S112" i="11"/>
  <c r="R112" i="11"/>
  <c r="T112" i="11" s="1"/>
  <c r="Q112" i="11"/>
  <c r="P112" i="11"/>
  <c r="U112" i="11" s="1"/>
  <c r="L112" i="11"/>
  <c r="J112" i="11"/>
  <c r="H112" i="11"/>
  <c r="F112" i="11"/>
  <c r="N112" i="11" s="1"/>
  <c r="O112" i="11" s="1"/>
  <c r="E112" i="11"/>
  <c r="D112" i="11"/>
  <c r="U111" i="11"/>
  <c r="T111" i="11"/>
  <c r="N111" i="11"/>
  <c r="O111" i="11" s="1"/>
  <c r="M111" i="11"/>
  <c r="K111" i="11"/>
  <c r="I111" i="11"/>
  <c r="G111" i="11"/>
  <c r="U110" i="11"/>
  <c r="T110" i="11"/>
  <c r="N110" i="11"/>
  <c r="O110" i="11" s="1"/>
  <c r="M110" i="11"/>
  <c r="K110" i="11"/>
  <c r="I110" i="11"/>
  <c r="G110" i="11"/>
  <c r="U109" i="11"/>
  <c r="T109" i="11"/>
  <c r="O109" i="11"/>
  <c r="N109" i="11"/>
  <c r="M109" i="11"/>
  <c r="K109" i="11"/>
  <c r="I109" i="11"/>
  <c r="G109" i="11"/>
  <c r="U108" i="11"/>
  <c r="T108" i="11"/>
  <c r="N108" i="11"/>
  <c r="O108" i="11" s="1"/>
  <c r="M108" i="11"/>
  <c r="K108" i="11"/>
  <c r="I108" i="11"/>
  <c r="G108" i="11"/>
  <c r="U107" i="11"/>
  <c r="T107" i="11"/>
  <c r="O107" i="11"/>
  <c r="N107" i="11"/>
  <c r="M107" i="11"/>
  <c r="K107" i="11"/>
  <c r="I107" i="11"/>
  <c r="G107" i="11"/>
  <c r="S106" i="11"/>
  <c r="R106" i="11"/>
  <c r="T106" i="11" s="1"/>
  <c r="Q106" i="11"/>
  <c r="P106" i="11"/>
  <c r="L106" i="11"/>
  <c r="J106" i="11"/>
  <c r="U106" i="11" s="1"/>
  <c r="H106" i="11"/>
  <c r="F106" i="11"/>
  <c r="E106" i="11"/>
  <c r="D106" i="11"/>
  <c r="G106" i="11" s="1"/>
  <c r="U105" i="11"/>
  <c r="T105" i="11"/>
  <c r="N105" i="11"/>
  <c r="O105" i="11" s="1"/>
  <c r="M105" i="11"/>
  <c r="K105" i="11"/>
  <c r="I105" i="11"/>
  <c r="G105" i="11"/>
  <c r="S102" i="11"/>
  <c r="R102" i="11"/>
  <c r="T102" i="11" s="1"/>
  <c r="Q102" i="11"/>
  <c r="P102" i="11"/>
  <c r="L102" i="11"/>
  <c r="J102" i="11"/>
  <c r="H102" i="11"/>
  <c r="F102" i="11"/>
  <c r="N102" i="11" s="1"/>
  <c r="E102" i="11"/>
  <c r="M102" i="11" s="1"/>
  <c r="D102" i="11"/>
  <c r="G102" i="11" s="1"/>
  <c r="S101" i="11"/>
  <c r="R101" i="11"/>
  <c r="T101" i="11" s="1"/>
  <c r="Q101" i="11"/>
  <c r="P101" i="11"/>
  <c r="L101" i="11"/>
  <c r="J101" i="11"/>
  <c r="H101" i="11"/>
  <c r="F101" i="11"/>
  <c r="N101" i="11" s="1"/>
  <c r="E101" i="11"/>
  <c r="K101" i="11" s="1"/>
  <c r="D101" i="11"/>
  <c r="U100" i="11"/>
  <c r="T100" i="11"/>
  <c r="O100" i="11"/>
  <c r="N100" i="11"/>
  <c r="M100" i="11"/>
  <c r="K100" i="11"/>
  <c r="I100" i="11"/>
  <c r="G100" i="11"/>
  <c r="U99" i="11"/>
  <c r="T99" i="11"/>
  <c r="N99" i="11"/>
  <c r="O99" i="11" s="1"/>
  <c r="M99" i="11"/>
  <c r="K99" i="11"/>
  <c r="I99" i="11"/>
  <c r="G99" i="11"/>
  <c r="U98" i="11"/>
  <c r="T98" i="11"/>
  <c r="O98" i="11"/>
  <c r="N98" i="11"/>
  <c r="M98" i="11"/>
  <c r="K98" i="11"/>
  <c r="I98" i="11"/>
  <c r="G98" i="11"/>
  <c r="U97" i="11"/>
  <c r="T97" i="11"/>
  <c r="N97" i="11"/>
  <c r="O97" i="11" s="1"/>
  <c r="M97" i="11"/>
  <c r="K97" i="11"/>
  <c r="I97" i="11"/>
  <c r="G97" i="11"/>
  <c r="S96" i="11"/>
  <c r="R96" i="11"/>
  <c r="T96" i="11" s="1"/>
  <c r="Q96" i="11"/>
  <c r="P96" i="11"/>
  <c r="U96" i="11" s="1"/>
  <c r="L96" i="11"/>
  <c r="J96" i="11"/>
  <c r="H96" i="11"/>
  <c r="F96" i="11"/>
  <c r="N96" i="11" s="1"/>
  <c r="E96" i="11"/>
  <c r="M96" i="11" s="1"/>
  <c r="D96" i="11"/>
  <c r="U95" i="11"/>
  <c r="T95" i="11"/>
  <c r="N95" i="11"/>
  <c r="O95" i="11" s="1"/>
  <c r="M95" i="11"/>
  <c r="K95" i="11"/>
  <c r="I95" i="11"/>
  <c r="G95" i="11"/>
  <c r="U94" i="11"/>
  <c r="T94" i="11"/>
  <c r="N94" i="11"/>
  <c r="O94" i="11" s="1"/>
  <c r="M94" i="11"/>
  <c r="K94" i="11"/>
  <c r="I94" i="11"/>
  <c r="G94" i="11"/>
  <c r="U93" i="11"/>
  <c r="T93" i="11"/>
  <c r="N93" i="11"/>
  <c r="O93" i="11" s="1"/>
  <c r="M93" i="11"/>
  <c r="K93" i="11"/>
  <c r="I93" i="11"/>
  <c r="G93" i="11"/>
  <c r="U92" i="11"/>
  <c r="T92" i="11"/>
  <c r="N92" i="11"/>
  <c r="O92" i="11" s="1"/>
  <c r="M92" i="11"/>
  <c r="K92" i="11"/>
  <c r="I92" i="11"/>
  <c r="G92" i="11"/>
  <c r="S91" i="11"/>
  <c r="R91" i="11"/>
  <c r="T91" i="11" s="1"/>
  <c r="Q91" i="11"/>
  <c r="P91" i="11"/>
  <c r="U91" i="11" s="1"/>
  <c r="L91" i="11"/>
  <c r="J91" i="11"/>
  <c r="H91" i="11"/>
  <c r="F91" i="11"/>
  <c r="N91" i="11" s="1"/>
  <c r="E91" i="11"/>
  <c r="D91" i="11"/>
  <c r="I91" i="11" s="1"/>
  <c r="U90" i="11"/>
  <c r="T90" i="11"/>
  <c r="N90" i="11"/>
  <c r="O90" i="11" s="1"/>
  <c r="M90" i="11"/>
  <c r="K90" i="11"/>
  <c r="I90" i="11"/>
  <c r="G90" i="11"/>
  <c r="U89" i="11"/>
  <c r="T89" i="11"/>
  <c r="N89" i="11"/>
  <c r="O89" i="11" s="1"/>
  <c r="M89" i="11"/>
  <c r="K89" i="11"/>
  <c r="I89" i="11"/>
  <c r="G89" i="11"/>
  <c r="U88" i="11"/>
  <c r="T88" i="11"/>
  <c r="N88" i="11"/>
  <c r="O88" i="11" s="1"/>
  <c r="M88" i="11"/>
  <c r="K88" i="11"/>
  <c r="I88" i="11"/>
  <c r="G88" i="11"/>
  <c r="S85" i="11"/>
  <c r="R85" i="11"/>
  <c r="T85" i="11" s="1"/>
  <c r="Q85" i="11"/>
  <c r="P85" i="11"/>
  <c r="L85" i="11"/>
  <c r="J85" i="11"/>
  <c r="H85" i="11"/>
  <c r="F85" i="11"/>
  <c r="N85" i="11" s="1"/>
  <c r="E85" i="11"/>
  <c r="M85" i="11" s="1"/>
  <c r="D85" i="11"/>
  <c r="I85" i="11" s="1"/>
  <c r="S84" i="11"/>
  <c r="R84" i="11"/>
  <c r="T84" i="11" s="1"/>
  <c r="Q84" i="11"/>
  <c r="P84" i="11"/>
  <c r="L84" i="11"/>
  <c r="J84" i="11"/>
  <c r="H84" i="11"/>
  <c r="F84" i="11"/>
  <c r="N84" i="11" s="1"/>
  <c r="E84" i="11"/>
  <c r="D84" i="11"/>
  <c r="G84" i="11" s="1"/>
  <c r="U83" i="11"/>
  <c r="T83" i="11"/>
  <c r="N83" i="11"/>
  <c r="O83" i="11" s="1"/>
  <c r="M83" i="11"/>
  <c r="K83" i="11"/>
  <c r="I83" i="11"/>
  <c r="G83" i="11"/>
  <c r="U82" i="11"/>
  <c r="T82" i="11"/>
  <c r="O82" i="11"/>
  <c r="N82" i="11"/>
  <c r="M82" i="11"/>
  <c r="K82" i="11"/>
  <c r="I82" i="11"/>
  <c r="G82" i="11"/>
  <c r="U81" i="11"/>
  <c r="T81" i="11"/>
  <c r="O81" i="11"/>
  <c r="N81" i="11"/>
  <c r="M81" i="11"/>
  <c r="K81" i="11"/>
  <c r="I81" i="11"/>
  <c r="G81" i="11"/>
  <c r="U80" i="11"/>
  <c r="T80" i="11"/>
  <c r="O80" i="11"/>
  <c r="N80" i="11"/>
  <c r="M80" i="11"/>
  <c r="K80" i="11"/>
  <c r="I80" i="11"/>
  <c r="G80" i="11"/>
  <c r="U79" i="11"/>
  <c r="T79" i="11"/>
  <c r="N79" i="11"/>
  <c r="O79" i="11" s="1"/>
  <c r="M79" i="11"/>
  <c r="K79" i="11"/>
  <c r="I79" i="11"/>
  <c r="G79" i="11"/>
  <c r="S78" i="11"/>
  <c r="R78" i="11"/>
  <c r="T78" i="11" s="1"/>
  <c r="Q78" i="11"/>
  <c r="P78" i="11"/>
  <c r="L78" i="11"/>
  <c r="J78" i="11"/>
  <c r="U78" i="11" s="1"/>
  <c r="H78" i="11"/>
  <c r="F78" i="11"/>
  <c r="N78" i="11" s="1"/>
  <c r="E78" i="11"/>
  <c r="O78" i="11" s="1"/>
  <c r="D78" i="11"/>
  <c r="I78" i="11" s="1"/>
  <c r="U77" i="11"/>
  <c r="T77" i="11"/>
  <c r="O77" i="11"/>
  <c r="N77" i="11"/>
  <c r="M77" i="11"/>
  <c r="K77" i="11"/>
  <c r="I77" i="11"/>
  <c r="G77" i="11"/>
  <c r="U76" i="11"/>
  <c r="T76" i="11"/>
  <c r="O76" i="11"/>
  <c r="N76" i="11"/>
  <c r="M76" i="11"/>
  <c r="K76" i="11"/>
  <c r="I76" i="11"/>
  <c r="G76" i="11"/>
  <c r="U75" i="11"/>
  <c r="T75" i="11"/>
  <c r="O75" i="11"/>
  <c r="N75" i="11"/>
  <c r="M75" i="11"/>
  <c r="K75" i="11"/>
  <c r="I75" i="11"/>
  <c r="G75" i="11"/>
  <c r="U74" i="11"/>
  <c r="T74" i="11"/>
  <c r="O74" i="11"/>
  <c r="N74" i="11"/>
  <c r="M74" i="11"/>
  <c r="K74" i="11"/>
  <c r="I74" i="11"/>
  <c r="G74" i="11"/>
  <c r="U73" i="11"/>
  <c r="T73" i="11"/>
  <c r="O73" i="11"/>
  <c r="N73" i="11"/>
  <c r="M73" i="11"/>
  <c r="K73" i="11"/>
  <c r="I73" i="11"/>
  <c r="G73" i="11"/>
  <c r="U72" i="11"/>
  <c r="T72" i="11"/>
  <c r="N72" i="11"/>
  <c r="O72" i="11" s="1"/>
  <c r="M72" i="11"/>
  <c r="K72" i="11"/>
  <c r="I72" i="11"/>
  <c r="G72" i="11"/>
  <c r="U71" i="11"/>
  <c r="T71" i="11"/>
  <c r="O71" i="11"/>
  <c r="N71" i="11"/>
  <c r="M71" i="11"/>
  <c r="K71" i="11"/>
  <c r="I71" i="11"/>
  <c r="G71" i="11"/>
  <c r="S70" i="11"/>
  <c r="R70" i="11"/>
  <c r="T70" i="11" s="1"/>
  <c r="Q70" i="11"/>
  <c r="P70" i="11"/>
  <c r="U70" i="11" s="1"/>
  <c r="L70" i="11"/>
  <c r="J70" i="11"/>
  <c r="H70" i="11"/>
  <c r="F70" i="11"/>
  <c r="N70" i="11" s="1"/>
  <c r="E70" i="11"/>
  <c r="D70" i="11"/>
  <c r="I70" i="11" s="1"/>
  <c r="U69" i="11"/>
  <c r="T69" i="11"/>
  <c r="O69" i="11"/>
  <c r="N69" i="11"/>
  <c r="M69" i="11"/>
  <c r="K69" i="11"/>
  <c r="I69" i="11"/>
  <c r="G69" i="11"/>
  <c r="U68" i="11"/>
  <c r="T68" i="11"/>
  <c r="O68" i="11"/>
  <c r="N68" i="11"/>
  <c r="M68" i="11"/>
  <c r="K68" i="11"/>
  <c r="I68" i="11"/>
  <c r="G68" i="11"/>
  <c r="U67" i="11"/>
  <c r="T67" i="11"/>
  <c r="O67" i="11"/>
  <c r="N67" i="11"/>
  <c r="M67" i="11"/>
  <c r="K67" i="11"/>
  <c r="I67" i="11"/>
  <c r="G67" i="11"/>
  <c r="U66" i="11"/>
  <c r="T66" i="11"/>
  <c r="O66" i="11"/>
  <c r="N66" i="11"/>
  <c r="M66" i="11"/>
  <c r="K66" i="11"/>
  <c r="I66" i="11"/>
  <c r="G66" i="11"/>
  <c r="U65" i="11"/>
  <c r="T65" i="11"/>
  <c r="O65" i="11"/>
  <c r="N65" i="11"/>
  <c r="M65" i="11"/>
  <c r="K65" i="11"/>
  <c r="I65" i="11"/>
  <c r="G65" i="11"/>
  <c r="U64" i="11"/>
  <c r="T64" i="11"/>
  <c r="O64" i="11"/>
  <c r="N64" i="11"/>
  <c r="M64" i="11"/>
  <c r="K64" i="11"/>
  <c r="I64" i="11"/>
  <c r="G64" i="11"/>
  <c r="S63" i="11"/>
  <c r="R63" i="11"/>
  <c r="T63" i="11" s="1"/>
  <c r="Q63" i="11"/>
  <c r="P63" i="11"/>
  <c r="U63" i="11" s="1"/>
  <c r="L63" i="11"/>
  <c r="J63" i="11"/>
  <c r="H63" i="11"/>
  <c r="F63" i="11"/>
  <c r="N63" i="11" s="1"/>
  <c r="E63" i="11"/>
  <c r="D63" i="11"/>
  <c r="U62" i="11"/>
  <c r="T62" i="11"/>
  <c r="O62" i="11"/>
  <c r="N62" i="11"/>
  <c r="M62" i="11"/>
  <c r="K62" i="11"/>
  <c r="I62" i="11"/>
  <c r="G62" i="11"/>
  <c r="U61" i="11"/>
  <c r="T61" i="11"/>
  <c r="O61" i="11"/>
  <c r="N61" i="11"/>
  <c r="M61" i="11"/>
  <c r="K61" i="11"/>
  <c r="I61" i="11"/>
  <c r="G61" i="11"/>
  <c r="U60" i="11"/>
  <c r="T60" i="11"/>
  <c r="O60" i="11"/>
  <c r="N60" i="11"/>
  <c r="M60" i="11"/>
  <c r="K60" i="11"/>
  <c r="I60" i="11"/>
  <c r="G60" i="11"/>
  <c r="U59" i="11"/>
  <c r="T59" i="11"/>
  <c r="O59" i="11"/>
  <c r="N59" i="11"/>
  <c r="M59" i="11"/>
  <c r="K59" i="11"/>
  <c r="I59" i="11"/>
  <c r="G59" i="11"/>
  <c r="S58" i="11"/>
  <c r="R58" i="11"/>
  <c r="T58" i="11" s="1"/>
  <c r="Q58" i="11"/>
  <c r="P58" i="11"/>
  <c r="L58" i="11"/>
  <c r="J58" i="11"/>
  <c r="H58" i="11"/>
  <c r="F58" i="11"/>
  <c r="N58" i="11" s="1"/>
  <c r="E58" i="11"/>
  <c r="D58" i="11"/>
  <c r="G58" i="11" s="1"/>
  <c r="U57" i="11"/>
  <c r="T57" i="11"/>
  <c r="N57" i="11"/>
  <c r="O57" i="11" s="1"/>
  <c r="M57" i="11"/>
  <c r="K57" i="11"/>
  <c r="I57" i="11"/>
  <c r="G57" i="11"/>
  <c r="S54" i="11"/>
  <c r="R54" i="11"/>
  <c r="T54" i="11" s="1"/>
  <c r="Q54" i="11"/>
  <c r="P54" i="11"/>
  <c r="L54" i="11"/>
  <c r="J54" i="11"/>
  <c r="U54" i="11" s="1"/>
  <c r="H54" i="11"/>
  <c r="F54" i="11"/>
  <c r="N54" i="11" s="1"/>
  <c r="E54" i="11"/>
  <c r="O54" i="11" s="1"/>
  <c r="D54" i="11"/>
  <c r="I54" i="11" s="1"/>
  <c r="S53" i="11"/>
  <c r="R53" i="11"/>
  <c r="T53" i="11" s="1"/>
  <c r="Q53" i="11"/>
  <c r="P53" i="11"/>
  <c r="U53" i="11" s="1"/>
  <c r="L53" i="11"/>
  <c r="J53" i="11"/>
  <c r="H53" i="11"/>
  <c r="F53" i="11"/>
  <c r="N53" i="11" s="1"/>
  <c r="E53" i="11"/>
  <c r="K53" i="11" s="1"/>
  <c r="D53" i="11"/>
  <c r="I53" i="11" s="1"/>
  <c r="U52" i="11"/>
  <c r="T52" i="11"/>
  <c r="O52" i="11"/>
  <c r="N52" i="11"/>
  <c r="M52" i="11"/>
  <c r="K52" i="11"/>
  <c r="I52" i="11"/>
  <c r="G52" i="11"/>
  <c r="U51" i="11"/>
  <c r="T51" i="11"/>
  <c r="N51" i="11"/>
  <c r="O51" i="11" s="1"/>
  <c r="M51" i="11"/>
  <c r="K51" i="11"/>
  <c r="I51" i="11"/>
  <c r="G51" i="11"/>
  <c r="U50" i="11"/>
  <c r="T50" i="11"/>
  <c r="N50" i="11"/>
  <c r="O50" i="11" s="1"/>
  <c r="M50" i="11"/>
  <c r="K50" i="11"/>
  <c r="I50" i="11"/>
  <c r="G50" i="11"/>
  <c r="U49" i="11"/>
  <c r="T49" i="11"/>
  <c r="O49" i="11"/>
  <c r="N49" i="11"/>
  <c r="M49" i="11"/>
  <c r="K49" i="11"/>
  <c r="I49" i="11"/>
  <c r="G49" i="11"/>
  <c r="U48" i="11"/>
  <c r="T48" i="11"/>
  <c r="O48" i="11"/>
  <c r="N48" i="11"/>
  <c r="M48" i="11"/>
  <c r="K48" i="11"/>
  <c r="I48" i="11"/>
  <c r="G48" i="11"/>
  <c r="S47" i="11"/>
  <c r="R47" i="11"/>
  <c r="T47" i="11" s="1"/>
  <c r="Q47" i="11"/>
  <c r="P47" i="11"/>
  <c r="L47" i="11"/>
  <c r="J47" i="11"/>
  <c r="H47" i="11"/>
  <c r="F47" i="11"/>
  <c r="N47" i="11" s="1"/>
  <c r="E47" i="11"/>
  <c r="M47" i="11" s="1"/>
  <c r="D47" i="11"/>
  <c r="I47" i="11" s="1"/>
  <c r="U46" i="11"/>
  <c r="T46" i="11"/>
  <c r="N46" i="11"/>
  <c r="O46" i="11" s="1"/>
  <c r="M46" i="11"/>
  <c r="K46" i="11"/>
  <c r="I46" i="11"/>
  <c r="G46" i="11"/>
  <c r="U45" i="11"/>
  <c r="T45" i="11"/>
  <c r="N45" i="11"/>
  <c r="O45" i="11" s="1"/>
  <c r="M45" i="11"/>
  <c r="K45" i="11"/>
  <c r="I45" i="11"/>
  <c r="G45" i="11"/>
  <c r="U44" i="11"/>
  <c r="T44" i="11"/>
  <c r="O44" i="11"/>
  <c r="N44" i="11"/>
  <c r="M44" i="11"/>
  <c r="K44" i="11"/>
  <c r="I44" i="11"/>
  <c r="G44" i="11"/>
  <c r="U43" i="11"/>
  <c r="T43" i="11"/>
  <c r="O43" i="11"/>
  <c r="N43" i="11"/>
  <c r="M43" i="11"/>
  <c r="K43" i="11"/>
  <c r="I43" i="11"/>
  <c r="G43" i="11"/>
  <c r="U42" i="11"/>
  <c r="T42" i="11"/>
  <c r="O42" i="11"/>
  <c r="N42" i="11"/>
  <c r="M42" i="11"/>
  <c r="K42" i="11"/>
  <c r="I42" i="11"/>
  <c r="G42" i="11"/>
  <c r="U41" i="11"/>
  <c r="T41" i="11"/>
  <c r="O41" i="11"/>
  <c r="N41" i="11"/>
  <c r="M41" i="11"/>
  <c r="K41" i="11"/>
  <c r="I41" i="11"/>
  <c r="G41" i="11"/>
  <c r="S40" i="11"/>
  <c r="R40" i="11"/>
  <c r="T40" i="11" s="1"/>
  <c r="Q40" i="11"/>
  <c r="P40" i="11"/>
  <c r="L40" i="11"/>
  <c r="J40" i="11"/>
  <c r="H40" i="11"/>
  <c r="F40" i="11"/>
  <c r="N40" i="11" s="1"/>
  <c r="E40" i="11"/>
  <c r="D40" i="11"/>
  <c r="G40" i="11" s="1"/>
  <c r="U39" i="11"/>
  <c r="T39" i="11"/>
  <c r="O39" i="11"/>
  <c r="N39" i="11"/>
  <c r="M39" i="11"/>
  <c r="K39" i="11"/>
  <c r="I39" i="11"/>
  <c r="G39" i="11"/>
  <c r="U38" i="11"/>
  <c r="T38" i="11"/>
  <c r="O38" i="11"/>
  <c r="N38" i="11"/>
  <c r="M38" i="11"/>
  <c r="K38" i="11"/>
  <c r="I38" i="11"/>
  <c r="G38" i="11"/>
  <c r="U37" i="11"/>
  <c r="T37" i="11"/>
  <c r="N37" i="11"/>
  <c r="O37" i="11" s="1"/>
  <c r="M37" i="11"/>
  <c r="K37" i="11"/>
  <c r="I37" i="11"/>
  <c r="G37" i="11"/>
  <c r="U36" i="11"/>
  <c r="T36" i="11"/>
  <c r="O36" i="11"/>
  <c r="N36" i="11"/>
  <c r="M36" i="11"/>
  <c r="K36" i="11"/>
  <c r="I36" i="11"/>
  <c r="G36" i="11"/>
  <c r="S35" i="11"/>
  <c r="R35" i="11"/>
  <c r="T35" i="11" s="1"/>
  <c r="Q35" i="11"/>
  <c r="P35" i="11"/>
  <c r="L35" i="11"/>
  <c r="J35" i="11"/>
  <c r="U35" i="11" s="1"/>
  <c r="H35" i="11"/>
  <c r="F35" i="11"/>
  <c r="N35" i="11" s="1"/>
  <c r="E35" i="11"/>
  <c r="O35" i="11" s="1"/>
  <c r="D35" i="11"/>
  <c r="I35" i="11" s="1"/>
  <c r="U34" i="11"/>
  <c r="T34" i="11"/>
  <c r="N34" i="11"/>
  <c r="O34" i="11" s="1"/>
  <c r="M34" i="11"/>
  <c r="K34" i="11"/>
  <c r="I34" i="11"/>
  <c r="G34" i="11"/>
  <c r="U33" i="11"/>
  <c r="T33" i="11"/>
  <c r="N33" i="11"/>
  <c r="O33" i="11" s="1"/>
  <c r="M33" i="11"/>
  <c r="K33" i="11"/>
  <c r="I33" i="11"/>
  <c r="G33" i="11"/>
  <c r="U32" i="11"/>
  <c r="T32" i="11"/>
  <c r="O32" i="11"/>
  <c r="N32" i="11"/>
  <c r="M32" i="11"/>
  <c r="K32" i="11"/>
  <c r="I32" i="11"/>
  <c r="G32" i="11"/>
  <c r="U31" i="11"/>
  <c r="T31" i="11"/>
  <c r="O31" i="11"/>
  <c r="N31" i="11"/>
  <c r="M31" i="11"/>
  <c r="K31" i="11"/>
  <c r="I31" i="11"/>
  <c r="G31" i="11"/>
  <c r="U30" i="11"/>
  <c r="T30" i="11"/>
  <c r="O30" i="11"/>
  <c r="N30" i="11"/>
  <c r="M30" i="11"/>
  <c r="K30" i="11"/>
  <c r="I30" i="11"/>
  <c r="G30" i="11"/>
  <c r="U29" i="11"/>
  <c r="T29" i="11"/>
  <c r="O29" i="11"/>
  <c r="N29" i="11"/>
  <c r="M29" i="11"/>
  <c r="K29" i="11"/>
  <c r="I29" i="11"/>
  <c r="G29" i="11"/>
  <c r="U28" i="11"/>
  <c r="T28" i="11"/>
  <c r="O28" i="11"/>
  <c r="N28" i="11"/>
  <c r="M28" i="11"/>
  <c r="K28" i="11"/>
  <c r="I28" i="11"/>
  <c r="G28" i="11"/>
  <c r="S27" i="11"/>
  <c r="R27" i="11"/>
  <c r="T27" i="11" s="1"/>
  <c r="Q27" i="11"/>
  <c r="P27" i="11"/>
  <c r="U27" i="11" s="1"/>
  <c r="L27" i="11"/>
  <c r="J27" i="11"/>
  <c r="H27" i="11"/>
  <c r="F27" i="11"/>
  <c r="N27" i="11" s="1"/>
  <c r="E27" i="11"/>
  <c r="K27" i="11" s="1"/>
  <c r="D27" i="11"/>
  <c r="I27" i="11" s="1"/>
  <c r="U26" i="11"/>
  <c r="T26" i="11"/>
  <c r="O26" i="11"/>
  <c r="N26" i="11"/>
  <c r="M26" i="11"/>
  <c r="K26" i="11"/>
  <c r="I26" i="11"/>
  <c r="G26" i="11"/>
  <c r="U25" i="11"/>
  <c r="T25" i="11"/>
  <c r="O25" i="11"/>
  <c r="N25" i="11"/>
  <c r="M25" i="11"/>
  <c r="K25" i="11"/>
  <c r="I25" i="11"/>
  <c r="G25" i="11"/>
  <c r="U24" i="11"/>
  <c r="T24" i="11"/>
  <c r="O24" i="11"/>
  <c r="N24" i="11"/>
  <c r="M24" i="11"/>
  <c r="K24" i="11"/>
  <c r="I24" i="11"/>
  <c r="G24" i="11"/>
  <c r="U23" i="11"/>
  <c r="T23" i="11"/>
  <c r="O23" i="11"/>
  <c r="N23" i="11"/>
  <c r="M23" i="11"/>
  <c r="K23" i="11"/>
  <c r="I23" i="11"/>
  <c r="G23" i="11"/>
  <c r="U22" i="11"/>
  <c r="T22" i="11"/>
  <c r="O22" i="11"/>
  <c r="N22" i="11"/>
  <c r="M22" i="11"/>
  <c r="K22" i="11"/>
  <c r="I22" i="11"/>
  <c r="G22" i="11"/>
  <c r="U21" i="11"/>
  <c r="T21" i="11"/>
  <c r="O21" i="11"/>
  <c r="N21" i="11"/>
  <c r="M21" i="11"/>
  <c r="K21" i="11"/>
  <c r="I21" i="11"/>
  <c r="G21" i="11"/>
  <c r="U20" i="11"/>
  <c r="T20" i="11"/>
  <c r="N20" i="11"/>
  <c r="O20" i="11" s="1"/>
  <c r="M20" i="11"/>
  <c r="K20" i="11"/>
  <c r="I20" i="11"/>
  <c r="G20" i="11"/>
  <c r="S19" i="11"/>
  <c r="R19" i="11"/>
  <c r="T19" i="11" s="1"/>
  <c r="Q19" i="11"/>
  <c r="P19" i="11"/>
  <c r="L19" i="11"/>
  <c r="J19" i="11"/>
  <c r="H19" i="11"/>
  <c r="F19" i="11"/>
  <c r="N19" i="11" s="1"/>
  <c r="E19" i="11"/>
  <c r="M19" i="11" s="1"/>
  <c r="D19" i="11"/>
  <c r="I19" i="11" s="1"/>
  <c r="U18" i="11"/>
  <c r="T18" i="11"/>
  <c r="O18" i="11"/>
  <c r="N18" i="11"/>
  <c r="M18" i="11"/>
  <c r="K18" i="11"/>
  <c r="I18" i="11"/>
  <c r="G18" i="11"/>
  <c r="U17" i="11"/>
  <c r="T17" i="11"/>
  <c r="O17" i="11"/>
  <c r="N17" i="11"/>
  <c r="M17" i="11"/>
  <c r="K17" i="11"/>
  <c r="I17" i="11"/>
  <c r="G17" i="11"/>
  <c r="U16" i="11"/>
  <c r="T16" i="11"/>
  <c r="N16" i="11"/>
  <c r="O16" i="11" s="1"/>
  <c r="M16" i="11"/>
  <c r="K16" i="11"/>
  <c r="I16" i="11"/>
  <c r="G16" i="11"/>
  <c r="U15" i="11"/>
  <c r="T15" i="11"/>
  <c r="O15" i="11"/>
  <c r="N15" i="11"/>
  <c r="M15" i="11"/>
  <c r="K15" i="11"/>
  <c r="I15" i="11"/>
  <c r="G15" i="11"/>
  <c r="U14" i="11"/>
  <c r="T14" i="11"/>
  <c r="N14" i="11"/>
  <c r="O14" i="11" s="1"/>
  <c r="M14" i="11"/>
  <c r="K14" i="11"/>
  <c r="I14" i="11"/>
  <c r="G14" i="11"/>
  <c r="U13" i="11"/>
  <c r="T13" i="11"/>
  <c r="O13" i="11"/>
  <c r="N13" i="11"/>
  <c r="M13" i="11"/>
  <c r="K13" i="11"/>
  <c r="I13" i="11"/>
  <c r="G13" i="11"/>
  <c r="U12" i="11"/>
  <c r="T12" i="11"/>
  <c r="O12" i="11"/>
  <c r="N12" i="11"/>
  <c r="M12" i="11"/>
  <c r="K12" i="11"/>
  <c r="I12" i="11"/>
  <c r="G12" i="11"/>
  <c r="U11" i="11"/>
  <c r="T11" i="11"/>
  <c r="O11" i="11"/>
  <c r="N11" i="11"/>
  <c r="M11" i="11"/>
  <c r="K11" i="11"/>
  <c r="I11" i="11"/>
  <c r="G11" i="11"/>
  <c r="S10" i="11"/>
  <c r="R10" i="11"/>
  <c r="T10" i="11" s="1"/>
  <c r="Q10" i="11"/>
  <c r="P10" i="11"/>
  <c r="L10" i="11"/>
  <c r="J10" i="11"/>
  <c r="H10" i="11"/>
  <c r="F10" i="11"/>
  <c r="N10" i="11" s="1"/>
  <c r="E10" i="11"/>
  <c r="K10" i="11" s="1"/>
  <c r="D10" i="11"/>
  <c r="G10" i="11" s="1"/>
  <c r="U9" i="11"/>
  <c r="T9" i="11"/>
  <c r="N9" i="11"/>
  <c r="O9" i="11" s="1"/>
  <c r="M9" i="11"/>
  <c r="K9" i="11"/>
  <c r="I9" i="11"/>
  <c r="G9" i="11"/>
  <c r="U8" i="11"/>
  <c r="T8" i="11"/>
  <c r="O8" i="11"/>
  <c r="N8" i="11"/>
  <c r="M8" i="11"/>
  <c r="K8" i="11"/>
  <c r="I8" i="11"/>
  <c r="G8" i="11"/>
  <c r="S339" i="10"/>
  <c r="R339" i="10"/>
  <c r="T339" i="10" s="1"/>
  <c r="Q339" i="10"/>
  <c r="P339" i="10"/>
  <c r="U339" i="10" s="1"/>
  <c r="L339" i="10"/>
  <c r="J339" i="10"/>
  <c r="H339" i="10"/>
  <c r="F339" i="10"/>
  <c r="N339" i="10" s="1"/>
  <c r="E339" i="10"/>
  <c r="D339" i="10"/>
  <c r="S338" i="10"/>
  <c r="R338" i="10"/>
  <c r="T338" i="10" s="1"/>
  <c r="Q338" i="10"/>
  <c r="P338" i="10"/>
  <c r="U338" i="10" s="1"/>
  <c r="L338" i="10"/>
  <c r="J338" i="10"/>
  <c r="H338" i="10"/>
  <c r="F338" i="10"/>
  <c r="N338" i="10" s="1"/>
  <c r="O338" i="10" s="1"/>
  <c r="E338" i="10"/>
  <c r="K338" i="10" s="1"/>
  <c r="D338" i="10"/>
  <c r="I338" i="10" s="1"/>
  <c r="S337" i="10"/>
  <c r="R337" i="10"/>
  <c r="T337" i="10" s="1"/>
  <c r="Q337" i="10"/>
  <c r="P337" i="10"/>
  <c r="L337" i="10"/>
  <c r="J337" i="10"/>
  <c r="H337" i="10"/>
  <c r="F337" i="10"/>
  <c r="E337" i="10"/>
  <c r="M337" i="10" s="1"/>
  <c r="D337" i="10"/>
  <c r="U336" i="10"/>
  <c r="T336" i="10"/>
  <c r="N336" i="10"/>
  <c r="O336" i="10" s="1"/>
  <c r="M336" i="10"/>
  <c r="K336" i="10"/>
  <c r="I336" i="10"/>
  <c r="G336" i="10"/>
  <c r="U335" i="10"/>
  <c r="T335" i="10"/>
  <c r="N335" i="10"/>
  <c r="O335" i="10" s="1"/>
  <c r="M335" i="10"/>
  <c r="K335" i="10"/>
  <c r="I335" i="10"/>
  <c r="G335" i="10"/>
  <c r="U334" i="10"/>
  <c r="T334" i="10"/>
  <c r="N334" i="10"/>
  <c r="O334" i="10" s="1"/>
  <c r="M334" i="10"/>
  <c r="K334" i="10"/>
  <c r="I334" i="10"/>
  <c r="G334" i="10"/>
  <c r="U333" i="10"/>
  <c r="T333" i="10"/>
  <c r="N333" i="10"/>
  <c r="O333" i="10" s="1"/>
  <c r="M333" i="10"/>
  <c r="K333" i="10"/>
  <c r="I333" i="10"/>
  <c r="G333" i="10"/>
  <c r="S332" i="10"/>
  <c r="R332" i="10"/>
  <c r="T332" i="10" s="1"/>
  <c r="Q332" i="10"/>
  <c r="P332" i="10"/>
  <c r="L332" i="10"/>
  <c r="J332" i="10"/>
  <c r="H332" i="10"/>
  <c r="F332" i="10"/>
  <c r="E332" i="10"/>
  <c r="M332" i="10" s="1"/>
  <c r="D332" i="10"/>
  <c r="I332" i="10" s="1"/>
  <c r="U331" i="10"/>
  <c r="T331" i="10"/>
  <c r="N331" i="10"/>
  <c r="O331" i="10" s="1"/>
  <c r="M331" i="10"/>
  <c r="K331" i="10"/>
  <c r="I331" i="10"/>
  <c r="G331" i="10"/>
  <c r="U330" i="10"/>
  <c r="T330" i="10"/>
  <c r="N330" i="10"/>
  <c r="O330" i="10" s="1"/>
  <c r="M330" i="10"/>
  <c r="K330" i="10"/>
  <c r="I330" i="10"/>
  <c r="G330" i="10"/>
  <c r="U329" i="10"/>
  <c r="T329" i="10"/>
  <c r="N329" i="10"/>
  <c r="O329" i="10" s="1"/>
  <c r="M329" i="10"/>
  <c r="K329" i="10"/>
  <c r="I329" i="10"/>
  <c r="G329" i="10"/>
  <c r="U328" i="10"/>
  <c r="T328" i="10"/>
  <c r="N328" i="10"/>
  <c r="O328" i="10" s="1"/>
  <c r="M328" i="10"/>
  <c r="K328" i="10"/>
  <c r="I328" i="10"/>
  <c r="G328" i="10"/>
  <c r="U327" i="10"/>
  <c r="T327" i="10"/>
  <c r="N327" i="10"/>
  <c r="O327" i="10" s="1"/>
  <c r="M327" i="10"/>
  <c r="K327" i="10"/>
  <c r="I327" i="10"/>
  <c r="G327" i="10"/>
  <c r="U326" i="10"/>
  <c r="T326" i="10"/>
  <c r="N326" i="10"/>
  <c r="O326" i="10" s="1"/>
  <c r="M326" i="10"/>
  <c r="K326" i="10"/>
  <c r="I326" i="10"/>
  <c r="G326" i="10"/>
  <c r="U325" i="10"/>
  <c r="T325" i="10"/>
  <c r="N325" i="10"/>
  <c r="O325" i="10" s="1"/>
  <c r="M325" i="10"/>
  <c r="K325" i="10"/>
  <c r="I325" i="10"/>
  <c r="G325" i="10"/>
  <c r="U324" i="10"/>
  <c r="T324" i="10"/>
  <c r="N324" i="10"/>
  <c r="O324" i="10" s="1"/>
  <c r="M324" i="10"/>
  <c r="K324" i="10"/>
  <c r="I324" i="10"/>
  <c r="G324" i="10"/>
  <c r="S323" i="10"/>
  <c r="R323" i="10"/>
  <c r="T323" i="10" s="1"/>
  <c r="Q323" i="10"/>
  <c r="P323" i="10"/>
  <c r="U323" i="10" s="1"/>
  <c r="L323" i="10"/>
  <c r="J323" i="10"/>
  <c r="H323" i="10"/>
  <c r="F323" i="10"/>
  <c r="N323" i="10" s="1"/>
  <c r="E323" i="10"/>
  <c r="D323" i="10"/>
  <c r="U322" i="10"/>
  <c r="T322" i="10"/>
  <c r="N322" i="10"/>
  <c r="O322" i="10" s="1"/>
  <c r="M322" i="10"/>
  <c r="K322" i="10"/>
  <c r="I322" i="10"/>
  <c r="G322" i="10"/>
  <c r="U321" i="10"/>
  <c r="T321" i="10"/>
  <c r="N321" i="10"/>
  <c r="O321" i="10" s="1"/>
  <c r="M321" i="10"/>
  <c r="K321" i="10"/>
  <c r="I321" i="10"/>
  <c r="G321" i="10"/>
  <c r="U320" i="10"/>
  <c r="T320" i="10"/>
  <c r="N320" i="10"/>
  <c r="O320" i="10" s="1"/>
  <c r="M320" i="10"/>
  <c r="K320" i="10"/>
  <c r="I320" i="10"/>
  <c r="G320" i="10"/>
  <c r="U319" i="10"/>
  <c r="T319" i="10"/>
  <c r="N319" i="10"/>
  <c r="O319" i="10" s="1"/>
  <c r="M319" i="10"/>
  <c r="K319" i="10"/>
  <c r="I319" i="10"/>
  <c r="G319" i="10"/>
  <c r="U318" i="10"/>
  <c r="T318" i="10"/>
  <c r="N318" i="10"/>
  <c r="O318" i="10" s="1"/>
  <c r="M318" i="10"/>
  <c r="K318" i="10"/>
  <c r="I318" i="10"/>
  <c r="G318" i="10"/>
  <c r="S317" i="10"/>
  <c r="R317" i="10"/>
  <c r="T317" i="10" s="1"/>
  <c r="Q317" i="10"/>
  <c r="P317" i="10"/>
  <c r="U317" i="10" s="1"/>
  <c r="L317" i="10"/>
  <c r="J317" i="10"/>
  <c r="H317" i="10"/>
  <c r="F317" i="10"/>
  <c r="N317" i="10" s="1"/>
  <c r="O317" i="10" s="1"/>
  <c r="E317" i="10"/>
  <c r="K317" i="10" s="1"/>
  <c r="D317" i="10"/>
  <c r="I317" i="10" s="1"/>
  <c r="U316" i="10"/>
  <c r="T316" i="10"/>
  <c r="N316" i="10"/>
  <c r="O316" i="10" s="1"/>
  <c r="M316" i="10"/>
  <c r="K316" i="10"/>
  <c r="I316" i="10"/>
  <c r="G316" i="10"/>
  <c r="U315" i="10"/>
  <c r="T315" i="10"/>
  <c r="N315" i="10"/>
  <c r="O315" i="10" s="1"/>
  <c r="M315" i="10"/>
  <c r="K315" i="10"/>
  <c r="I315" i="10"/>
  <c r="G315" i="10"/>
  <c r="U314" i="10"/>
  <c r="T314" i="10"/>
  <c r="N314" i="10"/>
  <c r="O314" i="10" s="1"/>
  <c r="M314" i="10"/>
  <c r="K314" i="10"/>
  <c r="I314" i="10"/>
  <c r="G314" i="10"/>
  <c r="U313" i="10"/>
  <c r="T313" i="10"/>
  <c r="N313" i="10"/>
  <c r="O313" i="10" s="1"/>
  <c r="M313" i="10"/>
  <c r="K313" i="10"/>
  <c r="I313" i="10"/>
  <c r="G313" i="10"/>
  <c r="U312" i="10"/>
  <c r="T312" i="10"/>
  <c r="N312" i="10"/>
  <c r="O312" i="10" s="1"/>
  <c r="M312" i="10"/>
  <c r="K312" i="10"/>
  <c r="I312" i="10"/>
  <c r="G312" i="10"/>
  <c r="U311" i="10"/>
  <c r="T311" i="10"/>
  <c r="N311" i="10"/>
  <c r="O311" i="10" s="1"/>
  <c r="M311" i="10"/>
  <c r="K311" i="10"/>
  <c r="I311" i="10"/>
  <c r="G311" i="10"/>
  <c r="S310" i="10"/>
  <c r="R310" i="10"/>
  <c r="T310" i="10" s="1"/>
  <c r="Q310" i="10"/>
  <c r="P310" i="10"/>
  <c r="L310" i="10"/>
  <c r="J310" i="10"/>
  <c r="H310" i="10"/>
  <c r="F310" i="10"/>
  <c r="N310" i="10" s="1"/>
  <c r="E310" i="10"/>
  <c r="M310" i="10" s="1"/>
  <c r="D310" i="10"/>
  <c r="G310" i="10" s="1"/>
  <c r="U309" i="10"/>
  <c r="T309" i="10"/>
  <c r="N309" i="10"/>
  <c r="O309" i="10" s="1"/>
  <c r="M309" i="10"/>
  <c r="K309" i="10"/>
  <c r="I309" i="10"/>
  <c r="G309" i="10"/>
  <c r="U308" i="10"/>
  <c r="T308" i="10"/>
  <c r="N308" i="10"/>
  <c r="O308" i="10" s="1"/>
  <c r="M308" i="10"/>
  <c r="K308" i="10"/>
  <c r="I308" i="10"/>
  <c r="G308" i="10"/>
  <c r="U307" i="10"/>
  <c r="T307" i="10"/>
  <c r="N307" i="10"/>
  <c r="O307" i="10" s="1"/>
  <c r="M307" i="10"/>
  <c r="K307" i="10"/>
  <c r="I307" i="10"/>
  <c r="G307" i="10"/>
  <c r="U306" i="10"/>
  <c r="T306" i="10"/>
  <c r="N306" i="10"/>
  <c r="O306" i="10" s="1"/>
  <c r="M306" i="10"/>
  <c r="K306" i="10"/>
  <c r="I306" i="10"/>
  <c r="G306" i="10"/>
  <c r="U305" i="10"/>
  <c r="T305" i="10"/>
  <c r="N305" i="10"/>
  <c r="O305" i="10" s="1"/>
  <c r="M305" i="10"/>
  <c r="K305" i="10"/>
  <c r="I305" i="10"/>
  <c r="G305" i="10"/>
  <c r="U304" i="10"/>
  <c r="T304" i="10"/>
  <c r="N304" i="10"/>
  <c r="O304" i="10" s="1"/>
  <c r="M304" i="10"/>
  <c r="K304" i="10"/>
  <c r="I304" i="10"/>
  <c r="G304" i="10"/>
  <c r="S303" i="10"/>
  <c r="R303" i="10"/>
  <c r="T303" i="10" s="1"/>
  <c r="Q303" i="10"/>
  <c r="P303" i="10"/>
  <c r="L303" i="10"/>
  <c r="J303" i="10"/>
  <c r="H303" i="10"/>
  <c r="F303" i="10"/>
  <c r="E303" i="10"/>
  <c r="M303" i="10" s="1"/>
  <c r="D303" i="10"/>
  <c r="I303" i="10" s="1"/>
  <c r="U302" i="10"/>
  <c r="T302" i="10"/>
  <c r="N302" i="10"/>
  <c r="O302" i="10" s="1"/>
  <c r="M302" i="10"/>
  <c r="K302" i="10"/>
  <c r="I302" i="10"/>
  <c r="G302" i="10"/>
  <c r="S299" i="10"/>
  <c r="R299" i="10"/>
  <c r="Q299" i="10"/>
  <c r="P299" i="10"/>
  <c r="U299" i="10" s="1"/>
  <c r="L299" i="10"/>
  <c r="J299" i="10"/>
  <c r="H299" i="10"/>
  <c r="F299" i="10"/>
  <c r="N299" i="10" s="1"/>
  <c r="E299" i="10"/>
  <c r="D299" i="10"/>
  <c r="S298" i="10"/>
  <c r="R298" i="10"/>
  <c r="T298" i="10" s="1"/>
  <c r="Q298" i="10"/>
  <c r="P298" i="10"/>
  <c r="U298" i="10" s="1"/>
  <c r="L298" i="10"/>
  <c r="J298" i="10"/>
  <c r="H298" i="10"/>
  <c r="F298" i="10"/>
  <c r="N298" i="10" s="1"/>
  <c r="E298" i="10"/>
  <c r="D298" i="10"/>
  <c r="U297" i="10"/>
  <c r="T297" i="10"/>
  <c r="O297" i="10"/>
  <c r="N297" i="10"/>
  <c r="M297" i="10"/>
  <c r="K297" i="10"/>
  <c r="I297" i="10"/>
  <c r="G297" i="10"/>
  <c r="U296" i="10"/>
  <c r="T296" i="10"/>
  <c r="N296" i="10"/>
  <c r="O296" i="10" s="1"/>
  <c r="M296" i="10"/>
  <c r="K296" i="10"/>
  <c r="I296" i="10"/>
  <c r="G296" i="10"/>
  <c r="U295" i="10"/>
  <c r="T295" i="10"/>
  <c r="N295" i="10"/>
  <c r="O295" i="10" s="1"/>
  <c r="M295" i="10"/>
  <c r="K295" i="10"/>
  <c r="I295" i="10"/>
  <c r="G295" i="10"/>
  <c r="U294" i="10"/>
  <c r="T294" i="10"/>
  <c r="N294" i="10"/>
  <c r="O294" i="10" s="1"/>
  <c r="M294" i="10"/>
  <c r="K294" i="10"/>
  <c r="I294" i="10"/>
  <c r="G294" i="10"/>
  <c r="U293" i="10"/>
  <c r="T293" i="10"/>
  <c r="N293" i="10"/>
  <c r="O293" i="10" s="1"/>
  <c r="M293" i="10"/>
  <c r="K293" i="10"/>
  <c r="I293" i="10"/>
  <c r="G293" i="10"/>
  <c r="S292" i="10"/>
  <c r="R292" i="10"/>
  <c r="T292" i="10" s="1"/>
  <c r="Q292" i="10"/>
  <c r="P292" i="10"/>
  <c r="L292" i="10"/>
  <c r="J292" i="10"/>
  <c r="H292" i="10"/>
  <c r="F292" i="10"/>
  <c r="E292" i="10"/>
  <c r="M292" i="10" s="1"/>
  <c r="D292" i="10"/>
  <c r="G292" i="10" s="1"/>
  <c r="U291" i="10"/>
  <c r="T291" i="10"/>
  <c r="O291" i="10"/>
  <c r="N291" i="10"/>
  <c r="M291" i="10"/>
  <c r="K291" i="10"/>
  <c r="I291" i="10"/>
  <c r="G291" i="10"/>
  <c r="U290" i="10"/>
  <c r="T290" i="10"/>
  <c r="N290" i="10"/>
  <c r="O290" i="10" s="1"/>
  <c r="M290" i="10"/>
  <c r="K290" i="10"/>
  <c r="I290" i="10"/>
  <c r="G290" i="10"/>
  <c r="U289" i="10"/>
  <c r="T289" i="10"/>
  <c r="N289" i="10"/>
  <c r="O289" i="10" s="1"/>
  <c r="M289" i="10"/>
  <c r="K289" i="10"/>
  <c r="I289" i="10"/>
  <c r="G289" i="10"/>
  <c r="U288" i="10"/>
  <c r="T288" i="10"/>
  <c r="N288" i="10"/>
  <c r="O288" i="10" s="1"/>
  <c r="M288" i="10"/>
  <c r="K288" i="10"/>
  <c r="I288" i="10"/>
  <c r="G288" i="10"/>
  <c r="U287" i="10"/>
  <c r="T287" i="10"/>
  <c r="N287" i="10"/>
  <c r="O287" i="10" s="1"/>
  <c r="M287" i="10"/>
  <c r="K287" i="10"/>
  <c r="I287" i="10"/>
  <c r="G287" i="10"/>
  <c r="U286" i="10"/>
  <c r="T286" i="10"/>
  <c r="N286" i="10"/>
  <c r="O286" i="10" s="1"/>
  <c r="M286" i="10"/>
  <c r="K286" i="10"/>
  <c r="I286" i="10"/>
  <c r="G286" i="10"/>
  <c r="S285" i="10"/>
  <c r="R285" i="10"/>
  <c r="T285" i="10" s="1"/>
  <c r="Q285" i="10"/>
  <c r="P285" i="10"/>
  <c r="L285" i="10"/>
  <c r="J285" i="10"/>
  <c r="H285" i="10"/>
  <c r="F285" i="10"/>
  <c r="E285" i="10"/>
  <c r="D285" i="10"/>
  <c r="I285" i="10" s="1"/>
  <c r="U284" i="10"/>
  <c r="T284" i="10"/>
  <c r="O284" i="10"/>
  <c r="N284" i="10"/>
  <c r="M284" i="10"/>
  <c r="K284" i="10"/>
  <c r="I284" i="10"/>
  <c r="G284" i="10"/>
  <c r="U283" i="10"/>
  <c r="T283" i="10"/>
  <c r="N283" i="10"/>
  <c r="O283" i="10" s="1"/>
  <c r="M283" i="10"/>
  <c r="K283" i="10"/>
  <c r="I283" i="10"/>
  <c r="G283" i="10"/>
  <c r="U282" i="10"/>
  <c r="T282" i="10"/>
  <c r="N282" i="10"/>
  <c r="O282" i="10" s="1"/>
  <c r="M282" i="10"/>
  <c r="K282" i="10"/>
  <c r="I282" i="10"/>
  <c r="G282" i="10"/>
  <c r="U281" i="10"/>
  <c r="T281" i="10"/>
  <c r="N281" i="10"/>
  <c r="O281" i="10" s="1"/>
  <c r="M281" i="10"/>
  <c r="K281" i="10"/>
  <c r="I281" i="10"/>
  <c r="G281" i="10"/>
  <c r="U280" i="10"/>
  <c r="T280" i="10"/>
  <c r="N280" i="10"/>
  <c r="O280" i="10" s="1"/>
  <c r="M280" i="10"/>
  <c r="K280" i="10"/>
  <c r="I280" i="10"/>
  <c r="G280" i="10"/>
  <c r="U279" i="10"/>
  <c r="T279" i="10"/>
  <c r="N279" i="10"/>
  <c r="O279" i="10" s="1"/>
  <c r="M279" i="10"/>
  <c r="K279" i="10"/>
  <c r="I279" i="10"/>
  <c r="G279" i="10"/>
  <c r="U278" i="10"/>
  <c r="T278" i="10"/>
  <c r="N278" i="10"/>
  <c r="O278" i="10" s="1"/>
  <c r="M278" i="10"/>
  <c r="K278" i="10"/>
  <c r="I278" i="10"/>
  <c r="G278" i="10"/>
  <c r="U277" i="10"/>
  <c r="T277" i="10"/>
  <c r="N277" i="10"/>
  <c r="O277" i="10" s="1"/>
  <c r="M277" i="10"/>
  <c r="K277" i="10"/>
  <c r="I277" i="10"/>
  <c r="G277" i="10"/>
  <c r="U276" i="10"/>
  <c r="T276" i="10"/>
  <c r="N276" i="10"/>
  <c r="O276" i="10" s="1"/>
  <c r="M276" i="10"/>
  <c r="K276" i="10"/>
  <c r="I276" i="10"/>
  <c r="G276" i="10"/>
  <c r="S275" i="10"/>
  <c r="R275" i="10"/>
  <c r="T275" i="10" s="1"/>
  <c r="Q275" i="10"/>
  <c r="P275" i="10"/>
  <c r="U275" i="10" s="1"/>
  <c r="L275" i="10"/>
  <c r="J275" i="10"/>
  <c r="H275" i="10"/>
  <c r="F275" i="10"/>
  <c r="N275" i="10" s="1"/>
  <c r="E275" i="10"/>
  <c r="D275" i="10"/>
  <c r="U274" i="10"/>
  <c r="T274" i="10"/>
  <c r="N274" i="10"/>
  <c r="O274" i="10" s="1"/>
  <c r="M274" i="10"/>
  <c r="K274" i="10"/>
  <c r="I274" i="10"/>
  <c r="G274" i="10"/>
  <c r="U273" i="10"/>
  <c r="T273" i="10"/>
  <c r="N273" i="10"/>
  <c r="O273" i="10" s="1"/>
  <c r="M273" i="10"/>
  <c r="K273" i="10"/>
  <c r="I273" i="10"/>
  <c r="G273" i="10"/>
  <c r="U272" i="10"/>
  <c r="T272" i="10"/>
  <c r="N272" i="10"/>
  <c r="O272" i="10" s="1"/>
  <c r="M272" i="10"/>
  <c r="K272" i="10"/>
  <c r="I272" i="10"/>
  <c r="G272" i="10"/>
  <c r="U271" i="10"/>
  <c r="T271" i="10"/>
  <c r="N271" i="10"/>
  <c r="O271" i="10" s="1"/>
  <c r="M271" i="10"/>
  <c r="K271" i="10"/>
  <c r="I271" i="10"/>
  <c r="G271" i="10"/>
  <c r="U270" i="10"/>
  <c r="T270" i="10"/>
  <c r="N270" i="10"/>
  <c r="O270" i="10" s="1"/>
  <c r="M270" i="10"/>
  <c r="K270" i="10"/>
  <c r="I270" i="10"/>
  <c r="G270" i="10"/>
  <c r="U269" i="10"/>
  <c r="T269" i="10"/>
  <c r="N269" i="10"/>
  <c r="O269" i="10" s="1"/>
  <c r="M269" i="10"/>
  <c r="K269" i="10"/>
  <c r="I269" i="10"/>
  <c r="G269" i="10"/>
  <c r="U268" i="10"/>
  <c r="T268" i="10"/>
  <c r="N268" i="10"/>
  <c r="O268" i="10" s="1"/>
  <c r="M268" i="10"/>
  <c r="K268" i="10"/>
  <c r="I268" i="10"/>
  <c r="G268" i="10"/>
  <c r="S267" i="10"/>
  <c r="R267" i="10"/>
  <c r="T267" i="10" s="1"/>
  <c r="Q267" i="10"/>
  <c r="P267" i="10"/>
  <c r="U267" i="10" s="1"/>
  <c r="L267" i="10"/>
  <c r="J267" i="10"/>
  <c r="H267" i="10"/>
  <c r="F267" i="10"/>
  <c r="N267" i="10" s="1"/>
  <c r="E267" i="10"/>
  <c r="D267" i="10"/>
  <c r="I267" i="10" s="1"/>
  <c r="U266" i="10"/>
  <c r="T266" i="10"/>
  <c r="O266" i="10"/>
  <c r="N266" i="10"/>
  <c r="M266" i="10"/>
  <c r="K266" i="10"/>
  <c r="I266" i="10"/>
  <c r="G266" i="10"/>
  <c r="U265" i="10"/>
  <c r="T265" i="10"/>
  <c r="N265" i="10"/>
  <c r="O265" i="10" s="1"/>
  <c r="M265" i="10"/>
  <c r="K265" i="10"/>
  <c r="I265" i="10"/>
  <c r="G265" i="10"/>
  <c r="U264" i="10"/>
  <c r="T264" i="10"/>
  <c r="N264" i="10"/>
  <c r="O264" i="10" s="1"/>
  <c r="M264" i="10"/>
  <c r="K264" i="10"/>
  <c r="I264" i="10"/>
  <c r="G264" i="10"/>
  <c r="U263" i="10"/>
  <c r="T263" i="10"/>
  <c r="N263" i="10"/>
  <c r="O263" i="10" s="1"/>
  <c r="M263" i="10"/>
  <c r="K263" i="10"/>
  <c r="I263" i="10"/>
  <c r="G263" i="10"/>
  <c r="S260" i="10"/>
  <c r="R260" i="10"/>
  <c r="T260" i="10" s="1"/>
  <c r="Q260" i="10"/>
  <c r="P260" i="10"/>
  <c r="L260" i="10"/>
  <c r="J260" i="10"/>
  <c r="H260" i="10"/>
  <c r="F260" i="10"/>
  <c r="N260" i="10" s="1"/>
  <c r="E260" i="10"/>
  <c r="M260" i="10" s="1"/>
  <c r="D260" i="10"/>
  <c r="G260" i="10" s="1"/>
  <c r="S259" i="10"/>
  <c r="R259" i="10"/>
  <c r="T259" i="10" s="1"/>
  <c r="Q259" i="10"/>
  <c r="P259" i="10"/>
  <c r="L259" i="10"/>
  <c r="J259" i="10"/>
  <c r="H259" i="10"/>
  <c r="F259" i="10"/>
  <c r="E259" i="10"/>
  <c r="D259" i="10"/>
  <c r="I259" i="10" s="1"/>
  <c r="U258" i="10"/>
  <c r="T258" i="10"/>
  <c r="O258" i="10"/>
  <c r="N258" i="10"/>
  <c r="M258" i="10"/>
  <c r="K258" i="10"/>
  <c r="I258" i="10"/>
  <c r="G258" i="10"/>
  <c r="U257" i="10"/>
  <c r="T257" i="10"/>
  <c r="N257" i="10"/>
  <c r="O257" i="10" s="1"/>
  <c r="M257" i="10"/>
  <c r="K257" i="10"/>
  <c r="I257" i="10"/>
  <c r="G257" i="10"/>
  <c r="U256" i="10"/>
  <c r="T256" i="10"/>
  <c r="N256" i="10"/>
  <c r="O256" i="10" s="1"/>
  <c r="M256" i="10"/>
  <c r="K256" i="10"/>
  <c r="I256" i="10"/>
  <c r="G256" i="10"/>
  <c r="U255" i="10"/>
  <c r="T255" i="10"/>
  <c r="N255" i="10"/>
  <c r="O255" i="10" s="1"/>
  <c r="M255" i="10"/>
  <c r="K255" i="10"/>
  <c r="I255" i="10"/>
  <c r="G255" i="10"/>
  <c r="S254" i="10"/>
  <c r="R254" i="10"/>
  <c r="T254" i="10" s="1"/>
  <c r="Q254" i="10"/>
  <c r="P254" i="10"/>
  <c r="U254" i="10" s="1"/>
  <c r="L254" i="10"/>
  <c r="J254" i="10"/>
  <c r="H254" i="10"/>
  <c r="F254" i="10"/>
  <c r="N254" i="10" s="1"/>
  <c r="E254" i="10"/>
  <c r="K254" i="10" s="1"/>
  <c r="D254" i="10"/>
  <c r="U253" i="10"/>
  <c r="T253" i="10"/>
  <c r="O253" i="10"/>
  <c r="N253" i="10"/>
  <c r="M253" i="10"/>
  <c r="K253" i="10"/>
  <c r="I253" i="10"/>
  <c r="G253" i="10"/>
  <c r="U252" i="10"/>
  <c r="T252" i="10"/>
  <c r="O252" i="10"/>
  <c r="N252" i="10"/>
  <c r="M252" i="10"/>
  <c r="K252" i="10"/>
  <c r="I252" i="10"/>
  <c r="G252" i="10"/>
  <c r="U251" i="10"/>
  <c r="T251" i="10"/>
  <c r="N251" i="10"/>
  <c r="O251" i="10" s="1"/>
  <c r="M251" i="10"/>
  <c r="K251" i="10"/>
  <c r="I251" i="10"/>
  <c r="G251" i="10"/>
  <c r="U250" i="10"/>
  <c r="T250" i="10"/>
  <c r="N250" i="10"/>
  <c r="O250" i="10" s="1"/>
  <c r="M250" i="10"/>
  <c r="K250" i="10"/>
  <c r="I250" i="10"/>
  <c r="G250" i="10"/>
  <c r="U249" i="10"/>
  <c r="T249" i="10"/>
  <c r="N249" i="10"/>
  <c r="O249" i="10" s="1"/>
  <c r="M249" i="10"/>
  <c r="K249" i="10"/>
  <c r="I249" i="10"/>
  <c r="G249" i="10"/>
  <c r="U248" i="10"/>
  <c r="T248" i="10"/>
  <c r="N248" i="10"/>
  <c r="O248" i="10" s="1"/>
  <c r="M248" i="10"/>
  <c r="K248" i="10"/>
  <c r="I248" i="10"/>
  <c r="G248" i="10"/>
  <c r="S247" i="10"/>
  <c r="R247" i="10"/>
  <c r="T247" i="10" s="1"/>
  <c r="Q247" i="10"/>
  <c r="P247" i="10"/>
  <c r="U247" i="10" s="1"/>
  <c r="L247" i="10"/>
  <c r="J247" i="10"/>
  <c r="H247" i="10"/>
  <c r="F247" i="10"/>
  <c r="N247" i="10" s="1"/>
  <c r="E247" i="10"/>
  <c r="O247" i="10" s="1"/>
  <c r="D247" i="10"/>
  <c r="I247" i="10" s="1"/>
  <c r="U246" i="10"/>
  <c r="T246" i="10"/>
  <c r="N246" i="10"/>
  <c r="O246" i="10" s="1"/>
  <c r="M246" i="10"/>
  <c r="K246" i="10"/>
  <c r="I246" i="10"/>
  <c r="G246" i="10"/>
  <c r="U245" i="10"/>
  <c r="T245" i="10"/>
  <c r="N245" i="10"/>
  <c r="O245" i="10" s="1"/>
  <c r="M245" i="10"/>
  <c r="K245" i="10"/>
  <c r="I245" i="10"/>
  <c r="G245" i="10"/>
  <c r="U244" i="10"/>
  <c r="T244" i="10"/>
  <c r="N244" i="10"/>
  <c r="O244" i="10" s="1"/>
  <c r="M244" i="10"/>
  <c r="K244" i="10"/>
  <c r="I244" i="10"/>
  <c r="G244" i="10"/>
  <c r="U243" i="10"/>
  <c r="T243" i="10"/>
  <c r="N243" i="10"/>
  <c r="O243" i="10" s="1"/>
  <c r="M243" i="10"/>
  <c r="K243" i="10"/>
  <c r="I243" i="10"/>
  <c r="G243" i="10"/>
  <c r="U242" i="10"/>
  <c r="T242" i="10"/>
  <c r="O242" i="10"/>
  <c r="N242" i="10"/>
  <c r="M242" i="10"/>
  <c r="K242" i="10"/>
  <c r="I242" i="10"/>
  <c r="G242" i="10"/>
  <c r="U241" i="10"/>
  <c r="T241" i="10"/>
  <c r="O241" i="10"/>
  <c r="N241" i="10"/>
  <c r="M241" i="10"/>
  <c r="K241" i="10"/>
  <c r="I241" i="10"/>
  <c r="G241" i="10"/>
  <c r="S240" i="10"/>
  <c r="R240" i="10"/>
  <c r="T240" i="10" s="1"/>
  <c r="Q240" i="10"/>
  <c r="P240" i="10"/>
  <c r="L240" i="10"/>
  <c r="J240" i="10"/>
  <c r="H240" i="10"/>
  <c r="F240" i="10"/>
  <c r="E240" i="10"/>
  <c r="M240" i="10" s="1"/>
  <c r="D240" i="10"/>
  <c r="G240" i="10" s="1"/>
  <c r="U239" i="10"/>
  <c r="T239" i="10"/>
  <c r="N239" i="10"/>
  <c r="O239" i="10" s="1"/>
  <c r="M239" i="10"/>
  <c r="K239" i="10"/>
  <c r="I239" i="10"/>
  <c r="G239" i="10"/>
  <c r="U238" i="10"/>
  <c r="T238" i="10"/>
  <c r="N238" i="10"/>
  <c r="O238" i="10" s="1"/>
  <c r="M238" i="10"/>
  <c r="K238" i="10"/>
  <c r="I238" i="10"/>
  <c r="G238" i="10"/>
  <c r="U237" i="10"/>
  <c r="T237" i="10"/>
  <c r="N237" i="10"/>
  <c r="O237" i="10" s="1"/>
  <c r="M237" i="10"/>
  <c r="K237" i="10"/>
  <c r="I237" i="10"/>
  <c r="G237" i="10"/>
  <c r="U236" i="10"/>
  <c r="T236" i="10"/>
  <c r="N236" i="10"/>
  <c r="O236" i="10" s="1"/>
  <c r="M236" i="10"/>
  <c r="K236" i="10"/>
  <c r="I236" i="10"/>
  <c r="G236" i="10"/>
  <c r="U235" i="10"/>
  <c r="T235" i="10"/>
  <c r="N235" i="10"/>
  <c r="O235" i="10" s="1"/>
  <c r="M235" i="10"/>
  <c r="K235" i="10"/>
  <c r="I235" i="10"/>
  <c r="G235" i="10"/>
  <c r="U234" i="10"/>
  <c r="T234" i="10"/>
  <c r="N234" i="10"/>
  <c r="O234" i="10" s="1"/>
  <c r="M234" i="10"/>
  <c r="K234" i="10"/>
  <c r="I234" i="10"/>
  <c r="G234" i="10"/>
  <c r="S231" i="10"/>
  <c r="R231" i="10"/>
  <c r="T231" i="10" s="1"/>
  <c r="Q231" i="10"/>
  <c r="P231" i="10"/>
  <c r="L231" i="10"/>
  <c r="J231" i="10"/>
  <c r="H231" i="10"/>
  <c r="F231" i="10"/>
  <c r="E231" i="10"/>
  <c r="M231" i="10" s="1"/>
  <c r="D231" i="10"/>
  <c r="S230" i="10"/>
  <c r="R230" i="10"/>
  <c r="Q230" i="10"/>
  <c r="P230" i="10"/>
  <c r="U230" i="10" s="1"/>
  <c r="L230" i="10"/>
  <c r="J230" i="10"/>
  <c r="H230" i="10"/>
  <c r="F230" i="10"/>
  <c r="N230" i="10" s="1"/>
  <c r="E230" i="10"/>
  <c r="D230" i="10"/>
  <c r="U229" i="10"/>
  <c r="T229" i="10"/>
  <c r="N229" i="10"/>
  <c r="O229" i="10" s="1"/>
  <c r="M229" i="10"/>
  <c r="K229" i="10"/>
  <c r="I229" i="10"/>
  <c r="G229" i="10"/>
  <c r="U228" i="10"/>
  <c r="T228" i="10"/>
  <c r="N228" i="10"/>
  <c r="O228" i="10" s="1"/>
  <c r="M228" i="10"/>
  <c r="K228" i="10"/>
  <c r="I228" i="10"/>
  <c r="G228" i="10"/>
  <c r="U227" i="10"/>
  <c r="T227" i="10"/>
  <c r="N227" i="10"/>
  <c r="O227" i="10" s="1"/>
  <c r="M227" i="10"/>
  <c r="K227" i="10"/>
  <c r="I227" i="10"/>
  <c r="G227" i="10"/>
  <c r="U226" i="10"/>
  <c r="T226" i="10"/>
  <c r="N226" i="10"/>
  <c r="O226" i="10" s="1"/>
  <c r="M226" i="10"/>
  <c r="K226" i="10"/>
  <c r="I226" i="10"/>
  <c r="G226" i="10"/>
  <c r="U225" i="10"/>
  <c r="T225" i="10"/>
  <c r="N225" i="10"/>
  <c r="O225" i="10" s="1"/>
  <c r="M225" i="10"/>
  <c r="K225" i="10"/>
  <c r="I225" i="10"/>
  <c r="G225" i="10"/>
  <c r="S224" i="10"/>
  <c r="R224" i="10"/>
  <c r="T224" i="10" s="1"/>
  <c r="Q224" i="10"/>
  <c r="P224" i="10"/>
  <c r="U224" i="10" s="1"/>
  <c r="L224" i="10"/>
  <c r="J224" i="10"/>
  <c r="H224" i="10"/>
  <c r="F224" i="10"/>
  <c r="E224" i="10"/>
  <c r="K224" i="10" s="1"/>
  <c r="D224" i="10"/>
  <c r="I224" i="10" s="1"/>
  <c r="U223" i="10"/>
  <c r="T223" i="10"/>
  <c r="O223" i="10"/>
  <c r="N223" i="10"/>
  <c r="M223" i="10"/>
  <c r="K223" i="10"/>
  <c r="I223" i="10"/>
  <c r="G223" i="10"/>
  <c r="U222" i="10"/>
  <c r="T222" i="10"/>
  <c r="N222" i="10"/>
  <c r="O222" i="10" s="1"/>
  <c r="M222" i="10"/>
  <c r="K222" i="10"/>
  <c r="I222" i="10"/>
  <c r="G222" i="10"/>
  <c r="U221" i="10"/>
  <c r="T221" i="10"/>
  <c r="N221" i="10"/>
  <c r="O221" i="10" s="1"/>
  <c r="M221" i="10"/>
  <c r="K221" i="10"/>
  <c r="I221" i="10"/>
  <c r="G221" i="10"/>
  <c r="U220" i="10"/>
  <c r="T220" i="10"/>
  <c r="N220" i="10"/>
  <c r="O220" i="10" s="1"/>
  <c r="M220" i="10"/>
  <c r="K220" i="10"/>
  <c r="I220" i="10"/>
  <c r="G220" i="10"/>
  <c r="U219" i="10"/>
  <c r="T219" i="10"/>
  <c r="N219" i="10"/>
  <c r="O219" i="10" s="1"/>
  <c r="M219" i="10"/>
  <c r="K219" i="10"/>
  <c r="I219" i="10"/>
  <c r="G219" i="10"/>
  <c r="U218" i="10"/>
  <c r="T218" i="10"/>
  <c r="N218" i="10"/>
  <c r="O218" i="10" s="1"/>
  <c r="M218" i="10"/>
  <c r="K218" i="10"/>
  <c r="I218" i="10"/>
  <c r="G218" i="10"/>
  <c r="U217" i="10"/>
  <c r="T217" i="10"/>
  <c r="N217" i="10"/>
  <c r="O217" i="10" s="1"/>
  <c r="M217" i="10"/>
  <c r="K217" i="10"/>
  <c r="I217" i="10"/>
  <c r="G217" i="10"/>
  <c r="S216" i="10"/>
  <c r="R216" i="10"/>
  <c r="T216" i="10" s="1"/>
  <c r="Q216" i="10"/>
  <c r="P216" i="10"/>
  <c r="L216" i="10"/>
  <c r="J216" i="10"/>
  <c r="H216" i="10"/>
  <c r="F216" i="10"/>
  <c r="N216" i="10" s="1"/>
  <c r="E216" i="10"/>
  <c r="D216" i="10"/>
  <c r="U215" i="10"/>
  <c r="T215" i="10"/>
  <c r="O215" i="10"/>
  <c r="N215" i="10"/>
  <c r="M215" i="10"/>
  <c r="K215" i="10"/>
  <c r="I215" i="10"/>
  <c r="G215" i="10"/>
  <c r="U214" i="10"/>
  <c r="T214" i="10"/>
  <c r="N214" i="10"/>
  <c r="O214" i="10" s="1"/>
  <c r="M214" i="10"/>
  <c r="K214" i="10"/>
  <c r="I214" i="10"/>
  <c r="G214" i="10"/>
  <c r="U213" i="10"/>
  <c r="T213" i="10"/>
  <c r="N213" i="10"/>
  <c r="O213" i="10" s="1"/>
  <c r="M213" i="10"/>
  <c r="K213" i="10"/>
  <c r="I213" i="10"/>
  <c r="G213" i="10"/>
  <c r="U212" i="10"/>
  <c r="T212" i="10"/>
  <c r="N212" i="10"/>
  <c r="O212" i="10" s="1"/>
  <c r="M212" i="10"/>
  <c r="K212" i="10"/>
  <c r="I212" i="10"/>
  <c r="G212" i="10"/>
  <c r="U211" i="10"/>
  <c r="T211" i="10"/>
  <c r="N211" i="10"/>
  <c r="O211" i="10" s="1"/>
  <c r="M211" i="10"/>
  <c r="K211" i="10"/>
  <c r="I211" i="10"/>
  <c r="G211" i="10"/>
  <c r="U210" i="10"/>
  <c r="T210" i="10"/>
  <c r="N210" i="10"/>
  <c r="O210" i="10" s="1"/>
  <c r="M210" i="10"/>
  <c r="K210" i="10"/>
  <c r="I210" i="10"/>
  <c r="G210" i="10"/>
  <c r="U209" i="10"/>
  <c r="T209" i="10"/>
  <c r="N209" i="10"/>
  <c r="O209" i="10" s="1"/>
  <c r="M209" i="10"/>
  <c r="K209" i="10"/>
  <c r="I209" i="10"/>
  <c r="G209" i="10"/>
  <c r="U208" i="10"/>
  <c r="T208" i="10"/>
  <c r="N208" i="10"/>
  <c r="O208" i="10" s="1"/>
  <c r="M208" i="10"/>
  <c r="K208" i="10"/>
  <c r="I208" i="10"/>
  <c r="G208" i="10"/>
  <c r="S205" i="10"/>
  <c r="R205" i="10"/>
  <c r="Q205" i="10"/>
  <c r="P205" i="10"/>
  <c r="L205" i="10"/>
  <c r="J205" i="10"/>
  <c r="H205" i="10"/>
  <c r="F205" i="10"/>
  <c r="N205" i="10" s="1"/>
  <c r="O205" i="10" s="1"/>
  <c r="E205" i="10"/>
  <c r="M205" i="10" s="1"/>
  <c r="D205" i="10"/>
  <c r="S204" i="10"/>
  <c r="R204" i="10"/>
  <c r="T204" i="10" s="1"/>
  <c r="Q204" i="10"/>
  <c r="P204" i="10"/>
  <c r="L204" i="10"/>
  <c r="J204" i="10"/>
  <c r="U204" i="10" s="1"/>
  <c r="H204" i="10"/>
  <c r="F204" i="10"/>
  <c r="N204" i="10" s="1"/>
  <c r="E204" i="10"/>
  <c r="M204" i="10" s="1"/>
  <c r="D204" i="10"/>
  <c r="U203" i="10"/>
  <c r="T203" i="10"/>
  <c r="O203" i="10"/>
  <c r="N203" i="10"/>
  <c r="M203" i="10"/>
  <c r="K203" i="10"/>
  <c r="I203" i="10"/>
  <c r="G203" i="10"/>
  <c r="U202" i="10"/>
  <c r="T202" i="10"/>
  <c r="N202" i="10"/>
  <c r="O202" i="10" s="1"/>
  <c r="M202" i="10"/>
  <c r="K202" i="10"/>
  <c r="I202" i="10"/>
  <c r="G202" i="10"/>
  <c r="U201" i="10"/>
  <c r="T201" i="10"/>
  <c r="N201" i="10"/>
  <c r="O201" i="10" s="1"/>
  <c r="M201" i="10"/>
  <c r="K201" i="10"/>
  <c r="I201" i="10"/>
  <c r="G201" i="10"/>
  <c r="U200" i="10"/>
  <c r="T200" i="10"/>
  <c r="N200" i="10"/>
  <c r="O200" i="10" s="1"/>
  <c r="M200" i="10"/>
  <c r="K200" i="10"/>
  <c r="I200" i="10"/>
  <c r="G200" i="10"/>
  <c r="U199" i="10"/>
  <c r="T199" i="10"/>
  <c r="N199" i="10"/>
  <c r="O199" i="10" s="1"/>
  <c r="M199" i="10"/>
  <c r="K199" i="10"/>
  <c r="I199" i="10"/>
  <c r="G199" i="10"/>
  <c r="S198" i="10"/>
  <c r="R198" i="10"/>
  <c r="T198" i="10" s="1"/>
  <c r="Q198" i="10"/>
  <c r="P198" i="10"/>
  <c r="U198" i="10" s="1"/>
  <c r="L198" i="10"/>
  <c r="J198" i="10"/>
  <c r="H198" i="10"/>
  <c r="F198" i="10"/>
  <c r="N198" i="10" s="1"/>
  <c r="E198" i="10"/>
  <c r="K198" i="10" s="1"/>
  <c r="D198" i="10"/>
  <c r="U197" i="10"/>
  <c r="T197" i="10"/>
  <c r="N197" i="10"/>
  <c r="O197" i="10" s="1"/>
  <c r="M197" i="10"/>
  <c r="K197" i="10"/>
  <c r="I197" i="10"/>
  <c r="G197" i="10"/>
  <c r="U196" i="10"/>
  <c r="T196" i="10"/>
  <c r="N196" i="10"/>
  <c r="O196" i="10" s="1"/>
  <c r="M196" i="10"/>
  <c r="K196" i="10"/>
  <c r="I196" i="10"/>
  <c r="G196" i="10"/>
  <c r="U195" i="10"/>
  <c r="T195" i="10"/>
  <c r="N195" i="10"/>
  <c r="O195" i="10" s="1"/>
  <c r="M195" i="10"/>
  <c r="K195" i="10"/>
  <c r="I195" i="10"/>
  <c r="G195" i="10"/>
  <c r="U194" i="10"/>
  <c r="T194" i="10"/>
  <c r="N194" i="10"/>
  <c r="O194" i="10" s="1"/>
  <c r="M194" i="10"/>
  <c r="K194" i="10"/>
  <c r="I194" i="10"/>
  <c r="G194" i="10"/>
  <c r="U193" i="10"/>
  <c r="T193" i="10"/>
  <c r="N193" i="10"/>
  <c r="O193" i="10" s="1"/>
  <c r="M193" i="10"/>
  <c r="K193" i="10"/>
  <c r="I193" i="10"/>
  <c r="G193" i="10"/>
  <c r="U192" i="10"/>
  <c r="T192" i="10"/>
  <c r="N192" i="10"/>
  <c r="O192" i="10" s="1"/>
  <c r="M192" i="10"/>
  <c r="K192" i="10"/>
  <c r="I192" i="10"/>
  <c r="G192" i="10"/>
  <c r="S191" i="10"/>
  <c r="R191" i="10"/>
  <c r="T191" i="10" s="1"/>
  <c r="Q191" i="10"/>
  <c r="P191" i="10"/>
  <c r="L191" i="10"/>
  <c r="J191" i="10"/>
  <c r="H191" i="10"/>
  <c r="F191" i="10"/>
  <c r="E191" i="10"/>
  <c r="M191" i="10" s="1"/>
  <c r="D191" i="10"/>
  <c r="G191" i="10" s="1"/>
  <c r="U190" i="10"/>
  <c r="T190" i="10"/>
  <c r="N190" i="10"/>
  <c r="O190" i="10" s="1"/>
  <c r="M190" i="10"/>
  <c r="K190" i="10"/>
  <c r="I190" i="10"/>
  <c r="G190" i="10"/>
  <c r="U189" i="10"/>
  <c r="T189" i="10"/>
  <c r="N189" i="10"/>
  <c r="O189" i="10" s="1"/>
  <c r="M189" i="10"/>
  <c r="K189" i="10"/>
  <c r="I189" i="10"/>
  <c r="G189" i="10"/>
  <c r="U188" i="10"/>
  <c r="T188" i="10"/>
  <c r="N188" i="10"/>
  <c r="O188" i="10" s="1"/>
  <c r="M188" i="10"/>
  <c r="K188" i="10"/>
  <c r="I188" i="10"/>
  <c r="G188" i="10"/>
  <c r="U187" i="10"/>
  <c r="T187" i="10"/>
  <c r="N187" i="10"/>
  <c r="O187" i="10" s="1"/>
  <c r="M187" i="10"/>
  <c r="K187" i="10"/>
  <c r="I187" i="10"/>
  <c r="G187" i="10"/>
  <c r="U186" i="10"/>
  <c r="T186" i="10"/>
  <c r="N186" i="10"/>
  <c r="O186" i="10" s="1"/>
  <c r="M186" i="10"/>
  <c r="K186" i="10"/>
  <c r="I186" i="10"/>
  <c r="G186" i="10"/>
  <c r="S185" i="10"/>
  <c r="R185" i="10"/>
  <c r="T185" i="10" s="1"/>
  <c r="Q185" i="10"/>
  <c r="P185" i="10"/>
  <c r="U185" i="10" s="1"/>
  <c r="L185" i="10"/>
  <c r="J185" i="10"/>
  <c r="H185" i="10"/>
  <c r="F185" i="10"/>
  <c r="N185" i="10" s="1"/>
  <c r="O185" i="10" s="1"/>
  <c r="E185" i="10"/>
  <c r="M185" i="10" s="1"/>
  <c r="D185" i="10"/>
  <c r="G185" i="10" s="1"/>
  <c r="U184" i="10"/>
  <c r="T184" i="10"/>
  <c r="N184" i="10"/>
  <c r="O184" i="10" s="1"/>
  <c r="M184" i="10"/>
  <c r="K184" i="10"/>
  <c r="I184" i="10"/>
  <c r="G184" i="10"/>
  <c r="U183" i="10"/>
  <c r="T183" i="10"/>
  <c r="N183" i="10"/>
  <c r="O183" i="10" s="1"/>
  <c r="M183" i="10"/>
  <c r="K183" i="10"/>
  <c r="I183" i="10"/>
  <c r="G183" i="10"/>
  <c r="U182" i="10"/>
  <c r="T182" i="10"/>
  <c r="N182" i="10"/>
  <c r="O182" i="10" s="1"/>
  <c r="M182" i="10"/>
  <c r="K182" i="10"/>
  <c r="I182" i="10"/>
  <c r="G182" i="10"/>
  <c r="U181" i="10"/>
  <c r="T181" i="10"/>
  <c r="N181" i="10"/>
  <c r="O181" i="10" s="1"/>
  <c r="M181" i="10"/>
  <c r="K181" i="10"/>
  <c r="I181" i="10"/>
  <c r="G181" i="10"/>
  <c r="U180" i="10"/>
  <c r="T180" i="10"/>
  <c r="N180" i="10"/>
  <c r="O180" i="10" s="1"/>
  <c r="M180" i="10"/>
  <c r="K180" i="10"/>
  <c r="I180" i="10"/>
  <c r="G180" i="10"/>
  <c r="S179" i="10"/>
  <c r="R179" i="10"/>
  <c r="T179" i="10" s="1"/>
  <c r="Q179" i="10"/>
  <c r="P179" i="10"/>
  <c r="U179" i="10" s="1"/>
  <c r="L179" i="10"/>
  <c r="J179" i="10"/>
  <c r="H179" i="10"/>
  <c r="F179" i="10"/>
  <c r="N179" i="10" s="1"/>
  <c r="E179" i="10"/>
  <c r="D179" i="10"/>
  <c r="U178" i="10"/>
  <c r="T178" i="10"/>
  <c r="N178" i="10"/>
  <c r="O178" i="10" s="1"/>
  <c r="M178" i="10"/>
  <c r="K178" i="10"/>
  <c r="I178" i="10"/>
  <c r="G178" i="10"/>
  <c r="U177" i="10"/>
  <c r="T177" i="10"/>
  <c r="N177" i="10"/>
  <c r="O177" i="10" s="1"/>
  <c r="M177" i="10"/>
  <c r="K177" i="10"/>
  <c r="I177" i="10"/>
  <c r="G177" i="10"/>
  <c r="U176" i="10"/>
  <c r="T176" i="10"/>
  <c r="N176" i="10"/>
  <c r="O176" i="10" s="1"/>
  <c r="M176" i="10"/>
  <c r="K176" i="10"/>
  <c r="I176" i="10"/>
  <c r="G176" i="10"/>
  <c r="U175" i="10"/>
  <c r="T175" i="10"/>
  <c r="N175" i="10"/>
  <c r="O175" i="10" s="1"/>
  <c r="M175" i="10"/>
  <c r="K175" i="10"/>
  <c r="I175" i="10"/>
  <c r="G175" i="10"/>
  <c r="U174" i="10"/>
  <c r="T174" i="10"/>
  <c r="N174" i="10"/>
  <c r="O174" i="10" s="1"/>
  <c r="M174" i="10"/>
  <c r="K174" i="10"/>
  <c r="I174" i="10"/>
  <c r="G174" i="10"/>
  <c r="U173" i="10"/>
  <c r="T173" i="10"/>
  <c r="N173" i="10"/>
  <c r="O173" i="10" s="1"/>
  <c r="M173" i="10"/>
  <c r="K173" i="10"/>
  <c r="I173" i="10"/>
  <c r="G173" i="10"/>
  <c r="S170" i="10"/>
  <c r="R170" i="10"/>
  <c r="T170" i="10" s="1"/>
  <c r="Q170" i="10"/>
  <c r="P170" i="10"/>
  <c r="U170" i="10" s="1"/>
  <c r="L170" i="10"/>
  <c r="J170" i="10"/>
  <c r="H170" i="10"/>
  <c r="F170" i="10"/>
  <c r="N170" i="10" s="1"/>
  <c r="E170" i="10"/>
  <c r="K170" i="10" s="1"/>
  <c r="D170" i="10"/>
  <c r="G170" i="10" s="1"/>
  <c r="S169" i="10"/>
  <c r="R169" i="10"/>
  <c r="T169" i="10" s="1"/>
  <c r="Q169" i="10"/>
  <c r="P169" i="10"/>
  <c r="L169" i="10"/>
  <c r="J169" i="10"/>
  <c r="H169" i="10"/>
  <c r="F169" i="10"/>
  <c r="N169" i="10" s="1"/>
  <c r="O169" i="10" s="1"/>
  <c r="E169" i="10"/>
  <c r="M169" i="10" s="1"/>
  <c r="D169" i="10"/>
  <c r="U168" i="10"/>
  <c r="T168" i="10"/>
  <c r="O168" i="10"/>
  <c r="N168" i="10"/>
  <c r="M168" i="10"/>
  <c r="K168" i="10"/>
  <c r="I168" i="10"/>
  <c r="G168" i="10"/>
  <c r="U167" i="10"/>
  <c r="T167" i="10"/>
  <c r="N167" i="10"/>
  <c r="O167" i="10" s="1"/>
  <c r="M167" i="10"/>
  <c r="K167" i="10"/>
  <c r="I167" i="10"/>
  <c r="G167" i="10"/>
  <c r="U166" i="10"/>
  <c r="T166" i="10"/>
  <c r="N166" i="10"/>
  <c r="O166" i="10" s="1"/>
  <c r="M166" i="10"/>
  <c r="K166" i="10"/>
  <c r="I166" i="10"/>
  <c r="G166" i="10"/>
  <c r="U165" i="10"/>
  <c r="T165" i="10"/>
  <c r="N165" i="10"/>
  <c r="O165" i="10" s="1"/>
  <c r="M165" i="10"/>
  <c r="K165" i="10"/>
  <c r="I165" i="10"/>
  <c r="G165" i="10"/>
  <c r="U164" i="10"/>
  <c r="T164" i="10"/>
  <c r="N164" i="10"/>
  <c r="O164" i="10" s="1"/>
  <c r="M164" i="10"/>
  <c r="K164" i="10"/>
  <c r="I164" i="10"/>
  <c r="G164" i="10"/>
  <c r="S163" i="10"/>
  <c r="R163" i="10"/>
  <c r="T163" i="10" s="1"/>
  <c r="Q163" i="10"/>
  <c r="P163" i="10"/>
  <c r="L163" i="10"/>
  <c r="J163" i="10"/>
  <c r="H163" i="10"/>
  <c r="F163" i="10"/>
  <c r="E163" i="10"/>
  <c r="M163" i="10" s="1"/>
  <c r="D163" i="10"/>
  <c r="U162" i="10"/>
  <c r="T162" i="10"/>
  <c r="O162" i="10"/>
  <c r="N162" i="10"/>
  <c r="M162" i="10"/>
  <c r="K162" i="10"/>
  <c r="I162" i="10"/>
  <c r="G162" i="10"/>
  <c r="U161" i="10"/>
  <c r="T161" i="10"/>
  <c r="N161" i="10"/>
  <c r="O161" i="10" s="1"/>
  <c r="M161" i="10"/>
  <c r="K161" i="10"/>
  <c r="I161" i="10"/>
  <c r="G161" i="10"/>
  <c r="U160" i="10"/>
  <c r="T160" i="10"/>
  <c r="N160" i="10"/>
  <c r="O160" i="10" s="1"/>
  <c r="M160" i="10"/>
  <c r="K160" i="10"/>
  <c r="I160" i="10"/>
  <c r="G160" i="10"/>
  <c r="U159" i="10"/>
  <c r="T159" i="10"/>
  <c r="O159" i="10"/>
  <c r="N159" i="10"/>
  <c r="M159" i="10"/>
  <c r="K159" i="10"/>
  <c r="I159" i="10"/>
  <c r="G159" i="10"/>
  <c r="U158" i="10"/>
  <c r="T158" i="10"/>
  <c r="N158" i="10"/>
  <c r="O158" i="10" s="1"/>
  <c r="M158" i="10"/>
  <c r="K158" i="10"/>
  <c r="I158" i="10"/>
  <c r="G158" i="10"/>
  <c r="S157" i="10"/>
  <c r="R157" i="10"/>
  <c r="T157" i="10" s="1"/>
  <c r="Q157" i="10"/>
  <c r="P157" i="10"/>
  <c r="L157" i="10"/>
  <c r="J157" i="10"/>
  <c r="U157" i="10" s="1"/>
  <c r="H157" i="10"/>
  <c r="F157" i="10"/>
  <c r="N157" i="10" s="1"/>
  <c r="E157" i="10"/>
  <c r="D157" i="10"/>
  <c r="U156" i="10"/>
  <c r="T156" i="10"/>
  <c r="O156" i="10"/>
  <c r="N156" i="10"/>
  <c r="M156" i="10"/>
  <c r="K156" i="10"/>
  <c r="I156" i="10"/>
  <c r="G156" i="10"/>
  <c r="U155" i="10"/>
  <c r="T155" i="10"/>
  <c r="N155" i="10"/>
  <c r="O155" i="10" s="1"/>
  <c r="M155" i="10"/>
  <c r="K155" i="10"/>
  <c r="I155" i="10"/>
  <c r="G155" i="10"/>
  <c r="U154" i="10"/>
  <c r="T154" i="10"/>
  <c r="N154" i="10"/>
  <c r="O154" i="10" s="1"/>
  <c r="M154" i="10"/>
  <c r="K154" i="10"/>
  <c r="I154" i="10"/>
  <c r="G154" i="10"/>
  <c r="U153" i="10"/>
  <c r="T153" i="10"/>
  <c r="N153" i="10"/>
  <c r="O153" i="10" s="1"/>
  <c r="M153" i="10"/>
  <c r="K153" i="10"/>
  <c r="I153" i="10"/>
  <c r="G153" i="10"/>
  <c r="U152" i="10"/>
  <c r="T152" i="10"/>
  <c r="N152" i="10"/>
  <c r="O152" i="10" s="1"/>
  <c r="M152" i="10"/>
  <c r="K152" i="10"/>
  <c r="I152" i="10"/>
  <c r="G152" i="10"/>
  <c r="U151" i="10"/>
  <c r="T151" i="10"/>
  <c r="N151" i="10"/>
  <c r="O151" i="10" s="1"/>
  <c r="M151" i="10"/>
  <c r="K151" i="10"/>
  <c r="I151" i="10"/>
  <c r="G151" i="10"/>
  <c r="S150" i="10"/>
  <c r="R150" i="10"/>
  <c r="T150" i="10" s="1"/>
  <c r="Q150" i="10"/>
  <c r="P150" i="10"/>
  <c r="U150" i="10" s="1"/>
  <c r="L150" i="10"/>
  <c r="J150" i="10"/>
  <c r="H150" i="10"/>
  <c r="F150" i="10"/>
  <c r="E150" i="10"/>
  <c r="D150" i="10"/>
  <c r="G150" i="10" s="1"/>
  <c r="U149" i="10"/>
  <c r="T149" i="10"/>
  <c r="N149" i="10"/>
  <c r="O149" i="10" s="1"/>
  <c r="M149" i="10"/>
  <c r="K149" i="10"/>
  <c r="I149" i="10"/>
  <c r="G149" i="10"/>
  <c r="U148" i="10"/>
  <c r="T148" i="10"/>
  <c r="N148" i="10"/>
  <c r="O148" i="10" s="1"/>
  <c r="M148" i="10"/>
  <c r="K148" i="10"/>
  <c r="I148" i="10"/>
  <c r="G148" i="10"/>
  <c r="U147" i="10"/>
  <c r="T147" i="10"/>
  <c r="N147" i="10"/>
  <c r="O147" i="10" s="1"/>
  <c r="M147" i="10"/>
  <c r="K147" i="10"/>
  <c r="I147" i="10"/>
  <c r="G147" i="10"/>
  <c r="U146" i="10"/>
  <c r="T146" i="10"/>
  <c r="N146" i="10"/>
  <c r="O146" i="10" s="1"/>
  <c r="M146" i="10"/>
  <c r="K146" i="10"/>
  <c r="I146" i="10"/>
  <c r="G146" i="10"/>
  <c r="U145" i="10"/>
  <c r="T145" i="10"/>
  <c r="N145" i="10"/>
  <c r="O145" i="10" s="1"/>
  <c r="M145" i="10"/>
  <c r="K145" i="10"/>
  <c r="I145" i="10"/>
  <c r="G145" i="10"/>
  <c r="S144" i="10"/>
  <c r="R144" i="10"/>
  <c r="T144" i="10" s="1"/>
  <c r="Q144" i="10"/>
  <c r="P144" i="10"/>
  <c r="L144" i="10"/>
  <c r="J144" i="10"/>
  <c r="H144" i="10"/>
  <c r="F144" i="10"/>
  <c r="E144" i="10"/>
  <c r="M144" i="10" s="1"/>
  <c r="D144" i="10"/>
  <c r="G144" i="10" s="1"/>
  <c r="U143" i="10"/>
  <c r="T143" i="10"/>
  <c r="O143" i="10"/>
  <c r="N143" i="10"/>
  <c r="M143" i="10"/>
  <c r="K143" i="10"/>
  <c r="I143" i="10"/>
  <c r="G143" i="10"/>
  <c r="U142" i="10"/>
  <c r="T142" i="10"/>
  <c r="N142" i="10"/>
  <c r="O142" i="10" s="1"/>
  <c r="M142" i="10"/>
  <c r="K142" i="10"/>
  <c r="I142" i="10"/>
  <c r="G142" i="10"/>
  <c r="U141" i="10"/>
  <c r="T141" i="10"/>
  <c r="N141" i="10"/>
  <c r="O141" i="10" s="1"/>
  <c r="M141" i="10"/>
  <c r="K141" i="10"/>
  <c r="I141" i="10"/>
  <c r="G141" i="10"/>
  <c r="U140" i="10"/>
  <c r="T140" i="10"/>
  <c r="N140" i="10"/>
  <c r="O140" i="10" s="1"/>
  <c r="M140" i="10"/>
  <c r="K140" i="10"/>
  <c r="I140" i="10"/>
  <c r="G140" i="10"/>
  <c r="U139" i="10"/>
  <c r="T139" i="10"/>
  <c r="N139" i="10"/>
  <c r="O139" i="10" s="1"/>
  <c r="M139" i="10"/>
  <c r="K139" i="10"/>
  <c r="I139" i="10"/>
  <c r="G139" i="10"/>
  <c r="U138" i="10"/>
  <c r="T138" i="10"/>
  <c r="N138" i="10"/>
  <c r="O138" i="10" s="1"/>
  <c r="M138" i="10"/>
  <c r="K138" i="10"/>
  <c r="I138" i="10"/>
  <c r="G138" i="10"/>
  <c r="S137" i="10"/>
  <c r="R137" i="10"/>
  <c r="Q137" i="10"/>
  <c r="P137" i="10"/>
  <c r="U137" i="10" s="1"/>
  <c r="L137" i="10"/>
  <c r="J137" i="10"/>
  <c r="H137" i="10"/>
  <c r="F137" i="10"/>
  <c r="N137" i="10" s="1"/>
  <c r="E137" i="10"/>
  <c r="D137" i="10"/>
  <c r="I137" i="10" s="1"/>
  <c r="U136" i="10"/>
  <c r="T136" i="10"/>
  <c r="N136" i="10"/>
  <c r="O136" i="10" s="1"/>
  <c r="M136" i="10"/>
  <c r="K136" i="10"/>
  <c r="I136" i="10"/>
  <c r="G136" i="10"/>
  <c r="U135" i="10"/>
  <c r="T135" i="10"/>
  <c r="O135" i="10"/>
  <c r="N135" i="10"/>
  <c r="M135" i="10"/>
  <c r="K135" i="10"/>
  <c r="I135" i="10"/>
  <c r="G135" i="10"/>
  <c r="U134" i="10"/>
  <c r="T134" i="10"/>
  <c r="N134" i="10"/>
  <c r="O134" i="10" s="1"/>
  <c r="M134" i="10"/>
  <c r="K134" i="10"/>
  <c r="I134" i="10"/>
  <c r="G134" i="10"/>
  <c r="U133" i="10"/>
  <c r="T133" i="10"/>
  <c r="N133" i="10"/>
  <c r="O133" i="10" s="1"/>
  <c r="M133" i="10"/>
  <c r="K133" i="10"/>
  <c r="I133" i="10"/>
  <c r="G133" i="10"/>
  <c r="S132" i="10"/>
  <c r="R132" i="10"/>
  <c r="T132" i="10" s="1"/>
  <c r="Q132" i="10"/>
  <c r="P132" i="10"/>
  <c r="U132" i="10" s="1"/>
  <c r="L132" i="10"/>
  <c r="J132" i="10"/>
  <c r="H132" i="10"/>
  <c r="F132" i="10"/>
  <c r="E132" i="10"/>
  <c r="D132" i="10"/>
  <c r="G132" i="10" s="1"/>
  <c r="U131" i="10"/>
  <c r="T131" i="10"/>
  <c r="O131" i="10"/>
  <c r="N131" i="10"/>
  <c r="M131" i="10"/>
  <c r="K131" i="10"/>
  <c r="I131" i="10"/>
  <c r="G131" i="10"/>
  <c r="U130" i="10"/>
  <c r="T130" i="10"/>
  <c r="N130" i="10"/>
  <c r="O130" i="10" s="1"/>
  <c r="M130" i="10"/>
  <c r="K130" i="10"/>
  <c r="I130" i="10"/>
  <c r="G130" i="10"/>
  <c r="U129" i="10"/>
  <c r="T129" i="10"/>
  <c r="N129" i="10"/>
  <c r="O129" i="10" s="1"/>
  <c r="M129" i="10"/>
  <c r="K129" i="10"/>
  <c r="I129" i="10"/>
  <c r="G129" i="10"/>
  <c r="U128" i="10"/>
  <c r="T128" i="10"/>
  <c r="N128" i="10"/>
  <c r="O128" i="10" s="1"/>
  <c r="M128" i="10"/>
  <c r="K128" i="10"/>
  <c r="I128" i="10"/>
  <c r="G128" i="10"/>
  <c r="U127" i="10"/>
  <c r="T127" i="10"/>
  <c r="N127" i="10"/>
  <c r="O127" i="10" s="1"/>
  <c r="M127" i="10"/>
  <c r="K127" i="10"/>
  <c r="I127" i="10"/>
  <c r="G127" i="10"/>
  <c r="S126" i="10"/>
  <c r="R126" i="10"/>
  <c r="T126" i="10" s="1"/>
  <c r="Q126" i="10"/>
  <c r="P126" i="10"/>
  <c r="L126" i="10"/>
  <c r="J126" i="10"/>
  <c r="H126" i="10"/>
  <c r="F126" i="10"/>
  <c r="E126" i="10"/>
  <c r="K126" i="10" s="1"/>
  <c r="D126" i="10"/>
  <c r="U125" i="10"/>
  <c r="T125" i="10"/>
  <c r="O125" i="10"/>
  <c r="N125" i="10"/>
  <c r="M125" i="10"/>
  <c r="K125" i="10"/>
  <c r="I125" i="10"/>
  <c r="G125" i="10"/>
  <c r="U124" i="10"/>
  <c r="T124" i="10"/>
  <c r="N124" i="10"/>
  <c r="O124" i="10" s="1"/>
  <c r="M124" i="10"/>
  <c r="K124" i="10"/>
  <c r="I124" i="10"/>
  <c r="G124" i="10"/>
  <c r="U123" i="10"/>
  <c r="T123" i="10"/>
  <c r="N123" i="10"/>
  <c r="O123" i="10" s="1"/>
  <c r="M123" i="10"/>
  <c r="K123" i="10"/>
  <c r="I123" i="10"/>
  <c r="G123" i="10"/>
  <c r="U122" i="10"/>
  <c r="T122" i="10"/>
  <c r="O122" i="10"/>
  <c r="N122" i="10"/>
  <c r="M122" i="10"/>
  <c r="K122" i="10"/>
  <c r="I122" i="10"/>
  <c r="G122" i="10"/>
  <c r="S121" i="10"/>
  <c r="R121" i="10"/>
  <c r="Q121" i="10"/>
  <c r="P121" i="10"/>
  <c r="L121" i="10"/>
  <c r="J121" i="10"/>
  <c r="U121" i="10" s="1"/>
  <c r="H121" i="10"/>
  <c r="F121" i="10"/>
  <c r="E121" i="10"/>
  <c r="D121" i="10"/>
  <c r="G121" i="10" s="1"/>
  <c r="U120" i="10"/>
  <c r="T120" i="10"/>
  <c r="N120" i="10"/>
  <c r="O120" i="10" s="1"/>
  <c r="M120" i="10"/>
  <c r="K120" i="10"/>
  <c r="I120" i="10"/>
  <c r="G120" i="10"/>
  <c r="U119" i="10"/>
  <c r="T119" i="10"/>
  <c r="N119" i="10"/>
  <c r="O119" i="10" s="1"/>
  <c r="M119" i="10"/>
  <c r="K119" i="10"/>
  <c r="I119" i="10"/>
  <c r="G119" i="10"/>
  <c r="U118" i="10"/>
  <c r="T118" i="10"/>
  <c r="N118" i="10"/>
  <c r="O118" i="10" s="1"/>
  <c r="M118" i="10"/>
  <c r="K118" i="10"/>
  <c r="I118" i="10"/>
  <c r="G118" i="10"/>
  <c r="U117" i="10"/>
  <c r="T117" i="10"/>
  <c r="N117" i="10"/>
  <c r="O117" i="10" s="1"/>
  <c r="M117" i="10"/>
  <c r="K117" i="10"/>
  <c r="I117" i="10"/>
  <c r="G117" i="10"/>
  <c r="U116" i="10"/>
  <c r="T116" i="10"/>
  <c r="N116" i="10"/>
  <c r="O116" i="10" s="1"/>
  <c r="M116" i="10"/>
  <c r="K116" i="10"/>
  <c r="I116" i="10"/>
  <c r="G116" i="10"/>
  <c r="U115" i="10"/>
  <c r="T115" i="10"/>
  <c r="N115" i="10"/>
  <c r="O115" i="10" s="1"/>
  <c r="M115" i="10"/>
  <c r="K115" i="10"/>
  <c r="I115" i="10"/>
  <c r="G115" i="10"/>
  <c r="U114" i="10"/>
  <c r="T114" i="10"/>
  <c r="N114" i="10"/>
  <c r="O114" i="10" s="1"/>
  <c r="M114" i="10"/>
  <c r="K114" i="10"/>
  <c r="I114" i="10"/>
  <c r="G114" i="10"/>
  <c r="U113" i="10"/>
  <c r="T113" i="10"/>
  <c r="N113" i="10"/>
  <c r="O113" i="10" s="1"/>
  <c r="M113" i="10"/>
  <c r="K113" i="10"/>
  <c r="I113" i="10"/>
  <c r="G113" i="10"/>
  <c r="S112" i="10"/>
  <c r="R112" i="10"/>
  <c r="Q112" i="10"/>
  <c r="P112" i="10"/>
  <c r="U112" i="10" s="1"/>
  <c r="L112" i="10"/>
  <c r="J112" i="10"/>
  <c r="H112" i="10"/>
  <c r="F112" i="10"/>
  <c r="E112" i="10"/>
  <c r="D112" i="10"/>
  <c r="U111" i="10"/>
  <c r="T111" i="10"/>
  <c r="O111" i="10"/>
  <c r="N111" i="10"/>
  <c r="M111" i="10"/>
  <c r="K111" i="10"/>
  <c r="I111" i="10"/>
  <c r="G111" i="10"/>
  <c r="U110" i="10"/>
  <c r="T110" i="10"/>
  <c r="N110" i="10"/>
  <c r="O110" i="10" s="1"/>
  <c r="M110" i="10"/>
  <c r="K110" i="10"/>
  <c r="I110" i="10"/>
  <c r="G110" i="10"/>
  <c r="U109" i="10"/>
  <c r="T109" i="10"/>
  <c r="N109" i="10"/>
  <c r="O109" i="10" s="1"/>
  <c r="M109" i="10"/>
  <c r="K109" i="10"/>
  <c r="I109" i="10"/>
  <c r="G109" i="10"/>
  <c r="U108" i="10"/>
  <c r="T108" i="10"/>
  <c r="N108" i="10"/>
  <c r="O108" i="10" s="1"/>
  <c r="M108" i="10"/>
  <c r="K108" i="10"/>
  <c r="I108" i="10"/>
  <c r="G108" i="10"/>
  <c r="U107" i="10"/>
  <c r="T107" i="10"/>
  <c r="N107" i="10"/>
  <c r="O107" i="10" s="1"/>
  <c r="M107" i="10"/>
  <c r="K107" i="10"/>
  <c r="I107" i="10"/>
  <c r="G107" i="10"/>
  <c r="S106" i="10"/>
  <c r="R106" i="10"/>
  <c r="T106" i="10" s="1"/>
  <c r="Q106" i="10"/>
  <c r="P106" i="10"/>
  <c r="L106" i="10"/>
  <c r="J106" i="10"/>
  <c r="H106" i="10"/>
  <c r="F106" i="10"/>
  <c r="N106" i="10" s="1"/>
  <c r="E106" i="10"/>
  <c r="K106" i="10" s="1"/>
  <c r="D106" i="10"/>
  <c r="U105" i="10"/>
  <c r="T105" i="10"/>
  <c r="N105" i="10"/>
  <c r="O105" i="10" s="1"/>
  <c r="M105" i="10"/>
  <c r="K105" i="10"/>
  <c r="I105" i="10"/>
  <c r="G105" i="10"/>
  <c r="S102" i="10"/>
  <c r="R102" i="10"/>
  <c r="T102" i="10" s="1"/>
  <c r="Q102" i="10"/>
  <c r="P102" i="10"/>
  <c r="L102" i="10"/>
  <c r="J102" i="10"/>
  <c r="H102" i="10"/>
  <c r="F102" i="10"/>
  <c r="N102" i="10" s="1"/>
  <c r="O102" i="10" s="1"/>
  <c r="E102" i="10"/>
  <c r="M102" i="10" s="1"/>
  <c r="D102" i="10"/>
  <c r="S101" i="10"/>
  <c r="R101" i="10"/>
  <c r="T101" i="10" s="1"/>
  <c r="Q101" i="10"/>
  <c r="P101" i="10"/>
  <c r="L101" i="10"/>
  <c r="J101" i="10"/>
  <c r="H101" i="10"/>
  <c r="F101" i="10"/>
  <c r="E101" i="10"/>
  <c r="D101" i="10"/>
  <c r="U100" i="10"/>
  <c r="T100" i="10"/>
  <c r="O100" i="10"/>
  <c r="N100" i="10"/>
  <c r="M100" i="10"/>
  <c r="K100" i="10"/>
  <c r="I100" i="10"/>
  <c r="G100" i="10"/>
  <c r="U99" i="10"/>
  <c r="T99" i="10"/>
  <c r="N99" i="10"/>
  <c r="O99" i="10" s="1"/>
  <c r="M99" i="10"/>
  <c r="K99" i="10"/>
  <c r="I99" i="10"/>
  <c r="G99" i="10"/>
  <c r="U98" i="10"/>
  <c r="T98" i="10"/>
  <c r="N98" i="10"/>
  <c r="O98" i="10" s="1"/>
  <c r="M98" i="10"/>
  <c r="K98" i="10"/>
  <c r="I98" i="10"/>
  <c r="G98" i="10"/>
  <c r="U97" i="10"/>
  <c r="T97" i="10"/>
  <c r="N97" i="10"/>
  <c r="O97" i="10" s="1"/>
  <c r="M97" i="10"/>
  <c r="K97" i="10"/>
  <c r="I97" i="10"/>
  <c r="G97" i="10"/>
  <c r="S96" i="10"/>
  <c r="R96" i="10"/>
  <c r="T96" i="10" s="1"/>
  <c r="Q96" i="10"/>
  <c r="P96" i="10"/>
  <c r="L96" i="10"/>
  <c r="J96" i="10"/>
  <c r="H96" i="10"/>
  <c r="F96" i="10"/>
  <c r="N96" i="10" s="1"/>
  <c r="E96" i="10"/>
  <c r="K96" i="10" s="1"/>
  <c r="D96" i="10"/>
  <c r="U95" i="10"/>
  <c r="T95" i="10"/>
  <c r="N95" i="10"/>
  <c r="O95" i="10" s="1"/>
  <c r="M95" i="10"/>
  <c r="K95" i="10"/>
  <c r="I95" i="10"/>
  <c r="G95" i="10"/>
  <c r="U94" i="10"/>
  <c r="T94" i="10"/>
  <c r="N94" i="10"/>
  <c r="O94" i="10" s="1"/>
  <c r="M94" i="10"/>
  <c r="K94" i="10"/>
  <c r="I94" i="10"/>
  <c r="G94" i="10"/>
  <c r="U93" i="10"/>
  <c r="T93" i="10"/>
  <c r="N93" i="10"/>
  <c r="O93" i="10" s="1"/>
  <c r="M93" i="10"/>
  <c r="K93" i="10"/>
  <c r="I93" i="10"/>
  <c r="G93" i="10"/>
  <c r="U92" i="10"/>
  <c r="T92" i="10"/>
  <c r="N92" i="10"/>
  <c r="O92" i="10" s="1"/>
  <c r="M92" i="10"/>
  <c r="K92" i="10"/>
  <c r="I92" i="10"/>
  <c r="G92" i="10"/>
  <c r="S91" i="10"/>
  <c r="R91" i="10"/>
  <c r="T91" i="10" s="1"/>
  <c r="Q91" i="10"/>
  <c r="P91" i="10"/>
  <c r="L91" i="10"/>
  <c r="J91" i="10"/>
  <c r="H91" i="10"/>
  <c r="F91" i="10"/>
  <c r="N91" i="10" s="1"/>
  <c r="E91" i="10"/>
  <c r="K91" i="10" s="1"/>
  <c r="D91" i="10"/>
  <c r="U90" i="10"/>
  <c r="T90" i="10"/>
  <c r="N90" i="10"/>
  <c r="O90" i="10" s="1"/>
  <c r="M90" i="10"/>
  <c r="K90" i="10"/>
  <c r="I90" i="10"/>
  <c r="G90" i="10"/>
  <c r="U89" i="10"/>
  <c r="T89" i="10"/>
  <c r="N89" i="10"/>
  <c r="O89" i="10" s="1"/>
  <c r="M89" i="10"/>
  <c r="K89" i="10"/>
  <c r="I89" i="10"/>
  <c r="G89" i="10"/>
  <c r="U88" i="10"/>
  <c r="T88" i="10"/>
  <c r="N88" i="10"/>
  <c r="O88" i="10" s="1"/>
  <c r="M88" i="10"/>
  <c r="K88" i="10"/>
  <c r="I88" i="10"/>
  <c r="G88" i="10"/>
  <c r="S85" i="10"/>
  <c r="R85" i="10"/>
  <c r="T85" i="10" s="1"/>
  <c r="Q85" i="10"/>
  <c r="P85" i="10"/>
  <c r="L85" i="10"/>
  <c r="J85" i="10"/>
  <c r="H85" i="10"/>
  <c r="F85" i="10"/>
  <c r="N85" i="10" s="1"/>
  <c r="O85" i="10" s="1"/>
  <c r="E85" i="10"/>
  <c r="D85" i="10"/>
  <c r="S84" i="10"/>
  <c r="R84" i="10"/>
  <c r="T84" i="10" s="1"/>
  <c r="Q84" i="10"/>
  <c r="P84" i="10"/>
  <c r="U84" i="10" s="1"/>
  <c r="L84" i="10"/>
  <c r="J84" i="10"/>
  <c r="H84" i="10"/>
  <c r="F84" i="10"/>
  <c r="N84" i="10" s="1"/>
  <c r="O84" i="10" s="1"/>
  <c r="E84" i="10"/>
  <c r="D84" i="10"/>
  <c r="U83" i="10"/>
  <c r="T83" i="10"/>
  <c r="O83" i="10"/>
  <c r="N83" i="10"/>
  <c r="M83" i="10"/>
  <c r="K83" i="10"/>
  <c r="I83" i="10"/>
  <c r="G83" i="10"/>
  <c r="U82" i="10"/>
  <c r="T82" i="10"/>
  <c r="N82" i="10"/>
  <c r="O82" i="10" s="1"/>
  <c r="M82" i="10"/>
  <c r="K82" i="10"/>
  <c r="I82" i="10"/>
  <c r="G82" i="10"/>
  <c r="U81" i="10"/>
  <c r="T81" i="10"/>
  <c r="N81" i="10"/>
  <c r="O81" i="10" s="1"/>
  <c r="M81" i="10"/>
  <c r="K81" i="10"/>
  <c r="I81" i="10"/>
  <c r="G81" i="10"/>
  <c r="U80" i="10"/>
  <c r="T80" i="10"/>
  <c r="N80" i="10"/>
  <c r="O80" i="10" s="1"/>
  <c r="M80" i="10"/>
  <c r="K80" i="10"/>
  <c r="I80" i="10"/>
  <c r="G80" i="10"/>
  <c r="U79" i="10"/>
  <c r="T79" i="10"/>
  <c r="N79" i="10"/>
  <c r="O79" i="10" s="1"/>
  <c r="M79" i="10"/>
  <c r="K79" i="10"/>
  <c r="I79" i="10"/>
  <c r="G79" i="10"/>
  <c r="S78" i="10"/>
  <c r="R78" i="10"/>
  <c r="T78" i="10" s="1"/>
  <c r="Q78" i="10"/>
  <c r="P78" i="10"/>
  <c r="U78" i="10" s="1"/>
  <c r="L78" i="10"/>
  <c r="J78" i="10"/>
  <c r="H78" i="10"/>
  <c r="F78" i="10"/>
  <c r="N78" i="10" s="1"/>
  <c r="E78" i="10"/>
  <c r="D78" i="10"/>
  <c r="I78" i="10" s="1"/>
  <c r="U77" i="10"/>
  <c r="T77" i="10"/>
  <c r="N77" i="10"/>
  <c r="O77" i="10" s="1"/>
  <c r="M77" i="10"/>
  <c r="K77" i="10"/>
  <c r="I77" i="10"/>
  <c r="G77" i="10"/>
  <c r="U76" i="10"/>
  <c r="T76" i="10"/>
  <c r="N76" i="10"/>
  <c r="O76" i="10" s="1"/>
  <c r="M76" i="10"/>
  <c r="K76" i="10"/>
  <c r="I76" i="10"/>
  <c r="G76" i="10"/>
  <c r="U75" i="10"/>
  <c r="T75" i="10"/>
  <c r="N75" i="10"/>
  <c r="O75" i="10" s="1"/>
  <c r="M75" i="10"/>
  <c r="K75" i="10"/>
  <c r="I75" i="10"/>
  <c r="G75" i="10"/>
  <c r="U74" i="10"/>
  <c r="T74" i="10"/>
  <c r="N74" i="10"/>
  <c r="O74" i="10" s="1"/>
  <c r="M74" i="10"/>
  <c r="K74" i="10"/>
  <c r="I74" i="10"/>
  <c r="G74" i="10"/>
  <c r="U73" i="10"/>
  <c r="T73" i="10"/>
  <c r="N73" i="10"/>
  <c r="O73" i="10" s="1"/>
  <c r="M73" i="10"/>
  <c r="K73" i="10"/>
  <c r="I73" i="10"/>
  <c r="G73" i="10"/>
  <c r="U72" i="10"/>
  <c r="T72" i="10"/>
  <c r="N72" i="10"/>
  <c r="O72" i="10" s="1"/>
  <c r="M72" i="10"/>
  <c r="K72" i="10"/>
  <c r="I72" i="10"/>
  <c r="G72" i="10"/>
  <c r="U71" i="10"/>
  <c r="T71" i="10"/>
  <c r="N71" i="10"/>
  <c r="O71" i="10" s="1"/>
  <c r="M71" i="10"/>
  <c r="K71" i="10"/>
  <c r="I71" i="10"/>
  <c r="G71" i="10"/>
  <c r="S70" i="10"/>
  <c r="R70" i="10"/>
  <c r="T70" i="10" s="1"/>
  <c r="Q70" i="10"/>
  <c r="P70" i="10"/>
  <c r="L70" i="10"/>
  <c r="J70" i="10"/>
  <c r="H70" i="10"/>
  <c r="F70" i="10"/>
  <c r="N70" i="10" s="1"/>
  <c r="E70" i="10"/>
  <c r="D70" i="10"/>
  <c r="U69" i="10"/>
  <c r="T69" i="10"/>
  <c r="O69" i="10"/>
  <c r="N69" i="10"/>
  <c r="M69" i="10"/>
  <c r="K69" i="10"/>
  <c r="I69" i="10"/>
  <c r="G69" i="10"/>
  <c r="U68" i="10"/>
  <c r="T68" i="10"/>
  <c r="N68" i="10"/>
  <c r="O68" i="10" s="1"/>
  <c r="M68" i="10"/>
  <c r="K68" i="10"/>
  <c r="I68" i="10"/>
  <c r="G68" i="10"/>
  <c r="U67" i="10"/>
  <c r="T67" i="10"/>
  <c r="N67" i="10"/>
  <c r="O67" i="10" s="1"/>
  <c r="M67" i="10"/>
  <c r="K67" i="10"/>
  <c r="I67" i="10"/>
  <c r="G67" i="10"/>
  <c r="U66" i="10"/>
  <c r="T66" i="10"/>
  <c r="N66" i="10"/>
  <c r="O66" i="10" s="1"/>
  <c r="M66" i="10"/>
  <c r="K66" i="10"/>
  <c r="I66" i="10"/>
  <c r="G66" i="10"/>
  <c r="U65" i="10"/>
  <c r="T65" i="10"/>
  <c r="N65" i="10"/>
  <c r="O65" i="10" s="1"/>
  <c r="M65" i="10"/>
  <c r="K65" i="10"/>
  <c r="I65" i="10"/>
  <c r="G65" i="10"/>
  <c r="U64" i="10"/>
  <c r="T64" i="10"/>
  <c r="N64" i="10"/>
  <c r="O64" i="10" s="1"/>
  <c r="M64" i="10"/>
  <c r="K64" i="10"/>
  <c r="I64" i="10"/>
  <c r="G64" i="10"/>
  <c r="S63" i="10"/>
  <c r="R63" i="10"/>
  <c r="T63" i="10" s="1"/>
  <c r="Q63" i="10"/>
  <c r="P63" i="10"/>
  <c r="U63" i="10" s="1"/>
  <c r="L63" i="10"/>
  <c r="J63" i="10"/>
  <c r="H63" i="10"/>
  <c r="F63" i="10"/>
  <c r="N63" i="10" s="1"/>
  <c r="E63" i="10"/>
  <c r="D63" i="10"/>
  <c r="U62" i="10"/>
  <c r="T62" i="10"/>
  <c r="O62" i="10"/>
  <c r="N62" i="10"/>
  <c r="M62" i="10"/>
  <c r="K62" i="10"/>
  <c r="I62" i="10"/>
  <c r="G62" i="10"/>
  <c r="U61" i="10"/>
  <c r="T61" i="10"/>
  <c r="N61" i="10"/>
  <c r="O61" i="10" s="1"/>
  <c r="M61" i="10"/>
  <c r="K61" i="10"/>
  <c r="I61" i="10"/>
  <c r="G61" i="10"/>
  <c r="U60" i="10"/>
  <c r="T60" i="10"/>
  <c r="N60" i="10"/>
  <c r="O60" i="10" s="1"/>
  <c r="M60" i="10"/>
  <c r="K60" i="10"/>
  <c r="I60" i="10"/>
  <c r="G60" i="10"/>
  <c r="U59" i="10"/>
  <c r="T59" i="10"/>
  <c r="N59" i="10"/>
  <c r="O59" i="10" s="1"/>
  <c r="M59" i="10"/>
  <c r="K59" i="10"/>
  <c r="I59" i="10"/>
  <c r="G59" i="10"/>
  <c r="S58" i="10"/>
  <c r="R58" i="10"/>
  <c r="T58" i="10" s="1"/>
  <c r="Q58" i="10"/>
  <c r="P58" i="10"/>
  <c r="L58" i="10"/>
  <c r="J58" i="10"/>
  <c r="H58" i="10"/>
  <c r="F58" i="10"/>
  <c r="N58" i="10" s="1"/>
  <c r="E58" i="10"/>
  <c r="K58" i="10" s="1"/>
  <c r="D58" i="10"/>
  <c r="I58" i="10" s="1"/>
  <c r="U57" i="10"/>
  <c r="T57" i="10"/>
  <c r="N57" i="10"/>
  <c r="O57" i="10" s="1"/>
  <c r="M57" i="10"/>
  <c r="K57" i="10"/>
  <c r="I57" i="10"/>
  <c r="G57" i="10"/>
  <c r="S54" i="10"/>
  <c r="R54" i="10"/>
  <c r="T54" i="10" s="1"/>
  <c r="Q54" i="10"/>
  <c r="P54" i="10"/>
  <c r="L54" i="10"/>
  <c r="J54" i="10"/>
  <c r="H54" i="10"/>
  <c r="F54" i="10"/>
  <c r="E54" i="10"/>
  <c r="D54" i="10"/>
  <c r="G54" i="10" s="1"/>
  <c r="S53" i="10"/>
  <c r="R53" i="10"/>
  <c r="T53" i="10" s="1"/>
  <c r="Q53" i="10"/>
  <c r="P53" i="10"/>
  <c r="L53" i="10"/>
  <c r="J53" i="10"/>
  <c r="U53" i="10" s="1"/>
  <c r="H53" i="10"/>
  <c r="F53" i="10"/>
  <c r="E53" i="10"/>
  <c r="M53" i="10" s="1"/>
  <c r="D53" i="10"/>
  <c r="G53" i="10" s="1"/>
  <c r="U52" i="10"/>
  <c r="T52" i="10"/>
  <c r="N52" i="10"/>
  <c r="O52" i="10" s="1"/>
  <c r="M52" i="10"/>
  <c r="K52" i="10"/>
  <c r="I52" i="10"/>
  <c r="G52" i="10"/>
  <c r="U51" i="10"/>
  <c r="T51" i="10"/>
  <c r="N51" i="10"/>
  <c r="O51" i="10" s="1"/>
  <c r="M51" i="10"/>
  <c r="K51" i="10"/>
  <c r="I51" i="10"/>
  <c r="G51" i="10"/>
  <c r="U50" i="10"/>
  <c r="T50" i="10"/>
  <c r="N50" i="10"/>
  <c r="O50" i="10" s="1"/>
  <c r="M50" i="10"/>
  <c r="K50" i="10"/>
  <c r="I50" i="10"/>
  <c r="G50" i="10"/>
  <c r="U49" i="10"/>
  <c r="T49" i="10"/>
  <c r="N49" i="10"/>
  <c r="O49" i="10" s="1"/>
  <c r="M49" i="10"/>
  <c r="K49" i="10"/>
  <c r="I49" i="10"/>
  <c r="G49" i="10"/>
  <c r="U48" i="10"/>
  <c r="T48" i="10"/>
  <c r="N48" i="10"/>
  <c r="O48" i="10" s="1"/>
  <c r="M48" i="10"/>
  <c r="K48" i="10"/>
  <c r="I48" i="10"/>
  <c r="G48" i="10"/>
  <c r="S47" i="10"/>
  <c r="R47" i="10"/>
  <c r="Q47" i="10"/>
  <c r="P47" i="10"/>
  <c r="L47" i="10"/>
  <c r="J47" i="10"/>
  <c r="H47" i="10"/>
  <c r="F47" i="10"/>
  <c r="E47" i="10"/>
  <c r="D47" i="10"/>
  <c r="G47" i="10" s="1"/>
  <c r="U46" i="10"/>
  <c r="T46" i="10"/>
  <c r="N46" i="10"/>
  <c r="O46" i="10" s="1"/>
  <c r="M46" i="10"/>
  <c r="K46" i="10"/>
  <c r="I46" i="10"/>
  <c r="G46" i="10"/>
  <c r="U45" i="10"/>
  <c r="T45" i="10"/>
  <c r="N45" i="10"/>
  <c r="O45" i="10" s="1"/>
  <c r="M45" i="10"/>
  <c r="K45" i="10"/>
  <c r="I45" i="10"/>
  <c r="G45" i="10"/>
  <c r="U44" i="10"/>
  <c r="T44" i="10"/>
  <c r="N44" i="10"/>
  <c r="O44" i="10" s="1"/>
  <c r="M44" i="10"/>
  <c r="K44" i="10"/>
  <c r="I44" i="10"/>
  <c r="G44" i="10"/>
  <c r="U43" i="10"/>
  <c r="T43" i="10"/>
  <c r="N43" i="10"/>
  <c r="O43" i="10" s="1"/>
  <c r="M43" i="10"/>
  <c r="K43" i="10"/>
  <c r="I43" i="10"/>
  <c r="G43" i="10"/>
  <c r="U42" i="10"/>
  <c r="T42" i="10"/>
  <c r="N42" i="10"/>
  <c r="O42" i="10" s="1"/>
  <c r="M42" i="10"/>
  <c r="K42" i="10"/>
  <c r="I42" i="10"/>
  <c r="G42" i="10"/>
  <c r="U41" i="10"/>
  <c r="T41" i="10"/>
  <c r="N41" i="10"/>
  <c r="O41" i="10" s="1"/>
  <c r="M41" i="10"/>
  <c r="K41" i="10"/>
  <c r="I41" i="10"/>
  <c r="G41" i="10"/>
  <c r="S40" i="10"/>
  <c r="R40" i="10"/>
  <c r="T40" i="10" s="1"/>
  <c r="Q40" i="10"/>
  <c r="P40" i="10"/>
  <c r="U40" i="10" s="1"/>
  <c r="L40" i="10"/>
  <c r="J40" i="10"/>
  <c r="H40" i="10"/>
  <c r="F40" i="10"/>
  <c r="E40" i="10"/>
  <c r="D40" i="10"/>
  <c r="U39" i="10"/>
  <c r="T39" i="10"/>
  <c r="N39" i="10"/>
  <c r="O39" i="10" s="1"/>
  <c r="M39" i="10"/>
  <c r="K39" i="10"/>
  <c r="I39" i="10"/>
  <c r="G39" i="10"/>
  <c r="U38" i="10"/>
  <c r="T38" i="10"/>
  <c r="N38" i="10"/>
  <c r="O38" i="10" s="1"/>
  <c r="M38" i="10"/>
  <c r="K38" i="10"/>
  <c r="I38" i="10"/>
  <c r="G38" i="10"/>
  <c r="U37" i="10"/>
  <c r="T37" i="10"/>
  <c r="N37" i="10"/>
  <c r="O37" i="10" s="1"/>
  <c r="M37" i="10"/>
  <c r="K37" i="10"/>
  <c r="I37" i="10"/>
  <c r="G37" i="10"/>
  <c r="U36" i="10"/>
  <c r="T36" i="10"/>
  <c r="N36" i="10"/>
  <c r="O36" i="10" s="1"/>
  <c r="M36" i="10"/>
  <c r="K36" i="10"/>
  <c r="I36" i="10"/>
  <c r="G36" i="10"/>
  <c r="S35" i="10"/>
  <c r="R35" i="10"/>
  <c r="T35" i="10" s="1"/>
  <c r="Q35" i="10"/>
  <c r="P35" i="10"/>
  <c r="L35" i="10"/>
  <c r="J35" i="10"/>
  <c r="H35" i="10"/>
  <c r="F35" i="10"/>
  <c r="E35" i="10"/>
  <c r="D35" i="10"/>
  <c r="I35" i="10" s="1"/>
  <c r="U34" i="10"/>
  <c r="T34" i="10"/>
  <c r="N34" i="10"/>
  <c r="O34" i="10" s="1"/>
  <c r="M34" i="10"/>
  <c r="K34" i="10"/>
  <c r="I34" i="10"/>
  <c r="G34" i="10"/>
  <c r="U33" i="10"/>
  <c r="T33" i="10"/>
  <c r="N33" i="10"/>
  <c r="O33" i="10" s="1"/>
  <c r="M33" i="10"/>
  <c r="K33" i="10"/>
  <c r="I33" i="10"/>
  <c r="G33" i="10"/>
  <c r="U32" i="10"/>
  <c r="T32" i="10"/>
  <c r="N32" i="10"/>
  <c r="O32" i="10" s="1"/>
  <c r="M32" i="10"/>
  <c r="K32" i="10"/>
  <c r="I32" i="10"/>
  <c r="G32" i="10"/>
  <c r="U31" i="10"/>
  <c r="T31" i="10"/>
  <c r="N31" i="10"/>
  <c r="O31" i="10" s="1"/>
  <c r="M31" i="10"/>
  <c r="K31" i="10"/>
  <c r="I31" i="10"/>
  <c r="G31" i="10"/>
  <c r="U30" i="10"/>
  <c r="T30" i="10"/>
  <c r="N30" i="10"/>
  <c r="O30" i="10" s="1"/>
  <c r="M30" i="10"/>
  <c r="K30" i="10"/>
  <c r="I30" i="10"/>
  <c r="G30" i="10"/>
  <c r="U29" i="10"/>
  <c r="T29" i="10"/>
  <c r="N29" i="10"/>
  <c r="O29" i="10" s="1"/>
  <c r="M29" i="10"/>
  <c r="K29" i="10"/>
  <c r="I29" i="10"/>
  <c r="G29" i="10"/>
  <c r="U28" i="10"/>
  <c r="T28" i="10"/>
  <c r="N28" i="10"/>
  <c r="O28" i="10" s="1"/>
  <c r="M28" i="10"/>
  <c r="K28" i="10"/>
  <c r="I28" i="10"/>
  <c r="G28" i="10"/>
  <c r="S27" i="10"/>
  <c r="R27" i="10"/>
  <c r="T27" i="10" s="1"/>
  <c r="Q27" i="10"/>
  <c r="P27" i="10"/>
  <c r="L27" i="10"/>
  <c r="J27" i="10"/>
  <c r="H27" i="10"/>
  <c r="F27" i="10"/>
  <c r="N27" i="10" s="1"/>
  <c r="E27" i="10"/>
  <c r="K27" i="10" s="1"/>
  <c r="D27" i="10"/>
  <c r="U26" i="10"/>
  <c r="T26" i="10"/>
  <c r="N26" i="10"/>
  <c r="O26" i="10" s="1"/>
  <c r="M26" i="10"/>
  <c r="K26" i="10"/>
  <c r="I26" i="10"/>
  <c r="G26" i="10"/>
  <c r="U25" i="10"/>
  <c r="T25" i="10"/>
  <c r="N25" i="10"/>
  <c r="O25" i="10" s="1"/>
  <c r="M25" i="10"/>
  <c r="K25" i="10"/>
  <c r="I25" i="10"/>
  <c r="G25" i="10"/>
  <c r="U24" i="10"/>
  <c r="T24" i="10"/>
  <c r="N24" i="10"/>
  <c r="O24" i="10" s="1"/>
  <c r="M24" i="10"/>
  <c r="K24" i="10"/>
  <c r="I24" i="10"/>
  <c r="G24" i="10"/>
  <c r="U23" i="10"/>
  <c r="T23" i="10"/>
  <c r="N23" i="10"/>
  <c r="O23" i="10" s="1"/>
  <c r="M23" i="10"/>
  <c r="K23" i="10"/>
  <c r="I23" i="10"/>
  <c r="G23" i="10"/>
  <c r="U22" i="10"/>
  <c r="T22" i="10"/>
  <c r="N22" i="10"/>
  <c r="O22" i="10" s="1"/>
  <c r="M22" i="10"/>
  <c r="K22" i="10"/>
  <c r="I22" i="10"/>
  <c r="G22" i="10"/>
  <c r="U21" i="10"/>
  <c r="T21" i="10"/>
  <c r="N21" i="10"/>
  <c r="O21" i="10" s="1"/>
  <c r="M21" i="10"/>
  <c r="K21" i="10"/>
  <c r="I21" i="10"/>
  <c r="G21" i="10"/>
  <c r="U20" i="10"/>
  <c r="T20" i="10"/>
  <c r="N20" i="10"/>
  <c r="O20" i="10" s="1"/>
  <c r="M20" i="10"/>
  <c r="K20" i="10"/>
  <c r="I20" i="10"/>
  <c r="G20" i="10"/>
  <c r="S19" i="10"/>
  <c r="R19" i="10"/>
  <c r="T19" i="10" s="1"/>
  <c r="Q19" i="10"/>
  <c r="P19" i="10"/>
  <c r="L19" i="10"/>
  <c r="J19" i="10"/>
  <c r="H19" i="10"/>
  <c r="F19" i="10"/>
  <c r="N19" i="10" s="1"/>
  <c r="O19" i="10" s="1"/>
  <c r="E19" i="10"/>
  <c r="D19" i="10"/>
  <c r="U18" i="10"/>
  <c r="T18" i="10"/>
  <c r="N18" i="10"/>
  <c r="O18" i="10" s="1"/>
  <c r="M18" i="10"/>
  <c r="K18" i="10"/>
  <c r="I18" i="10"/>
  <c r="G18" i="10"/>
  <c r="U17" i="10"/>
  <c r="T17" i="10"/>
  <c r="N17" i="10"/>
  <c r="O17" i="10" s="1"/>
  <c r="M17" i="10"/>
  <c r="K17" i="10"/>
  <c r="I17" i="10"/>
  <c r="G17" i="10"/>
  <c r="U16" i="10"/>
  <c r="T16" i="10"/>
  <c r="N16" i="10"/>
  <c r="O16" i="10" s="1"/>
  <c r="M16" i="10"/>
  <c r="K16" i="10"/>
  <c r="I16" i="10"/>
  <c r="G16" i="10"/>
  <c r="U15" i="10"/>
  <c r="T15" i="10"/>
  <c r="N15" i="10"/>
  <c r="O15" i="10" s="1"/>
  <c r="M15" i="10"/>
  <c r="K15" i="10"/>
  <c r="I15" i="10"/>
  <c r="G15" i="10"/>
  <c r="U14" i="10"/>
  <c r="T14" i="10"/>
  <c r="N14" i="10"/>
  <c r="O14" i="10" s="1"/>
  <c r="M14" i="10"/>
  <c r="K14" i="10"/>
  <c r="I14" i="10"/>
  <c r="G14" i="10"/>
  <c r="U13" i="10"/>
  <c r="T13" i="10"/>
  <c r="N13" i="10"/>
  <c r="O13" i="10" s="1"/>
  <c r="M13" i="10"/>
  <c r="K13" i="10"/>
  <c r="I13" i="10"/>
  <c r="G13" i="10"/>
  <c r="U12" i="10"/>
  <c r="T12" i="10"/>
  <c r="N12" i="10"/>
  <c r="O12" i="10" s="1"/>
  <c r="M12" i="10"/>
  <c r="K12" i="10"/>
  <c r="I12" i="10"/>
  <c r="G12" i="10"/>
  <c r="U11" i="10"/>
  <c r="T11" i="10"/>
  <c r="N11" i="10"/>
  <c r="O11" i="10" s="1"/>
  <c r="M11" i="10"/>
  <c r="K11" i="10"/>
  <c r="I11" i="10"/>
  <c r="G11" i="10"/>
  <c r="S10" i="10"/>
  <c r="R10" i="10"/>
  <c r="T10" i="10" s="1"/>
  <c r="Q10" i="10"/>
  <c r="P10" i="10"/>
  <c r="U10" i="10" s="1"/>
  <c r="L10" i="10"/>
  <c r="J10" i="10"/>
  <c r="H10" i="10"/>
  <c r="F10" i="10"/>
  <c r="N10" i="10" s="1"/>
  <c r="O10" i="10" s="1"/>
  <c r="E10" i="10"/>
  <c r="D10" i="10"/>
  <c r="U9" i="10"/>
  <c r="T9" i="10"/>
  <c r="N9" i="10"/>
  <c r="O9" i="10" s="1"/>
  <c r="M9" i="10"/>
  <c r="K9" i="10"/>
  <c r="I9" i="10"/>
  <c r="G9" i="10"/>
  <c r="U8" i="10"/>
  <c r="T8" i="10"/>
  <c r="N8" i="10"/>
  <c r="O8" i="10" s="1"/>
  <c r="M8" i="10"/>
  <c r="K8" i="10"/>
  <c r="I8" i="10"/>
  <c r="G8" i="10"/>
  <c r="S339" i="9"/>
  <c r="R339" i="9"/>
  <c r="T339" i="9" s="1"/>
  <c r="Q339" i="9"/>
  <c r="P339" i="9"/>
  <c r="L339" i="9"/>
  <c r="J339" i="9"/>
  <c r="H339" i="9"/>
  <c r="F339" i="9"/>
  <c r="E339" i="9"/>
  <c r="D339" i="9"/>
  <c r="S338" i="9"/>
  <c r="R338" i="9"/>
  <c r="T338" i="9" s="1"/>
  <c r="Q338" i="9"/>
  <c r="P338" i="9"/>
  <c r="L338" i="9"/>
  <c r="J338" i="9"/>
  <c r="U338" i="9" s="1"/>
  <c r="H338" i="9"/>
  <c r="F338" i="9"/>
  <c r="N338" i="9" s="1"/>
  <c r="E338" i="9"/>
  <c r="D338" i="9"/>
  <c r="S337" i="9"/>
  <c r="R337" i="9"/>
  <c r="T337" i="9" s="1"/>
  <c r="Q337" i="9"/>
  <c r="P337" i="9"/>
  <c r="U337" i="9" s="1"/>
  <c r="L337" i="9"/>
  <c r="J337" i="9"/>
  <c r="H337" i="9"/>
  <c r="F337" i="9"/>
  <c r="N337" i="9" s="1"/>
  <c r="E337" i="9"/>
  <c r="K337" i="9" s="1"/>
  <c r="D337" i="9"/>
  <c r="U336" i="9"/>
  <c r="T336" i="9"/>
  <c r="N336" i="9"/>
  <c r="O336" i="9" s="1"/>
  <c r="M336" i="9"/>
  <c r="K336" i="9"/>
  <c r="I336" i="9"/>
  <c r="G336" i="9"/>
  <c r="U335" i="9"/>
  <c r="T335" i="9"/>
  <c r="N335" i="9"/>
  <c r="O335" i="9" s="1"/>
  <c r="M335" i="9"/>
  <c r="K335" i="9"/>
  <c r="I335" i="9"/>
  <c r="G335" i="9"/>
  <c r="U334" i="9"/>
  <c r="T334" i="9"/>
  <c r="N334" i="9"/>
  <c r="O334" i="9" s="1"/>
  <c r="M334" i="9"/>
  <c r="K334" i="9"/>
  <c r="I334" i="9"/>
  <c r="G334" i="9"/>
  <c r="U333" i="9"/>
  <c r="T333" i="9"/>
  <c r="N333" i="9"/>
  <c r="O333" i="9" s="1"/>
  <c r="M333" i="9"/>
  <c r="K333" i="9"/>
  <c r="I333" i="9"/>
  <c r="G333" i="9"/>
  <c r="S332" i="9"/>
  <c r="R332" i="9"/>
  <c r="T332" i="9" s="1"/>
  <c r="Q332" i="9"/>
  <c r="P332" i="9"/>
  <c r="L332" i="9"/>
  <c r="J332" i="9"/>
  <c r="H332" i="9"/>
  <c r="F332" i="9"/>
  <c r="E332" i="9"/>
  <c r="M332" i="9" s="1"/>
  <c r="D332" i="9"/>
  <c r="U331" i="9"/>
  <c r="T331" i="9"/>
  <c r="N331" i="9"/>
  <c r="O331" i="9" s="1"/>
  <c r="M331" i="9"/>
  <c r="K331" i="9"/>
  <c r="I331" i="9"/>
  <c r="G331" i="9"/>
  <c r="U330" i="9"/>
  <c r="T330" i="9"/>
  <c r="N330" i="9"/>
  <c r="O330" i="9" s="1"/>
  <c r="M330" i="9"/>
  <c r="K330" i="9"/>
  <c r="I330" i="9"/>
  <c r="G330" i="9"/>
  <c r="U329" i="9"/>
  <c r="T329" i="9"/>
  <c r="N329" i="9"/>
  <c r="O329" i="9" s="1"/>
  <c r="M329" i="9"/>
  <c r="K329" i="9"/>
  <c r="I329" i="9"/>
  <c r="G329" i="9"/>
  <c r="U328" i="9"/>
  <c r="T328" i="9"/>
  <c r="N328" i="9"/>
  <c r="O328" i="9" s="1"/>
  <c r="M328" i="9"/>
  <c r="K328" i="9"/>
  <c r="I328" i="9"/>
  <c r="G328" i="9"/>
  <c r="U327" i="9"/>
  <c r="T327" i="9"/>
  <c r="N327" i="9"/>
  <c r="O327" i="9" s="1"/>
  <c r="M327" i="9"/>
  <c r="K327" i="9"/>
  <c r="I327" i="9"/>
  <c r="G327" i="9"/>
  <c r="U326" i="9"/>
  <c r="T326" i="9"/>
  <c r="N326" i="9"/>
  <c r="O326" i="9" s="1"/>
  <c r="M326" i="9"/>
  <c r="K326" i="9"/>
  <c r="I326" i="9"/>
  <c r="G326" i="9"/>
  <c r="U325" i="9"/>
  <c r="T325" i="9"/>
  <c r="N325" i="9"/>
  <c r="O325" i="9" s="1"/>
  <c r="M325" i="9"/>
  <c r="K325" i="9"/>
  <c r="I325" i="9"/>
  <c r="G325" i="9"/>
  <c r="U324" i="9"/>
  <c r="T324" i="9"/>
  <c r="N324" i="9"/>
  <c r="O324" i="9" s="1"/>
  <c r="M324" i="9"/>
  <c r="K324" i="9"/>
  <c r="I324" i="9"/>
  <c r="G324" i="9"/>
  <c r="S323" i="9"/>
  <c r="R323" i="9"/>
  <c r="T323" i="9" s="1"/>
  <c r="Q323" i="9"/>
  <c r="P323" i="9"/>
  <c r="L323" i="9"/>
  <c r="J323" i="9"/>
  <c r="H323" i="9"/>
  <c r="F323" i="9"/>
  <c r="N323" i="9" s="1"/>
  <c r="E323" i="9"/>
  <c r="D323" i="9"/>
  <c r="U322" i="9"/>
  <c r="T322" i="9"/>
  <c r="N322" i="9"/>
  <c r="O322" i="9" s="1"/>
  <c r="M322" i="9"/>
  <c r="K322" i="9"/>
  <c r="I322" i="9"/>
  <c r="G322" i="9"/>
  <c r="U321" i="9"/>
  <c r="T321" i="9"/>
  <c r="N321" i="9"/>
  <c r="O321" i="9" s="1"/>
  <c r="M321" i="9"/>
  <c r="K321" i="9"/>
  <c r="I321" i="9"/>
  <c r="G321" i="9"/>
  <c r="U320" i="9"/>
  <c r="T320" i="9"/>
  <c r="N320" i="9"/>
  <c r="O320" i="9" s="1"/>
  <c r="M320" i="9"/>
  <c r="K320" i="9"/>
  <c r="I320" i="9"/>
  <c r="G320" i="9"/>
  <c r="U319" i="9"/>
  <c r="T319" i="9"/>
  <c r="N319" i="9"/>
  <c r="O319" i="9" s="1"/>
  <c r="M319" i="9"/>
  <c r="K319" i="9"/>
  <c r="I319" i="9"/>
  <c r="G319" i="9"/>
  <c r="U318" i="9"/>
  <c r="T318" i="9"/>
  <c r="N318" i="9"/>
  <c r="O318" i="9" s="1"/>
  <c r="M318" i="9"/>
  <c r="K318" i="9"/>
  <c r="I318" i="9"/>
  <c r="G318" i="9"/>
  <c r="S317" i="9"/>
  <c r="R317" i="9"/>
  <c r="T317" i="9" s="1"/>
  <c r="Q317" i="9"/>
  <c r="P317" i="9"/>
  <c r="L317" i="9"/>
  <c r="J317" i="9"/>
  <c r="U317" i="9" s="1"/>
  <c r="H317" i="9"/>
  <c r="F317" i="9"/>
  <c r="N317" i="9" s="1"/>
  <c r="E317" i="9"/>
  <c r="D317" i="9"/>
  <c r="U316" i="9"/>
  <c r="T316" i="9"/>
  <c r="N316" i="9"/>
  <c r="O316" i="9" s="1"/>
  <c r="M316" i="9"/>
  <c r="K316" i="9"/>
  <c r="I316" i="9"/>
  <c r="G316" i="9"/>
  <c r="U315" i="9"/>
  <c r="T315" i="9"/>
  <c r="N315" i="9"/>
  <c r="O315" i="9" s="1"/>
  <c r="M315" i="9"/>
  <c r="K315" i="9"/>
  <c r="I315" i="9"/>
  <c r="G315" i="9"/>
  <c r="U314" i="9"/>
  <c r="T314" i="9"/>
  <c r="N314" i="9"/>
  <c r="O314" i="9" s="1"/>
  <c r="M314" i="9"/>
  <c r="K314" i="9"/>
  <c r="I314" i="9"/>
  <c r="G314" i="9"/>
  <c r="U313" i="9"/>
  <c r="T313" i="9"/>
  <c r="N313" i="9"/>
  <c r="O313" i="9" s="1"/>
  <c r="M313" i="9"/>
  <c r="K313" i="9"/>
  <c r="I313" i="9"/>
  <c r="G313" i="9"/>
  <c r="U312" i="9"/>
  <c r="T312" i="9"/>
  <c r="N312" i="9"/>
  <c r="O312" i="9" s="1"/>
  <c r="M312" i="9"/>
  <c r="K312" i="9"/>
  <c r="I312" i="9"/>
  <c r="G312" i="9"/>
  <c r="U311" i="9"/>
  <c r="T311" i="9"/>
  <c r="N311" i="9"/>
  <c r="O311" i="9" s="1"/>
  <c r="M311" i="9"/>
  <c r="K311" i="9"/>
  <c r="I311" i="9"/>
  <c r="G311" i="9"/>
  <c r="S310" i="9"/>
  <c r="R310" i="9"/>
  <c r="T310" i="9" s="1"/>
  <c r="Q310" i="9"/>
  <c r="P310" i="9"/>
  <c r="U310" i="9" s="1"/>
  <c r="L310" i="9"/>
  <c r="J310" i="9"/>
  <c r="H310" i="9"/>
  <c r="F310" i="9"/>
  <c r="N310" i="9" s="1"/>
  <c r="E310" i="9"/>
  <c r="K310" i="9" s="1"/>
  <c r="D310" i="9"/>
  <c r="I310" i="9" s="1"/>
  <c r="U309" i="9"/>
  <c r="T309" i="9"/>
  <c r="N309" i="9"/>
  <c r="O309" i="9" s="1"/>
  <c r="M309" i="9"/>
  <c r="K309" i="9"/>
  <c r="I309" i="9"/>
  <c r="G309" i="9"/>
  <c r="U308" i="9"/>
  <c r="T308" i="9"/>
  <c r="N308" i="9"/>
  <c r="O308" i="9" s="1"/>
  <c r="M308" i="9"/>
  <c r="K308" i="9"/>
  <c r="I308" i="9"/>
  <c r="G308" i="9"/>
  <c r="U307" i="9"/>
  <c r="T307" i="9"/>
  <c r="N307" i="9"/>
  <c r="O307" i="9" s="1"/>
  <c r="M307" i="9"/>
  <c r="K307" i="9"/>
  <c r="I307" i="9"/>
  <c r="G307" i="9"/>
  <c r="U306" i="9"/>
  <c r="T306" i="9"/>
  <c r="N306" i="9"/>
  <c r="O306" i="9" s="1"/>
  <c r="M306" i="9"/>
  <c r="K306" i="9"/>
  <c r="I306" i="9"/>
  <c r="G306" i="9"/>
  <c r="U305" i="9"/>
  <c r="T305" i="9"/>
  <c r="N305" i="9"/>
  <c r="O305" i="9" s="1"/>
  <c r="M305" i="9"/>
  <c r="K305" i="9"/>
  <c r="I305" i="9"/>
  <c r="G305" i="9"/>
  <c r="U304" i="9"/>
  <c r="T304" i="9"/>
  <c r="N304" i="9"/>
  <c r="O304" i="9" s="1"/>
  <c r="M304" i="9"/>
  <c r="K304" i="9"/>
  <c r="I304" i="9"/>
  <c r="G304" i="9"/>
  <c r="S303" i="9"/>
  <c r="R303" i="9"/>
  <c r="T303" i="9" s="1"/>
  <c r="Q303" i="9"/>
  <c r="P303" i="9"/>
  <c r="L303" i="9"/>
  <c r="J303" i="9"/>
  <c r="H303" i="9"/>
  <c r="F303" i="9"/>
  <c r="N303" i="9" s="1"/>
  <c r="E303" i="9"/>
  <c r="M303" i="9" s="1"/>
  <c r="D303" i="9"/>
  <c r="U302" i="9"/>
  <c r="T302" i="9"/>
  <c r="N302" i="9"/>
  <c r="O302" i="9" s="1"/>
  <c r="M302" i="9"/>
  <c r="K302" i="9"/>
  <c r="I302" i="9"/>
  <c r="G302" i="9"/>
  <c r="S299" i="9"/>
  <c r="R299" i="9"/>
  <c r="T299" i="9" s="1"/>
  <c r="Q299" i="9"/>
  <c r="P299" i="9"/>
  <c r="L299" i="9"/>
  <c r="J299" i="9"/>
  <c r="H299" i="9"/>
  <c r="F299" i="9"/>
  <c r="E299" i="9"/>
  <c r="D299" i="9"/>
  <c r="G299" i="9" s="1"/>
  <c r="S298" i="9"/>
  <c r="R298" i="9"/>
  <c r="Q298" i="9"/>
  <c r="P298" i="9"/>
  <c r="U298" i="9" s="1"/>
  <c r="L298" i="9"/>
  <c r="J298" i="9"/>
  <c r="H298" i="9"/>
  <c r="F298" i="9"/>
  <c r="E298" i="9"/>
  <c r="D298" i="9"/>
  <c r="U297" i="9"/>
  <c r="T297" i="9"/>
  <c r="N297" i="9"/>
  <c r="O297" i="9" s="1"/>
  <c r="M297" i="9"/>
  <c r="K297" i="9"/>
  <c r="I297" i="9"/>
  <c r="G297" i="9"/>
  <c r="U296" i="9"/>
  <c r="T296" i="9"/>
  <c r="N296" i="9"/>
  <c r="O296" i="9" s="1"/>
  <c r="M296" i="9"/>
  <c r="K296" i="9"/>
  <c r="I296" i="9"/>
  <c r="G296" i="9"/>
  <c r="U295" i="9"/>
  <c r="T295" i="9"/>
  <c r="N295" i="9"/>
  <c r="O295" i="9" s="1"/>
  <c r="M295" i="9"/>
  <c r="K295" i="9"/>
  <c r="I295" i="9"/>
  <c r="G295" i="9"/>
  <c r="U294" i="9"/>
  <c r="T294" i="9"/>
  <c r="N294" i="9"/>
  <c r="O294" i="9" s="1"/>
  <c r="M294" i="9"/>
  <c r="K294" i="9"/>
  <c r="I294" i="9"/>
  <c r="G294" i="9"/>
  <c r="U293" i="9"/>
  <c r="T293" i="9"/>
  <c r="N293" i="9"/>
  <c r="O293" i="9" s="1"/>
  <c r="M293" i="9"/>
  <c r="K293" i="9"/>
  <c r="I293" i="9"/>
  <c r="G293" i="9"/>
  <c r="S292" i="9"/>
  <c r="R292" i="9"/>
  <c r="T292" i="9" s="1"/>
  <c r="Q292" i="9"/>
  <c r="P292" i="9"/>
  <c r="U292" i="9" s="1"/>
  <c r="L292" i="9"/>
  <c r="J292" i="9"/>
  <c r="H292" i="9"/>
  <c r="F292" i="9"/>
  <c r="N292" i="9" s="1"/>
  <c r="E292" i="9"/>
  <c r="K292" i="9" s="1"/>
  <c r="D292" i="9"/>
  <c r="I292" i="9" s="1"/>
  <c r="U291" i="9"/>
  <c r="T291" i="9"/>
  <c r="N291" i="9"/>
  <c r="O291" i="9" s="1"/>
  <c r="M291" i="9"/>
  <c r="K291" i="9"/>
  <c r="I291" i="9"/>
  <c r="G291" i="9"/>
  <c r="U290" i="9"/>
  <c r="T290" i="9"/>
  <c r="N290" i="9"/>
  <c r="O290" i="9" s="1"/>
  <c r="M290" i="9"/>
  <c r="K290" i="9"/>
  <c r="I290" i="9"/>
  <c r="G290" i="9"/>
  <c r="U289" i="9"/>
  <c r="T289" i="9"/>
  <c r="N289" i="9"/>
  <c r="O289" i="9" s="1"/>
  <c r="M289" i="9"/>
  <c r="K289" i="9"/>
  <c r="I289" i="9"/>
  <c r="G289" i="9"/>
  <c r="U288" i="9"/>
  <c r="T288" i="9"/>
  <c r="N288" i="9"/>
  <c r="O288" i="9" s="1"/>
  <c r="M288" i="9"/>
  <c r="K288" i="9"/>
  <c r="I288" i="9"/>
  <c r="G288" i="9"/>
  <c r="U287" i="9"/>
  <c r="T287" i="9"/>
  <c r="N287" i="9"/>
  <c r="O287" i="9" s="1"/>
  <c r="M287" i="9"/>
  <c r="K287" i="9"/>
  <c r="I287" i="9"/>
  <c r="G287" i="9"/>
  <c r="U286" i="9"/>
  <c r="T286" i="9"/>
  <c r="N286" i="9"/>
  <c r="O286" i="9" s="1"/>
  <c r="M286" i="9"/>
  <c r="K286" i="9"/>
  <c r="I286" i="9"/>
  <c r="G286" i="9"/>
  <c r="S285" i="9"/>
  <c r="R285" i="9"/>
  <c r="T285" i="9" s="1"/>
  <c r="Q285" i="9"/>
  <c r="P285" i="9"/>
  <c r="L285" i="9"/>
  <c r="J285" i="9"/>
  <c r="H285" i="9"/>
  <c r="F285" i="9"/>
  <c r="N285" i="9" s="1"/>
  <c r="E285" i="9"/>
  <c r="D285" i="9"/>
  <c r="G285" i="9" s="1"/>
  <c r="U284" i="9"/>
  <c r="T284" i="9"/>
  <c r="N284" i="9"/>
  <c r="O284" i="9" s="1"/>
  <c r="M284" i="9"/>
  <c r="K284" i="9"/>
  <c r="I284" i="9"/>
  <c r="G284" i="9"/>
  <c r="U283" i="9"/>
  <c r="T283" i="9"/>
  <c r="O283" i="9"/>
  <c r="N283" i="9"/>
  <c r="M283" i="9"/>
  <c r="K283" i="9"/>
  <c r="I283" i="9"/>
  <c r="G283" i="9"/>
  <c r="U282" i="9"/>
  <c r="T282" i="9"/>
  <c r="O282" i="9"/>
  <c r="N282" i="9"/>
  <c r="M282" i="9"/>
  <c r="K282" i="9"/>
  <c r="I282" i="9"/>
  <c r="G282" i="9"/>
  <c r="U281" i="9"/>
  <c r="T281" i="9"/>
  <c r="N281" i="9"/>
  <c r="O281" i="9" s="1"/>
  <c r="M281" i="9"/>
  <c r="K281" i="9"/>
  <c r="I281" i="9"/>
  <c r="G281" i="9"/>
  <c r="U280" i="9"/>
  <c r="T280" i="9"/>
  <c r="O280" i="9"/>
  <c r="N280" i="9"/>
  <c r="M280" i="9"/>
  <c r="K280" i="9"/>
  <c r="I280" i="9"/>
  <c r="G280" i="9"/>
  <c r="U279" i="9"/>
  <c r="T279" i="9"/>
  <c r="N279" i="9"/>
  <c r="O279" i="9" s="1"/>
  <c r="M279" i="9"/>
  <c r="K279" i="9"/>
  <c r="I279" i="9"/>
  <c r="G279" i="9"/>
  <c r="U278" i="9"/>
  <c r="T278" i="9"/>
  <c r="N278" i="9"/>
  <c r="O278" i="9" s="1"/>
  <c r="M278" i="9"/>
  <c r="K278" i="9"/>
  <c r="I278" i="9"/>
  <c r="G278" i="9"/>
  <c r="U277" i="9"/>
  <c r="T277" i="9"/>
  <c r="O277" i="9"/>
  <c r="N277" i="9"/>
  <c r="M277" i="9"/>
  <c r="K277" i="9"/>
  <c r="I277" i="9"/>
  <c r="G277" i="9"/>
  <c r="U276" i="9"/>
  <c r="T276" i="9"/>
  <c r="N276" i="9"/>
  <c r="O276" i="9" s="1"/>
  <c r="M276" i="9"/>
  <c r="K276" i="9"/>
  <c r="I276" i="9"/>
  <c r="G276" i="9"/>
  <c r="S275" i="9"/>
  <c r="R275" i="9"/>
  <c r="Q275" i="9"/>
  <c r="P275" i="9"/>
  <c r="L275" i="9"/>
  <c r="J275" i="9"/>
  <c r="H275" i="9"/>
  <c r="F275" i="9"/>
  <c r="E275" i="9"/>
  <c r="K275" i="9" s="1"/>
  <c r="D275" i="9"/>
  <c r="U274" i="9"/>
  <c r="T274" i="9"/>
  <c r="N274" i="9"/>
  <c r="O274" i="9" s="1"/>
  <c r="M274" i="9"/>
  <c r="K274" i="9"/>
  <c r="I274" i="9"/>
  <c r="G274" i="9"/>
  <c r="U273" i="9"/>
  <c r="T273" i="9"/>
  <c r="N273" i="9"/>
  <c r="O273" i="9" s="1"/>
  <c r="M273" i="9"/>
  <c r="K273" i="9"/>
  <c r="I273" i="9"/>
  <c r="G273" i="9"/>
  <c r="U272" i="9"/>
  <c r="T272" i="9"/>
  <c r="N272" i="9"/>
  <c r="O272" i="9" s="1"/>
  <c r="M272" i="9"/>
  <c r="K272" i="9"/>
  <c r="I272" i="9"/>
  <c r="G272" i="9"/>
  <c r="U271" i="9"/>
  <c r="T271" i="9"/>
  <c r="N271" i="9"/>
  <c r="O271" i="9" s="1"/>
  <c r="M271" i="9"/>
  <c r="K271" i="9"/>
  <c r="I271" i="9"/>
  <c r="G271" i="9"/>
  <c r="U270" i="9"/>
  <c r="T270" i="9"/>
  <c r="N270" i="9"/>
  <c r="O270" i="9" s="1"/>
  <c r="M270" i="9"/>
  <c r="K270" i="9"/>
  <c r="I270" i="9"/>
  <c r="G270" i="9"/>
  <c r="U269" i="9"/>
  <c r="T269" i="9"/>
  <c r="N269" i="9"/>
  <c r="O269" i="9" s="1"/>
  <c r="M269" i="9"/>
  <c r="K269" i="9"/>
  <c r="I269" i="9"/>
  <c r="G269" i="9"/>
  <c r="U268" i="9"/>
  <c r="T268" i="9"/>
  <c r="N268" i="9"/>
  <c r="O268" i="9" s="1"/>
  <c r="M268" i="9"/>
  <c r="K268" i="9"/>
  <c r="I268" i="9"/>
  <c r="G268" i="9"/>
  <c r="S267" i="9"/>
  <c r="R267" i="9"/>
  <c r="T267" i="9" s="1"/>
  <c r="Q267" i="9"/>
  <c r="P267" i="9"/>
  <c r="L267" i="9"/>
  <c r="J267" i="9"/>
  <c r="U267" i="9" s="1"/>
  <c r="H267" i="9"/>
  <c r="F267" i="9"/>
  <c r="N267" i="9" s="1"/>
  <c r="E267" i="9"/>
  <c r="D267" i="9"/>
  <c r="U266" i="9"/>
  <c r="T266" i="9"/>
  <c r="N266" i="9"/>
  <c r="O266" i="9" s="1"/>
  <c r="M266" i="9"/>
  <c r="K266" i="9"/>
  <c r="I266" i="9"/>
  <c r="G266" i="9"/>
  <c r="U265" i="9"/>
  <c r="T265" i="9"/>
  <c r="N265" i="9"/>
  <c r="O265" i="9" s="1"/>
  <c r="M265" i="9"/>
  <c r="K265" i="9"/>
  <c r="I265" i="9"/>
  <c r="G265" i="9"/>
  <c r="U264" i="9"/>
  <c r="T264" i="9"/>
  <c r="N264" i="9"/>
  <c r="O264" i="9" s="1"/>
  <c r="M264" i="9"/>
  <c r="K264" i="9"/>
  <c r="I264" i="9"/>
  <c r="G264" i="9"/>
  <c r="U263" i="9"/>
  <c r="T263" i="9"/>
  <c r="N263" i="9"/>
  <c r="O263" i="9" s="1"/>
  <c r="M263" i="9"/>
  <c r="K263" i="9"/>
  <c r="I263" i="9"/>
  <c r="G263" i="9"/>
  <c r="S260" i="9"/>
  <c r="R260" i="9"/>
  <c r="T260" i="9" s="1"/>
  <c r="Q260" i="9"/>
  <c r="P260" i="9"/>
  <c r="U260" i="9" s="1"/>
  <c r="L260" i="9"/>
  <c r="J260" i="9"/>
  <c r="H260" i="9"/>
  <c r="F260" i="9"/>
  <c r="N260" i="9" s="1"/>
  <c r="E260" i="9"/>
  <c r="K260" i="9" s="1"/>
  <c r="D260" i="9"/>
  <c r="I260" i="9" s="1"/>
  <c r="S259" i="9"/>
  <c r="R259" i="9"/>
  <c r="T259" i="9" s="1"/>
  <c r="Q259" i="9"/>
  <c r="P259" i="9"/>
  <c r="L259" i="9"/>
  <c r="J259" i="9"/>
  <c r="H259" i="9"/>
  <c r="F259" i="9"/>
  <c r="N259" i="9" s="1"/>
  <c r="E259" i="9"/>
  <c r="D259" i="9"/>
  <c r="U258" i="9"/>
  <c r="T258" i="9"/>
  <c r="O258" i="9"/>
  <c r="N258" i="9"/>
  <c r="M258" i="9"/>
  <c r="K258" i="9"/>
  <c r="I258" i="9"/>
  <c r="G258" i="9"/>
  <c r="U257" i="9"/>
  <c r="T257" i="9"/>
  <c r="N257" i="9"/>
  <c r="O257" i="9" s="1"/>
  <c r="M257" i="9"/>
  <c r="K257" i="9"/>
  <c r="I257" i="9"/>
  <c r="G257" i="9"/>
  <c r="U256" i="9"/>
  <c r="T256" i="9"/>
  <c r="N256" i="9"/>
  <c r="O256" i="9" s="1"/>
  <c r="M256" i="9"/>
  <c r="K256" i="9"/>
  <c r="I256" i="9"/>
  <c r="G256" i="9"/>
  <c r="U255" i="9"/>
  <c r="T255" i="9"/>
  <c r="N255" i="9"/>
  <c r="O255" i="9" s="1"/>
  <c r="M255" i="9"/>
  <c r="K255" i="9"/>
  <c r="I255" i="9"/>
  <c r="G255" i="9"/>
  <c r="S254" i="9"/>
  <c r="R254" i="9"/>
  <c r="Q254" i="9"/>
  <c r="P254" i="9"/>
  <c r="L254" i="9"/>
  <c r="J254" i="9"/>
  <c r="H254" i="9"/>
  <c r="F254" i="9"/>
  <c r="N254" i="9" s="1"/>
  <c r="E254" i="9"/>
  <c r="K254" i="9" s="1"/>
  <c r="D254" i="9"/>
  <c r="I254" i="9" s="1"/>
  <c r="U253" i="9"/>
  <c r="T253" i="9"/>
  <c r="N253" i="9"/>
  <c r="O253" i="9" s="1"/>
  <c r="M253" i="9"/>
  <c r="K253" i="9"/>
  <c r="I253" i="9"/>
  <c r="G253" i="9"/>
  <c r="U252" i="9"/>
  <c r="T252" i="9"/>
  <c r="N252" i="9"/>
  <c r="O252" i="9" s="1"/>
  <c r="M252" i="9"/>
  <c r="K252" i="9"/>
  <c r="I252" i="9"/>
  <c r="G252" i="9"/>
  <c r="U251" i="9"/>
  <c r="T251" i="9"/>
  <c r="N251" i="9"/>
  <c r="O251" i="9" s="1"/>
  <c r="M251" i="9"/>
  <c r="K251" i="9"/>
  <c r="I251" i="9"/>
  <c r="G251" i="9"/>
  <c r="U250" i="9"/>
  <c r="T250" i="9"/>
  <c r="N250" i="9"/>
  <c r="O250" i="9" s="1"/>
  <c r="M250" i="9"/>
  <c r="K250" i="9"/>
  <c r="I250" i="9"/>
  <c r="G250" i="9"/>
  <c r="U249" i="9"/>
  <c r="T249" i="9"/>
  <c r="N249" i="9"/>
  <c r="O249" i="9" s="1"/>
  <c r="M249" i="9"/>
  <c r="K249" i="9"/>
  <c r="I249" i="9"/>
  <c r="G249" i="9"/>
  <c r="U248" i="9"/>
  <c r="T248" i="9"/>
  <c r="N248" i="9"/>
  <c r="O248" i="9" s="1"/>
  <c r="M248" i="9"/>
  <c r="K248" i="9"/>
  <c r="I248" i="9"/>
  <c r="G248" i="9"/>
  <c r="S247" i="9"/>
  <c r="R247" i="9"/>
  <c r="T247" i="9" s="1"/>
  <c r="Q247" i="9"/>
  <c r="P247" i="9"/>
  <c r="U247" i="9" s="1"/>
  <c r="L247" i="9"/>
  <c r="J247" i="9"/>
  <c r="H247" i="9"/>
  <c r="F247" i="9"/>
  <c r="N247" i="9" s="1"/>
  <c r="E247" i="9"/>
  <c r="D247" i="9"/>
  <c r="U246" i="9"/>
  <c r="T246" i="9"/>
  <c r="N246" i="9"/>
  <c r="O246" i="9" s="1"/>
  <c r="M246" i="9"/>
  <c r="K246" i="9"/>
  <c r="I246" i="9"/>
  <c r="G246" i="9"/>
  <c r="U245" i="9"/>
  <c r="T245" i="9"/>
  <c r="N245" i="9"/>
  <c r="O245" i="9" s="1"/>
  <c r="M245" i="9"/>
  <c r="K245" i="9"/>
  <c r="I245" i="9"/>
  <c r="G245" i="9"/>
  <c r="U244" i="9"/>
  <c r="T244" i="9"/>
  <c r="N244" i="9"/>
  <c r="O244" i="9" s="1"/>
  <c r="M244" i="9"/>
  <c r="K244" i="9"/>
  <c r="I244" i="9"/>
  <c r="G244" i="9"/>
  <c r="U243" i="9"/>
  <c r="T243" i="9"/>
  <c r="N243" i="9"/>
  <c r="O243" i="9" s="1"/>
  <c r="M243" i="9"/>
  <c r="K243" i="9"/>
  <c r="I243" i="9"/>
  <c r="G243" i="9"/>
  <c r="U242" i="9"/>
  <c r="T242" i="9"/>
  <c r="O242" i="9"/>
  <c r="N242" i="9"/>
  <c r="M242" i="9"/>
  <c r="K242" i="9"/>
  <c r="I242" i="9"/>
  <c r="G242" i="9"/>
  <c r="U241" i="9"/>
  <c r="T241" i="9"/>
  <c r="N241" i="9"/>
  <c r="O241" i="9" s="1"/>
  <c r="M241" i="9"/>
  <c r="K241" i="9"/>
  <c r="I241" i="9"/>
  <c r="G241" i="9"/>
  <c r="S240" i="9"/>
  <c r="R240" i="9"/>
  <c r="T240" i="9" s="1"/>
  <c r="Q240" i="9"/>
  <c r="P240" i="9"/>
  <c r="L240" i="9"/>
  <c r="J240" i="9"/>
  <c r="H240" i="9"/>
  <c r="F240" i="9"/>
  <c r="E240" i="9"/>
  <c r="M240" i="9" s="1"/>
  <c r="D240" i="9"/>
  <c r="U239" i="9"/>
  <c r="T239" i="9"/>
  <c r="N239" i="9"/>
  <c r="O239" i="9" s="1"/>
  <c r="M239" i="9"/>
  <c r="K239" i="9"/>
  <c r="I239" i="9"/>
  <c r="G239" i="9"/>
  <c r="U238" i="9"/>
  <c r="T238" i="9"/>
  <c r="N238" i="9"/>
  <c r="O238" i="9" s="1"/>
  <c r="M238" i="9"/>
  <c r="K238" i="9"/>
  <c r="I238" i="9"/>
  <c r="G238" i="9"/>
  <c r="U237" i="9"/>
  <c r="T237" i="9"/>
  <c r="N237" i="9"/>
  <c r="O237" i="9" s="1"/>
  <c r="M237" i="9"/>
  <c r="K237" i="9"/>
  <c r="I237" i="9"/>
  <c r="G237" i="9"/>
  <c r="U236" i="9"/>
  <c r="T236" i="9"/>
  <c r="N236" i="9"/>
  <c r="O236" i="9" s="1"/>
  <c r="M236" i="9"/>
  <c r="K236" i="9"/>
  <c r="I236" i="9"/>
  <c r="G236" i="9"/>
  <c r="U235" i="9"/>
  <c r="T235" i="9"/>
  <c r="N235" i="9"/>
  <c r="O235" i="9" s="1"/>
  <c r="M235" i="9"/>
  <c r="K235" i="9"/>
  <c r="I235" i="9"/>
  <c r="G235" i="9"/>
  <c r="U234" i="9"/>
  <c r="T234" i="9"/>
  <c r="N234" i="9"/>
  <c r="O234" i="9" s="1"/>
  <c r="M234" i="9"/>
  <c r="K234" i="9"/>
  <c r="I234" i="9"/>
  <c r="G234" i="9"/>
  <c r="S231" i="9"/>
  <c r="R231" i="9"/>
  <c r="T231" i="9" s="1"/>
  <c r="Q231" i="9"/>
  <c r="P231" i="9"/>
  <c r="L231" i="9"/>
  <c r="J231" i="9"/>
  <c r="H231" i="9"/>
  <c r="F231" i="9"/>
  <c r="E231" i="9"/>
  <c r="D231" i="9"/>
  <c r="G231" i="9" s="1"/>
  <c r="S230" i="9"/>
  <c r="R230" i="9"/>
  <c r="T230" i="9" s="1"/>
  <c r="Q230" i="9"/>
  <c r="P230" i="9"/>
  <c r="L230" i="9"/>
  <c r="J230" i="9"/>
  <c r="H230" i="9"/>
  <c r="F230" i="9"/>
  <c r="N230" i="9" s="1"/>
  <c r="E230" i="9"/>
  <c r="D230" i="9"/>
  <c r="U229" i="9"/>
  <c r="T229" i="9"/>
  <c r="N229" i="9"/>
  <c r="O229" i="9" s="1"/>
  <c r="M229" i="9"/>
  <c r="K229" i="9"/>
  <c r="I229" i="9"/>
  <c r="G229" i="9"/>
  <c r="U228" i="9"/>
  <c r="T228" i="9"/>
  <c r="N228" i="9"/>
  <c r="O228" i="9" s="1"/>
  <c r="M228" i="9"/>
  <c r="K228" i="9"/>
  <c r="I228" i="9"/>
  <c r="G228" i="9"/>
  <c r="U227" i="9"/>
  <c r="T227" i="9"/>
  <c r="N227" i="9"/>
  <c r="O227" i="9" s="1"/>
  <c r="M227" i="9"/>
  <c r="K227" i="9"/>
  <c r="I227" i="9"/>
  <c r="G227" i="9"/>
  <c r="U226" i="9"/>
  <c r="T226" i="9"/>
  <c r="N226" i="9"/>
  <c r="O226" i="9" s="1"/>
  <c r="M226" i="9"/>
  <c r="K226" i="9"/>
  <c r="I226" i="9"/>
  <c r="G226" i="9"/>
  <c r="U225" i="9"/>
  <c r="T225" i="9"/>
  <c r="N225" i="9"/>
  <c r="O225" i="9" s="1"/>
  <c r="M225" i="9"/>
  <c r="K225" i="9"/>
  <c r="I225" i="9"/>
  <c r="G225" i="9"/>
  <c r="S224" i="9"/>
  <c r="R224" i="9"/>
  <c r="T224" i="9" s="1"/>
  <c r="Q224" i="9"/>
  <c r="P224" i="9"/>
  <c r="L224" i="9"/>
  <c r="J224" i="9"/>
  <c r="H224" i="9"/>
  <c r="F224" i="9"/>
  <c r="E224" i="9"/>
  <c r="M224" i="9" s="1"/>
  <c r="D224" i="9"/>
  <c r="U223" i="9"/>
  <c r="T223" i="9"/>
  <c r="N223" i="9"/>
  <c r="O223" i="9" s="1"/>
  <c r="M223" i="9"/>
  <c r="K223" i="9"/>
  <c r="I223" i="9"/>
  <c r="G223" i="9"/>
  <c r="U222" i="9"/>
  <c r="T222" i="9"/>
  <c r="N222" i="9"/>
  <c r="O222" i="9" s="1"/>
  <c r="M222" i="9"/>
  <c r="K222" i="9"/>
  <c r="I222" i="9"/>
  <c r="G222" i="9"/>
  <c r="U221" i="9"/>
  <c r="T221" i="9"/>
  <c r="N221" i="9"/>
  <c r="O221" i="9" s="1"/>
  <c r="M221" i="9"/>
  <c r="K221" i="9"/>
  <c r="I221" i="9"/>
  <c r="G221" i="9"/>
  <c r="U220" i="9"/>
  <c r="T220" i="9"/>
  <c r="N220" i="9"/>
  <c r="O220" i="9" s="1"/>
  <c r="M220" i="9"/>
  <c r="K220" i="9"/>
  <c r="I220" i="9"/>
  <c r="G220" i="9"/>
  <c r="U219" i="9"/>
  <c r="T219" i="9"/>
  <c r="N219" i="9"/>
  <c r="O219" i="9" s="1"/>
  <c r="M219" i="9"/>
  <c r="K219" i="9"/>
  <c r="I219" i="9"/>
  <c r="G219" i="9"/>
  <c r="U218" i="9"/>
  <c r="T218" i="9"/>
  <c r="N218" i="9"/>
  <c r="O218" i="9" s="1"/>
  <c r="M218" i="9"/>
  <c r="K218" i="9"/>
  <c r="I218" i="9"/>
  <c r="G218" i="9"/>
  <c r="U217" i="9"/>
  <c r="T217" i="9"/>
  <c r="N217" i="9"/>
  <c r="O217" i="9" s="1"/>
  <c r="M217" i="9"/>
  <c r="K217" i="9"/>
  <c r="I217" i="9"/>
  <c r="G217" i="9"/>
  <c r="S216" i="9"/>
  <c r="R216" i="9"/>
  <c r="T216" i="9" s="1"/>
  <c r="Q216" i="9"/>
  <c r="P216" i="9"/>
  <c r="L216" i="9"/>
  <c r="J216" i="9"/>
  <c r="U216" i="9" s="1"/>
  <c r="H216" i="9"/>
  <c r="F216" i="9"/>
  <c r="N216" i="9" s="1"/>
  <c r="E216" i="9"/>
  <c r="K216" i="9" s="1"/>
  <c r="D216" i="9"/>
  <c r="I216" i="9" s="1"/>
  <c r="U215" i="9"/>
  <c r="T215" i="9"/>
  <c r="N215" i="9"/>
  <c r="O215" i="9" s="1"/>
  <c r="M215" i="9"/>
  <c r="K215" i="9"/>
  <c r="I215" i="9"/>
  <c r="G215" i="9"/>
  <c r="U214" i="9"/>
  <c r="T214" i="9"/>
  <c r="N214" i="9"/>
  <c r="O214" i="9" s="1"/>
  <c r="M214" i="9"/>
  <c r="K214" i="9"/>
  <c r="I214" i="9"/>
  <c r="G214" i="9"/>
  <c r="U213" i="9"/>
  <c r="T213" i="9"/>
  <c r="N213" i="9"/>
  <c r="O213" i="9" s="1"/>
  <c r="M213" i="9"/>
  <c r="K213" i="9"/>
  <c r="I213" i="9"/>
  <c r="G213" i="9"/>
  <c r="U212" i="9"/>
  <c r="T212" i="9"/>
  <c r="N212" i="9"/>
  <c r="O212" i="9" s="1"/>
  <c r="M212" i="9"/>
  <c r="K212" i="9"/>
  <c r="I212" i="9"/>
  <c r="G212" i="9"/>
  <c r="U211" i="9"/>
  <c r="T211" i="9"/>
  <c r="N211" i="9"/>
  <c r="O211" i="9" s="1"/>
  <c r="M211" i="9"/>
  <c r="K211" i="9"/>
  <c r="I211" i="9"/>
  <c r="G211" i="9"/>
  <c r="U210" i="9"/>
  <c r="T210" i="9"/>
  <c r="N210" i="9"/>
  <c r="O210" i="9" s="1"/>
  <c r="M210" i="9"/>
  <c r="K210" i="9"/>
  <c r="I210" i="9"/>
  <c r="G210" i="9"/>
  <c r="U209" i="9"/>
  <c r="T209" i="9"/>
  <c r="N209" i="9"/>
  <c r="O209" i="9" s="1"/>
  <c r="M209" i="9"/>
  <c r="K209" i="9"/>
  <c r="I209" i="9"/>
  <c r="G209" i="9"/>
  <c r="U208" i="9"/>
  <c r="T208" i="9"/>
  <c r="N208" i="9"/>
  <c r="O208" i="9" s="1"/>
  <c r="M208" i="9"/>
  <c r="K208" i="9"/>
  <c r="I208" i="9"/>
  <c r="G208" i="9"/>
  <c r="S205" i="9"/>
  <c r="R205" i="9"/>
  <c r="T205" i="9" s="1"/>
  <c r="Q205" i="9"/>
  <c r="P205" i="9"/>
  <c r="L205" i="9"/>
  <c r="J205" i="9"/>
  <c r="H205" i="9"/>
  <c r="F205" i="9"/>
  <c r="N205" i="9" s="1"/>
  <c r="E205" i="9"/>
  <c r="O205" i="9" s="1"/>
  <c r="D205" i="9"/>
  <c r="I205" i="9" s="1"/>
  <c r="S204" i="9"/>
  <c r="R204" i="9"/>
  <c r="Q204" i="9"/>
  <c r="P204" i="9"/>
  <c r="L204" i="9"/>
  <c r="J204" i="9"/>
  <c r="H204" i="9"/>
  <c r="F204" i="9"/>
  <c r="E204" i="9"/>
  <c r="K204" i="9" s="1"/>
  <c r="D204" i="9"/>
  <c r="U203" i="9"/>
  <c r="T203" i="9"/>
  <c r="N203" i="9"/>
  <c r="O203" i="9" s="1"/>
  <c r="M203" i="9"/>
  <c r="K203" i="9"/>
  <c r="I203" i="9"/>
  <c r="G203" i="9"/>
  <c r="U202" i="9"/>
  <c r="T202" i="9"/>
  <c r="N202" i="9"/>
  <c r="O202" i="9" s="1"/>
  <c r="M202" i="9"/>
  <c r="K202" i="9"/>
  <c r="I202" i="9"/>
  <c r="G202" i="9"/>
  <c r="U201" i="9"/>
  <c r="T201" i="9"/>
  <c r="N201" i="9"/>
  <c r="O201" i="9" s="1"/>
  <c r="M201" i="9"/>
  <c r="K201" i="9"/>
  <c r="I201" i="9"/>
  <c r="G201" i="9"/>
  <c r="U200" i="9"/>
  <c r="T200" i="9"/>
  <c r="N200" i="9"/>
  <c r="O200" i="9" s="1"/>
  <c r="M200" i="9"/>
  <c r="K200" i="9"/>
  <c r="I200" i="9"/>
  <c r="G200" i="9"/>
  <c r="U199" i="9"/>
  <c r="T199" i="9"/>
  <c r="N199" i="9"/>
  <c r="O199" i="9" s="1"/>
  <c r="M199" i="9"/>
  <c r="K199" i="9"/>
  <c r="I199" i="9"/>
  <c r="G199" i="9"/>
  <c r="S198" i="9"/>
  <c r="R198" i="9"/>
  <c r="T198" i="9" s="1"/>
  <c r="Q198" i="9"/>
  <c r="P198" i="9"/>
  <c r="L198" i="9"/>
  <c r="J198" i="9"/>
  <c r="U198" i="9" s="1"/>
  <c r="H198" i="9"/>
  <c r="F198" i="9"/>
  <c r="N198" i="9" s="1"/>
  <c r="E198" i="9"/>
  <c r="D198" i="9"/>
  <c r="U197" i="9"/>
  <c r="T197" i="9"/>
  <c r="N197" i="9"/>
  <c r="O197" i="9" s="1"/>
  <c r="M197" i="9"/>
  <c r="K197" i="9"/>
  <c r="I197" i="9"/>
  <c r="G197" i="9"/>
  <c r="U196" i="9"/>
  <c r="T196" i="9"/>
  <c r="N196" i="9"/>
  <c r="O196" i="9" s="1"/>
  <c r="M196" i="9"/>
  <c r="K196" i="9"/>
  <c r="I196" i="9"/>
  <c r="G196" i="9"/>
  <c r="U195" i="9"/>
  <c r="T195" i="9"/>
  <c r="N195" i="9"/>
  <c r="O195" i="9" s="1"/>
  <c r="M195" i="9"/>
  <c r="K195" i="9"/>
  <c r="I195" i="9"/>
  <c r="G195" i="9"/>
  <c r="U194" i="9"/>
  <c r="T194" i="9"/>
  <c r="N194" i="9"/>
  <c r="O194" i="9" s="1"/>
  <c r="M194" i="9"/>
  <c r="K194" i="9"/>
  <c r="I194" i="9"/>
  <c r="G194" i="9"/>
  <c r="U193" i="9"/>
  <c r="T193" i="9"/>
  <c r="N193" i="9"/>
  <c r="O193" i="9" s="1"/>
  <c r="M193" i="9"/>
  <c r="K193" i="9"/>
  <c r="I193" i="9"/>
  <c r="G193" i="9"/>
  <c r="U192" i="9"/>
  <c r="T192" i="9"/>
  <c r="N192" i="9"/>
  <c r="O192" i="9" s="1"/>
  <c r="M192" i="9"/>
  <c r="K192" i="9"/>
  <c r="I192" i="9"/>
  <c r="G192" i="9"/>
  <c r="S191" i="9"/>
  <c r="R191" i="9"/>
  <c r="T191" i="9" s="1"/>
  <c r="Q191" i="9"/>
  <c r="P191" i="9"/>
  <c r="L191" i="9"/>
  <c r="J191" i="9"/>
  <c r="H191" i="9"/>
  <c r="F191" i="9"/>
  <c r="E191" i="9"/>
  <c r="D191" i="9"/>
  <c r="I191" i="9" s="1"/>
  <c r="U190" i="9"/>
  <c r="T190" i="9"/>
  <c r="N190" i="9"/>
  <c r="O190" i="9" s="1"/>
  <c r="M190" i="9"/>
  <c r="K190" i="9"/>
  <c r="I190" i="9"/>
  <c r="G190" i="9"/>
  <c r="U189" i="9"/>
  <c r="T189" i="9"/>
  <c r="N189" i="9"/>
  <c r="O189" i="9" s="1"/>
  <c r="M189" i="9"/>
  <c r="K189" i="9"/>
  <c r="I189" i="9"/>
  <c r="G189" i="9"/>
  <c r="U188" i="9"/>
  <c r="T188" i="9"/>
  <c r="N188" i="9"/>
  <c r="O188" i="9" s="1"/>
  <c r="M188" i="9"/>
  <c r="K188" i="9"/>
  <c r="I188" i="9"/>
  <c r="G188" i="9"/>
  <c r="U187" i="9"/>
  <c r="T187" i="9"/>
  <c r="N187" i="9"/>
  <c r="O187" i="9" s="1"/>
  <c r="M187" i="9"/>
  <c r="K187" i="9"/>
  <c r="I187" i="9"/>
  <c r="G187" i="9"/>
  <c r="U186" i="9"/>
  <c r="T186" i="9"/>
  <c r="N186" i="9"/>
  <c r="O186" i="9" s="1"/>
  <c r="M186" i="9"/>
  <c r="K186" i="9"/>
  <c r="I186" i="9"/>
  <c r="G186" i="9"/>
  <c r="S185" i="9"/>
  <c r="R185" i="9"/>
  <c r="T185" i="9" s="1"/>
  <c r="Q185" i="9"/>
  <c r="P185" i="9"/>
  <c r="L185" i="9"/>
  <c r="J185" i="9"/>
  <c r="H185" i="9"/>
  <c r="F185" i="9"/>
  <c r="N185" i="9" s="1"/>
  <c r="O185" i="9" s="1"/>
  <c r="E185" i="9"/>
  <c r="D185" i="9"/>
  <c r="I185" i="9" s="1"/>
  <c r="U184" i="9"/>
  <c r="T184" i="9"/>
  <c r="N184" i="9"/>
  <c r="O184" i="9" s="1"/>
  <c r="M184" i="9"/>
  <c r="K184" i="9"/>
  <c r="I184" i="9"/>
  <c r="G184" i="9"/>
  <c r="U183" i="9"/>
  <c r="T183" i="9"/>
  <c r="N183" i="9"/>
  <c r="O183" i="9" s="1"/>
  <c r="M183" i="9"/>
  <c r="K183" i="9"/>
  <c r="I183" i="9"/>
  <c r="G183" i="9"/>
  <c r="U182" i="9"/>
  <c r="T182" i="9"/>
  <c r="N182" i="9"/>
  <c r="O182" i="9" s="1"/>
  <c r="M182" i="9"/>
  <c r="K182" i="9"/>
  <c r="I182" i="9"/>
  <c r="G182" i="9"/>
  <c r="U181" i="9"/>
  <c r="T181" i="9"/>
  <c r="N181" i="9"/>
  <c r="O181" i="9" s="1"/>
  <c r="M181" i="9"/>
  <c r="K181" i="9"/>
  <c r="I181" i="9"/>
  <c r="G181" i="9"/>
  <c r="U180" i="9"/>
  <c r="T180" i="9"/>
  <c r="N180" i="9"/>
  <c r="O180" i="9" s="1"/>
  <c r="M180" i="9"/>
  <c r="K180" i="9"/>
  <c r="I180" i="9"/>
  <c r="G180" i="9"/>
  <c r="S179" i="9"/>
  <c r="R179" i="9"/>
  <c r="T179" i="9" s="1"/>
  <c r="Q179" i="9"/>
  <c r="P179" i="9"/>
  <c r="L179" i="9"/>
  <c r="J179" i="9"/>
  <c r="H179" i="9"/>
  <c r="F179" i="9"/>
  <c r="E179" i="9"/>
  <c r="D179" i="9"/>
  <c r="G179" i="9" s="1"/>
  <c r="U178" i="9"/>
  <c r="T178" i="9"/>
  <c r="N178" i="9"/>
  <c r="O178" i="9" s="1"/>
  <c r="M178" i="9"/>
  <c r="K178" i="9"/>
  <c r="I178" i="9"/>
  <c r="G178" i="9"/>
  <c r="U177" i="9"/>
  <c r="T177" i="9"/>
  <c r="N177" i="9"/>
  <c r="O177" i="9" s="1"/>
  <c r="M177" i="9"/>
  <c r="K177" i="9"/>
  <c r="I177" i="9"/>
  <c r="G177" i="9"/>
  <c r="U176" i="9"/>
  <c r="T176" i="9"/>
  <c r="N176" i="9"/>
  <c r="O176" i="9" s="1"/>
  <c r="M176" i="9"/>
  <c r="K176" i="9"/>
  <c r="I176" i="9"/>
  <c r="G176" i="9"/>
  <c r="U175" i="9"/>
  <c r="T175" i="9"/>
  <c r="N175" i="9"/>
  <c r="O175" i="9" s="1"/>
  <c r="M175" i="9"/>
  <c r="K175" i="9"/>
  <c r="I175" i="9"/>
  <c r="G175" i="9"/>
  <c r="U174" i="9"/>
  <c r="T174" i="9"/>
  <c r="N174" i="9"/>
  <c r="O174" i="9" s="1"/>
  <c r="M174" i="9"/>
  <c r="K174" i="9"/>
  <c r="I174" i="9"/>
  <c r="G174" i="9"/>
  <c r="U173" i="9"/>
  <c r="T173" i="9"/>
  <c r="N173" i="9"/>
  <c r="O173" i="9" s="1"/>
  <c r="M173" i="9"/>
  <c r="K173" i="9"/>
  <c r="I173" i="9"/>
  <c r="G173" i="9"/>
  <c r="S170" i="9"/>
  <c r="R170" i="9"/>
  <c r="T170" i="9" s="1"/>
  <c r="Q170" i="9"/>
  <c r="P170" i="9"/>
  <c r="L170" i="9"/>
  <c r="J170" i="9"/>
  <c r="U170" i="9" s="1"/>
  <c r="H170" i="9"/>
  <c r="F170" i="9"/>
  <c r="N170" i="9" s="1"/>
  <c r="E170" i="9"/>
  <c r="D170" i="9"/>
  <c r="S169" i="9"/>
  <c r="R169" i="9"/>
  <c r="T169" i="9" s="1"/>
  <c r="Q169" i="9"/>
  <c r="P169" i="9"/>
  <c r="L169" i="9"/>
  <c r="J169" i="9"/>
  <c r="H169" i="9"/>
  <c r="F169" i="9"/>
  <c r="E169" i="9"/>
  <c r="M169" i="9" s="1"/>
  <c r="D169" i="9"/>
  <c r="U168" i="9"/>
  <c r="T168" i="9"/>
  <c r="N168" i="9"/>
  <c r="O168" i="9" s="1"/>
  <c r="M168" i="9"/>
  <c r="K168" i="9"/>
  <c r="I168" i="9"/>
  <c r="G168" i="9"/>
  <c r="U167" i="9"/>
  <c r="T167" i="9"/>
  <c r="N167" i="9"/>
  <c r="O167" i="9" s="1"/>
  <c r="M167" i="9"/>
  <c r="K167" i="9"/>
  <c r="I167" i="9"/>
  <c r="G167" i="9"/>
  <c r="U166" i="9"/>
  <c r="T166" i="9"/>
  <c r="N166" i="9"/>
  <c r="O166" i="9" s="1"/>
  <c r="M166" i="9"/>
  <c r="K166" i="9"/>
  <c r="I166" i="9"/>
  <c r="G166" i="9"/>
  <c r="U165" i="9"/>
  <c r="T165" i="9"/>
  <c r="N165" i="9"/>
  <c r="O165" i="9" s="1"/>
  <c r="M165" i="9"/>
  <c r="K165" i="9"/>
  <c r="I165" i="9"/>
  <c r="G165" i="9"/>
  <c r="U164" i="9"/>
  <c r="T164" i="9"/>
  <c r="N164" i="9"/>
  <c r="O164" i="9" s="1"/>
  <c r="M164" i="9"/>
  <c r="K164" i="9"/>
  <c r="I164" i="9"/>
  <c r="G164" i="9"/>
  <c r="S163" i="9"/>
  <c r="R163" i="9"/>
  <c r="T163" i="9" s="1"/>
  <c r="Q163" i="9"/>
  <c r="P163" i="9"/>
  <c r="L163" i="9"/>
  <c r="J163" i="9"/>
  <c r="H163" i="9"/>
  <c r="F163" i="9"/>
  <c r="E163" i="9"/>
  <c r="D163" i="9"/>
  <c r="U162" i="9"/>
  <c r="T162" i="9"/>
  <c r="N162" i="9"/>
  <c r="O162" i="9" s="1"/>
  <c r="M162" i="9"/>
  <c r="K162" i="9"/>
  <c r="I162" i="9"/>
  <c r="G162" i="9"/>
  <c r="U161" i="9"/>
  <c r="T161" i="9"/>
  <c r="N161" i="9"/>
  <c r="O161" i="9" s="1"/>
  <c r="M161" i="9"/>
  <c r="K161" i="9"/>
  <c r="I161" i="9"/>
  <c r="G161" i="9"/>
  <c r="U160" i="9"/>
  <c r="T160" i="9"/>
  <c r="N160" i="9"/>
  <c r="O160" i="9" s="1"/>
  <c r="M160" i="9"/>
  <c r="K160" i="9"/>
  <c r="I160" i="9"/>
  <c r="G160" i="9"/>
  <c r="U159" i="9"/>
  <c r="T159" i="9"/>
  <c r="N159" i="9"/>
  <c r="O159" i="9" s="1"/>
  <c r="M159" i="9"/>
  <c r="K159" i="9"/>
  <c r="I159" i="9"/>
  <c r="G159" i="9"/>
  <c r="U158" i="9"/>
  <c r="T158" i="9"/>
  <c r="N158" i="9"/>
  <c r="O158" i="9" s="1"/>
  <c r="M158" i="9"/>
  <c r="K158" i="9"/>
  <c r="I158" i="9"/>
  <c r="G158" i="9"/>
  <c r="S157" i="9"/>
  <c r="R157" i="9"/>
  <c r="Q157" i="9"/>
  <c r="P157" i="9"/>
  <c r="L157" i="9"/>
  <c r="J157" i="9"/>
  <c r="H157" i="9"/>
  <c r="F157" i="9"/>
  <c r="E157" i="9"/>
  <c r="M157" i="9" s="1"/>
  <c r="D157" i="9"/>
  <c r="G157" i="9" s="1"/>
  <c r="U156" i="9"/>
  <c r="T156" i="9"/>
  <c r="N156" i="9"/>
  <c r="O156" i="9" s="1"/>
  <c r="M156" i="9"/>
  <c r="K156" i="9"/>
  <c r="I156" i="9"/>
  <c r="G156" i="9"/>
  <c r="U155" i="9"/>
  <c r="T155" i="9"/>
  <c r="N155" i="9"/>
  <c r="O155" i="9" s="1"/>
  <c r="M155" i="9"/>
  <c r="K155" i="9"/>
  <c r="I155" i="9"/>
  <c r="G155" i="9"/>
  <c r="U154" i="9"/>
  <c r="T154" i="9"/>
  <c r="N154" i="9"/>
  <c r="O154" i="9" s="1"/>
  <c r="M154" i="9"/>
  <c r="K154" i="9"/>
  <c r="I154" i="9"/>
  <c r="G154" i="9"/>
  <c r="U153" i="9"/>
  <c r="T153" i="9"/>
  <c r="N153" i="9"/>
  <c r="O153" i="9" s="1"/>
  <c r="M153" i="9"/>
  <c r="K153" i="9"/>
  <c r="I153" i="9"/>
  <c r="G153" i="9"/>
  <c r="U152" i="9"/>
  <c r="T152" i="9"/>
  <c r="N152" i="9"/>
  <c r="O152" i="9" s="1"/>
  <c r="M152" i="9"/>
  <c r="K152" i="9"/>
  <c r="I152" i="9"/>
  <c r="G152" i="9"/>
  <c r="U151" i="9"/>
  <c r="T151" i="9"/>
  <c r="N151" i="9"/>
  <c r="O151" i="9" s="1"/>
  <c r="M151" i="9"/>
  <c r="K151" i="9"/>
  <c r="I151" i="9"/>
  <c r="G151" i="9"/>
  <c r="S150" i="9"/>
  <c r="R150" i="9"/>
  <c r="Q150" i="9"/>
  <c r="P150" i="9"/>
  <c r="U150" i="9" s="1"/>
  <c r="L150" i="9"/>
  <c r="J150" i="9"/>
  <c r="H150" i="9"/>
  <c r="F150" i="9"/>
  <c r="N150" i="9" s="1"/>
  <c r="E150" i="9"/>
  <c r="D150" i="9"/>
  <c r="I150" i="9" s="1"/>
  <c r="U149" i="9"/>
  <c r="T149" i="9"/>
  <c r="N149" i="9"/>
  <c r="O149" i="9" s="1"/>
  <c r="M149" i="9"/>
  <c r="K149" i="9"/>
  <c r="I149" i="9"/>
  <c r="G149" i="9"/>
  <c r="U148" i="9"/>
  <c r="T148" i="9"/>
  <c r="N148" i="9"/>
  <c r="O148" i="9" s="1"/>
  <c r="M148" i="9"/>
  <c r="K148" i="9"/>
  <c r="I148" i="9"/>
  <c r="G148" i="9"/>
  <c r="U147" i="9"/>
  <c r="T147" i="9"/>
  <c r="N147" i="9"/>
  <c r="O147" i="9" s="1"/>
  <c r="M147" i="9"/>
  <c r="K147" i="9"/>
  <c r="I147" i="9"/>
  <c r="G147" i="9"/>
  <c r="U146" i="9"/>
  <c r="T146" i="9"/>
  <c r="N146" i="9"/>
  <c r="O146" i="9" s="1"/>
  <c r="M146" i="9"/>
  <c r="K146" i="9"/>
  <c r="I146" i="9"/>
  <c r="G146" i="9"/>
  <c r="U145" i="9"/>
  <c r="T145" i="9"/>
  <c r="N145" i="9"/>
  <c r="O145" i="9" s="1"/>
  <c r="M145" i="9"/>
  <c r="K145" i="9"/>
  <c r="I145" i="9"/>
  <c r="G145" i="9"/>
  <c r="S144" i="9"/>
  <c r="R144" i="9"/>
  <c r="Q144" i="9"/>
  <c r="P144" i="9"/>
  <c r="U144" i="9" s="1"/>
  <c r="L144" i="9"/>
  <c r="J144" i="9"/>
  <c r="H144" i="9"/>
  <c r="F144" i="9"/>
  <c r="N144" i="9" s="1"/>
  <c r="E144" i="9"/>
  <c r="K144" i="9" s="1"/>
  <c r="D144" i="9"/>
  <c r="I144" i="9" s="1"/>
  <c r="U143" i="9"/>
  <c r="T143" i="9"/>
  <c r="N143" i="9"/>
  <c r="O143" i="9" s="1"/>
  <c r="M143" i="9"/>
  <c r="K143" i="9"/>
  <c r="I143" i="9"/>
  <c r="G143" i="9"/>
  <c r="U142" i="9"/>
  <c r="T142" i="9"/>
  <c r="N142" i="9"/>
  <c r="O142" i="9" s="1"/>
  <c r="M142" i="9"/>
  <c r="K142" i="9"/>
  <c r="I142" i="9"/>
  <c r="G142" i="9"/>
  <c r="U141" i="9"/>
  <c r="T141" i="9"/>
  <c r="N141" i="9"/>
  <c r="O141" i="9" s="1"/>
  <c r="M141" i="9"/>
  <c r="K141" i="9"/>
  <c r="I141" i="9"/>
  <c r="G141" i="9"/>
  <c r="U140" i="9"/>
  <c r="T140" i="9"/>
  <c r="N140" i="9"/>
  <c r="O140" i="9" s="1"/>
  <c r="M140" i="9"/>
  <c r="K140" i="9"/>
  <c r="I140" i="9"/>
  <c r="G140" i="9"/>
  <c r="U139" i="9"/>
  <c r="T139" i="9"/>
  <c r="N139" i="9"/>
  <c r="O139" i="9" s="1"/>
  <c r="M139" i="9"/>
  <c r="K139" i="9"/>
  <c r="I139" i="9"/>
  <c r="G139" i="9"/>
  <c r="U138" i="9"/>
  <c r="T138" i="9"/>
  <c r="N138" i="9"/>
  <c r="O138" i="9" s="1"/>
  <c r="M138" i="9"/>
  <c r="K138" i="9"/>
  <c r="I138" i="9"/>
  <c r="G138" i="9"/>
  <c r="S137" i="9"/>
  <c r="R137" i="9"/>
  <c r="T137" i="9" s="1"/>
  <c r="Q137" i="9"/>
  <c r="P137" i="9"/>
  <c r="U137" i="9" s="1"/>
  <c r="L137" i="9"/>
  <c r="J137" i="9"/>
  <c r="H137" i="9"/>
  <c r="F137" i="9"/>
  <c r="N137" i="9" s="1"/>
  <c r="E137" i="9"/>
  <c r="K137" i="9" s="1"/>
  <c r="D137" i="9"/>
  <c r="U136" i="9"/>
  <c r="T136" i="9"/>
  <c r="N136" i="9"/>
  <c r="O136" i="9" s="1"/>
  <c r="M136" i="9"/>
  <c r="K136" i="9"/>
  <c r="I136" i="9"/>
  <c r="G136" i="9"/>
  <c r="U135" i="9"/>
  <c r="T135" i="9"/>
  <c r="N135" i="9"/>
  <c r="O135" i="9" s="1"/>
  <c r="M135" i="9"/>
  <c r="K135" i="9"/>
  <c r="I135" i="9"/>
  <c r="G135" i="9"/>
  <c r="U134" i="9"/>
  <c r="T134" i="9"/>
  <c r="N134" i="9"/>
  <c r="O134" i="9" s="1"/>
  <c r="M134" i="9"/>
  <c r="K134" i="9"/>
  <c r="I134" i="9"/>
  <c r="G134" i="9"/>
  <c r="U133" i="9"/>
  <c r="T133" i="9"/>
  <c r="N133" i="9"/>
  <c r="O133" i="9" s="1"/>
  <c r="M133" i="9"/>
  <c r="K133" i="9"/>
  <c r="I133" i="9"/>
  <c r="G133" i="9"/>
  <c r="S132" i="9"/>
  <c r="R132" i="9"/>
  <c r="T132" i="9" s="1"/>
  <c r="Q132" i="9"/>
  <c r="P132" i="9"/>
  <c r="L132" i="9"/>
  <c r="J132" i="9"/>
  <c r="H132" i="9"/>
  <c r="F132" i="9"/>
  <c r="N132" i="9" s="1"/>
  <c r="E132" i="9"/>
  <c r="D132" i="9"/>
  <c r="U131" i="9"/>
  <c r="T131" i="9"/>
  <c r="N131" i="9"/>
  <c r="O131" i="9" s="1"/>
  <c r="M131" i="9"/>
  <c r="K131" i="9"/>
  <c r="I131" i="9"/>
  <c r="G131" i="9"/>
  <c r="U130" i="9"/>
  <c r="T130" i="9"/>
  <c r="N130" i="9"/>
  <c r="O130" i="9" s="1"/>
  <c r="M130" i="9"/>
  <c r="K130" i="9"/>
  <c r="I130" i="9"/>
  <c r="G130" i="9"/>
  <c r="U129" i="9"/>
  <c r="T129" i="9"/>
  <c r="N129" i="9"/>
  <c r="O129" i="9" s="1"/>
  <c r="M129" i="9"/>
  <c r="K129" i="9"/>
  <c r="I129" i="9"/>
  <c r="G129" i="9"/>
  <c r="U128" i="9"/>
  <c r="T128" i="9"/>
  <c r="N128" i="9"/>
  <c r="O128" i="9" s="1"/>
  <c r="M128" i="9"/>
  <c r="K128" i="9"/>
  <c r="I128" i="9"/>
  <c r="G128" i="9"/>
  <c r="U127" i="9"/>
  <c r="T127" i="9"/>
  <c r="N127" i="9"/>
  <c r="O127" i="9" s="1"/>
  <c r="M127" i="9"/>
  <c r="K127" i="9"/>
  <c r="I127" i="9"/>
  <c r="G127" i="9"/>
  <c r="S126" i="9"/>
  <c r="R126" i="9"/>
  <c r="T126" i="9" s="1"/>
  <c r="Q126" i="9"/>
  <c r="P126" i="9"/>
  <c r="L126" i="9"/>
  <c r="J126" i="9"/>
  <c r="U126" i="9" s="1"/>
  <c r="H126" i="9"/>
  <c r="F126" i="9"/>
  <c r="N126" i="9" s="1"/>
  <c r="E126" i="9"/>
  <c r="K126" i="9" s="1"/>
  <c r="D126" i="9"/>
  <c r="U125" i="9"/>
  <c r="T125" i="9"/>
  <c r="N125" i="9"/>
  <c r="O125" i="9" s="1"/>
  <c r="M125" i="9"/>
  <c r="K125" i="9"/>
  <c r="I125" i="9"/>
  <c r="G125" i="9"/>
  <c r="U124" i="9"/>
  <c r="T124" i="9"/>
  <c r="N124" i="9"/>
  <c r="O124" i="9" s="1"/>
  <c r="M124" i="9"/>
  <c r="K124" i="9"/>
  <c r="I124" i="9"/>
  <c r="G124" i="9"/>
  <c r="U123" i="9"/>
  <c r="T123" i="9"/>
  <c r="N123" i="9"/>
  <c r="O123" i="9" s="1"/>
  <c r="M123" i="9"/>
  <c r="K123" i="9"/>
  <c r="I123" i="9"/>
  <c r="G123" i="9"/>
  <c r="U122" i="9"/>
  <c r="T122" i="9"/>
  <c r="N122" i="9"/>
  <c r="O122" i="9" s="1"/>
  <c r="M122" i="9"/>
  <c r="K122" i="9"/>
  <c r="I122" i="9"/>
  <c r="G122" i="9"/>
  <c r="S121" i="9"/>
  <c r="R121" i="9"/>
  <c r="Q121" i="9"/>
  <c r="P121" i="9"/>
  <c r="U121" i="9" s="1"/>
  <c r="L121" i="9"/>
  <c r="J121" i="9"/>
  <c r="H121" i="9"/>
  <c r="F121" i="9"/>
  <c r="N121" i="9" s="1"/>
  <c r="E121" i="9"/>
  <c r="D121" i="9"/>
  <c r="I121" i="9" s="1"/>
  <c r="U120" i="9"/>
  <c r="T120" i="9"/>
  <c r="N120" i="9"/>
  <c r="O120" i="9" s="1"/>
  <c r="M120" i="9"/>
  <c r="K120" i="9"/>
  <c r="I120" i="9"/>
  <c r="G120" i="9"/>
  <c r="U119" i="9"/>
  <c r="T119" i="9"/>
  <c r="N119" i="9"/>
  <c r="O119" i="9" s="1"/>
  <c r="M119" i="9"/>
  <c r="K119" i="9"/>
  <c r="I119" i="9"/>
  <c r="G119" i="9"/>
  <c r="U118" i="9"/>
  <c r="T118" i="9"/>
  <c r="N118" i="9"/>
  <c r="O118" i="9" s="1"/>
  <c r="M118" i="9"/>
  <c r="K118" i="9"/>
  <c r="I118" i="9"/>
  <c r="G118" i="9"/>
  <c r="U117" i="9"/>
  <c r="T117" i="9"/>
  <c r="N117" i="9"/>
  <c r="O117" i="9" s="1"/>
  <c r="M117" i="9"/>
  <c r="K117" i="9"/>
  <c r="I117" i="9"/>
  <c r="G117" i="9"/>
  <c r="U116" i="9"/>
  <c r="T116" i="9"/>
  <c r="N116" i="9"/>
  <c r="O116" i="9" s="1"/>
  <c r="M116" i="9"/>
  <c r="K116" i="9"/>
  <c r="I116" i="9"/>
  <c r="G116" i="9"/>
  <c r="U115" i="9"/>
  <c r="T115" i="9"/>
  <c r="N115" i="9"/>
  <c r="O115" i="9" s="1"/>
  <c r="M115" i="9"/>
  <c r="K115" i="9"/>
  <c r="I115" i="9"/>
  <c r="G115" i="9"/>
  <c r="U114" i="9"/>
  <c r="T114" i="9"/>
  <c r="N114" i="9"/>
  <c r="O114" i="9" s="1"/>
  <c r="M114" i="9"/>
  <c r="K114" i="9"/>
  <c r="I114" i="9"/>
  <c r="G114" i="9"/>
  <c r="U113" i="9"/>
  <c r="T113" i="9"/>
  <c r="N113" i="9"/>
  <c r="O113" i="9" s="1"/>
  <c r="M113" i="9"/>
  <c r="K113" i="9"/>
  <c r="I113" i="9"/>
  <c r="G113" i="9"/>
  <c r="S112" i="9"/>
  <c r="R112" i="9"/>
  <c r="T112" i="9" s="1"/>
  <c r="Q112" i="9"/>
  <c r="P112" i="9"/>
  <c r="U112" i="9" s="1"/>
  <c r="L112" i="9"/>
  <c r="J112" i="9"/>
  <c r="H112" i="9"/>
  <c r="F112" i="9"/>
  <c r="N112" i="9" s="1"/>
  <c r="E112" i="9"/>
  <c r="K112" i="9" s="1"/>
  <c r="D112" i="9"/>
  <c r="U111" i="9"/>
  <c r="T111" i="9"/>
  <c r="N111" i="9"/>
  <c r="O111" i="9" s="1"/>
  <c r="M111" i="9"/>
  <c r="K111" i="9"/>
  <c r="I111" i="9"/>
  <c r="G111" i="9"/>
  <c r="U110" i="9"/>
  <c r="T110" i="9"/>
  <c r="N110" i="9"/>
  <c r="O110" i="9" s="1"/>
  <c r="M110" i="9"/>
  <c r="K110" i="9"/>
  <c r="I110" i="9"/>
  <c r="G110" i="9"/>
  <c r="U109" i="9"/>
  <c r="T109" i="9"/>
  <c r="N109" i="9"/>
  <c r="O109" i="9" s="1"/>
  <c r="M109" i="9"/>
  <c r="K109" i="9"/>
  <c r="I109" i="9"/>
  <c r="G109" i="9"/>
  <c r="U108" i="9"/>
  <c r="T108" i="9"/>
  <c r="N108" i="9"/>
  <c r="O108" i="9" s="1"/>
  <c r="M108" i="9"/>
  <c r="K108" i="9"/>
  <c r="I108" i="9"/>
  <c r="G108" i="9"/>
  <c r="U107" i="9"/>
  <c r="T107" i="9"/>
  <c r="N107" i="9"/>
  <c r="O107" i="9" s="1"/>
  <c r="M107" i="9"/>
  <c r="K107" i="9"/>
  <c r="I107" i="9"/>
  <c r="G107" i="9"/>
  <c r="S106" i="9"/>
  <c r="R106" i="9"/>
  <c r="T106" i="9" s="1"/>
  <c r="Q106" i="9"/>
  <c r="P106" i="9"/>
  <c r="L106" i="9"/>
  <c r="J106" i="9"/>
  <c r="H106" i="9"/>
  <c r="F106" i="9"/>
  <c r="N106" i="9" s="1"/>
  <c r="E106" i="9"/>
  <c r="D106" i="9"/>
  <c r="U105" i="9"/>
  <c r="T105" i="9"/>
  <c r="N105" i="9"/>
  <c r="O105" i="9" s="1"/>
  <c r="M105" i="9"/>
  <c r="K105" i="9"/>
  <c r="I105" i="9"/>
  <c r="G105" i="9"/>
  <c r="S102" i="9"/>
  <c r="R102" i="9"/>
  <c r="T102" i="9" s="1"/>
  <c r="Q102" i="9"/>
  <c r="P102" i="9"/>
  <c r="L102" i="9"/>
  <c r="J102" i="9"/>
  <c r="U102" i="9" s="1"/>
  <c r="H102" i="9"/>
  <c r="F102" i="9"/>
  <c r="N102" i="9" s="1"/>
  <c r="E102" i="9"/>
  <c r="K102" i="9" s="1"/>
  <c r="D102" i="9"/>
  <c r="S101" i="9"/>
  <c r="R101" i="9"/>
  <c r="Q101" i="9"/>
  <c r="P101" i="9"/>
  <c r="U101" i="9" s="1"/>
  <c r="L101" i="9"/>
  <c r="J101" i="9"/>
  <c r="H101" i="9"/>
  <c r="F101" i="9"/>
  <c r="N101" i="9" s="1"/>
  <c r="E101" i="9"/>
  <c r="D101" i="9"/>
  <c r="I101" i="9" s="1"/>
  <c r="U100" i="9"/>
  <c r="T100" i="9"/>
  <c r="N100" i="9"/>
  <c r="O100" i="9" s="1"/>
  <c r="M100" i="9"/>
  <c r="K100" i="9"/>
  <c r="I100" i="9"/>
  <c r="G100" i="9"/>
  <c r="U99" i="9"/>
  <c r="T99" i="9"/>
  <c r="N99" i="9"/>
  <c r="O99" i="9" s="1"/>
  <c r="M99" i="9"/>
  <c r="K99" i="9"/>
  <c r="I99" i="9"/>
  <c r="G99" i="9"/>
  <c r="U98" i="9"/>
  <c r="T98" i="9"/>
  <c r="N98" i="9"/>
  <c r="O98" i="9" s="1"/>
  <c r="M98" i="9"/>
  <c r="K98" i="9"/>
  <c r="I98" i="9"/>
  <c r="G98" i="9"/>
  <c r="U97" i="9"/>
  <c r="T97" i="9"/>
  <c r="N97" i="9"/>
  <c r="O97" i="9" s="1"/>
  <c r="M97" i="9"/>
  <c r="K97" i="9"/>
  <c r="I97" i="9"/>
  <c r="G97" i="9"/>
  <c r="S96" i="9"/>
  <c r="R96" i="9"/>
  <c r="T96" i="9" s="1"/>
  <c r="Q96" i="9"/>
  <c r="P96" i="9"/>
  <c r="U96" i="9" s="1"/>
  <c r="L96" i="9"/>
  <c r="J96" i="9"/>
  <c r="H96" i="9"/>
  <c r="F96" i="9"/>
  <c r="N96" i="9" s="1"/>
  <c r="E96" i="9"/>
  <c r="K96" i="9" s="1"/>
  <c r="D96" i="9"/>
  <c r="U95" i="9"/>
  <c r="T95" i="9"/>
  <c r="N95" i="9"/>
  <c r="O95" i="9" s="1"/>
  <c r="M95" i="9"/>
  <c r="K95" i="9"/>
  <c r="I95" i="9"/>
  <c r="G95" i="9"/>
  <c r="U94" i="9"/>
  <c r="T94" i="9"/>
  <c r="N94" i="9"/>
  <c r="O94" i="9" s="1"/>
  <c r="M94" i="9"/>
  <c r="K94" i="9"/>
  <c r="I94" i="9"/>
  <c r="G94" i="9"/>
  <c r="U93" i="9"/>
  <c r="T93" i="9"/>
  <c r="N93" i="9"/>
  <c r="O93" i="9" s="1"/>
  <c r="M93" i="9"/>
  <c r="K93" i="9"/>
  <c r="I93" i="9"/>
  <c r="G93" i="9"/>
  <c r="U92" i="9"/>
  <c r="T92" i="9"/>
  <c r="N92" i="9"/>
  <c r="O92" i="9" s="1"/>
  <c r="M92" i="9"/>
  <c r="K92" i="9"/>
  <c r="I92" i="9"/>
  <c r="G92" i="9"/>
  <c r="S91" i="9"/>
  <c r="R91" i="9"/>
  <c r="T91" i="9" s="1"/>
  <c r="Q91" i="9"/>
  <c r="P91" i="9"/>
  <c r="L91" i="9"/>
  <c r="J91" i="9"/>
  <c r="H91" i="9"/>
  <c r="F91" i="9"/>
  <c r="N91" i="9" s="1"/>
  <c r="E91" i="9"/>
  <c r="D91" i="9"/>
  <c r="U90" i="9"/>
  <c r="T90" i="9"/>
  <c r="N90" i="9"/>
  <c r="O90" i="9" s="1"/>
  <c r="M90" i="9"/>
  <c r="K90" i="9"/>
  <c r="I90" i="9"/>
  <c r="G90" i="9"/>
  <c r="U89" i="9"/>
  <c r="T89" i="9"/>
  <c r="N89" i="9"/>
  <c r="O89" i="9" s="1"/>
  <c r="M89" i="9"/>
  <c r="K89" i="9"/>
  <c r="I89" i="9"/>
  <c r="G89" i="9"/>
  <c r="U88" i="9"/>
  <c r="T88" i="9"/>
  <c r="N88" i="9"/>
  <c r="O88" i="9" s="1"/>
  <c r="M88" i="9"/>
  <c r="K88" i="9"/>
  <c r="I88" i="9"/>
  <c r="G88" i="9"/>
  <c r="S85" i="9"/>
  <c r="R85" i="9"/>
  <c r="T85" i="9" s="1"/>
  <c r="Q85" i="9"/>
  <c r="P85" i="9"/>
  <c r="L85" i="9"/>
  <c r="J85" i="9"/>
  <c r="U85" i="9" s="1"/>
  <c r="H85" i="9"/>
  <c r="F85" i="9"/>
  <c r="N85" i="9" s="1"/>
  <c r="E85" i="9"/>
  <c r="D85" i="9"/>
  <c r="S84" i="9"/>
  <c r="R84" i="9"/>
  <c r="Q84" i="9"/>
  <c r="P84" i="9"/>
  <c r="U84" i="9" s="1"/>
  <c r="L84" i="9"/>
  <c r="J84" i="9"/>
  <c r="H84" i="9"/>
  <c r="F84" i="9"/>
  <c r="N84" i="9" s="1"/>
  <c r="E84" i="9"/>
  <c r="K84" i="9" s="1"/>
  <c r="D84" i="9"/>
  <c r="I84" i="9" s="1"/>
  <c r="U83" i="9"/>
  <c r="T83" i="9"/>
  <c r="N83" i="9"/>
  <c r="O83" i="9" s="1"/>
  <c r="M83" i="9"/>
  <c r="K83" i="9"/>
  <c r="I83" i="9"/>
  <c r="G83" i="9"/>
  <c r="U82" i="9"/>
  <c r="T82" i="9"/>
  <c r="N82" i="9"/>
  <c r="O82" i="9" s="1"/>
  <c r="M82" i="9"/>
  <c r="K82" i="9"/>
  <c r="I82" i="9"/>
  <c r="G82" i="9"/>
  <c r="U81" i="9"/>
  <c r="T81" i="9"/>
  <c r="N81" i="9"/>
  <c r="O81" i="9" s="1"/>
  <c r="M81" i="9"/>
  <c r="K81" i="9"/>
  <c r="I81" i="9"/>
  <c r="G81" i="9"/>
  <c r="U80" i="9"/>
  <c r="T80" i="9"/>
  <c r="N80" i="9"/>
  <c r="O80" i="9" s="1"/>
  <c r="M80" i="9"/>
  <c r="K80" i="9"/>
  <c r="I80" i="9"/>
  <c r="G80" i="9"/>
  <c r="U79" i="9"/>
  <c r="T79" i="9"/>
  <c r="N79" i="9"/>
  <c r="O79" i="9" s="1"/>
  <c r="M79" i="9"/>
  <c r="K79" i="9"/>
  <c r="I79" i="9"/>
  <c r="G79" i="9"/>
  <c r="S78" i="9"/>
  <c r="R78" i="9"/>
  <c r="T78" i="9" s="1"/>
  <c r="Q78" i="9"/>
  <c r="P78" i="9"/>
  <c r="U78" i="9" s="1"/>
  <c r="L78" i="9"/>
  <c r="J78" i="9"/>
  <c r="H78" i="9"/>
  <c r="F78" i="9"/>
  <c r="N78" i="9" s="1"/>
  <c r="E78" i="9"/>
  <c r="K78" i="9" s="1"/>
  <c r="D78" i="9"/>
  <c r="U77" i="9"/>
  <c r="T77" i="9"/>
  <c r="N77" i="9"/>
  <c r="O77" i="9" s="1"/>
  <c r="M77" i="9"/>
  <c r="K77" i="9"/>
  <c r="I77" i="9"/>
  <c r="G77" i="9"/>
  <c r="U76" i="9"/>
  <c r="T76" i="9"/>
  <c r="N76" i="9"/>
  <c r="O76" i="9" s="1"/>
  <c r="M76" i="9"/>
  <c r="K76" i="9"/>
  <c r="I76" i="9"/>
  <c r="G76" i="9"/>
  <c r="U75" i="9"/>
  <c r="T75" i="9"/>
  <c r="N75" i="9"/>
  <c r="O75" i="9" s="1"/>
  <c r="M75" i="9"/>
  <c r="K75" i="9"/>
  <c r="I75" i="9"/>
  <c r="G75" i="9"/>
  <c r="U74" i="9"/>
  <c r="T74" i="9"/>
  <c r="N74" i="9"/>
  <c r="O74" i="9" s="1"/>
  <c r="M74" i="9"/>
  <c r="K74" i="9"/>
  <c r="I74" i="9"/>
  <c r="G74" i="9"/>
  <c r="U73" i="9"/>
  <c r="T73" i="9"/>
  <c r="N73" i="9"/>
  <c r="O73" i="9" s="1"/>
  <c r="M73" i="9"/>
  <c r="K73" i="9"/>
  <c r="I73" i="9"/>
  <c r="G73" i="9"/>
  <c r="U72" i="9"/>
  <c r="T72" i="9"/>
  <c r="N72" i="9"/>
  <c r="O72" i="9" s="1"/>
  <c r="M72" i="9"/>
  <c r="K72" i="9"/>
  <c r="I72" i="9"/>
  <c r="G72" i="9"/>
  <c r="U71" i="9"/>
  <c r="T71" i="9"/>
  <c r="N71" i="9"/>
  <c r="O71" i="9" s="1"/>
  <c r="M71" i="9"/>
  <c r="K71" i="9"/>
  <c r="I71" i="9"/>
  <c r="G71" i="9"/>
  <c r="S70" i="9"/>
  <c r="R70" i="9"/>
  <c r="T70" i="9" s="1"/>
  <c r="Q70" i="9"/>
  <c r="P70" i="9"/>
  <c r="L70" i="9"/>
  <c r="J70" i="9"/>
  <c r="H70" i="9"/>
  <c r="F70" i="9"/>
  <c r="N70" i="9" s="1"/>
  <c r="E70" i="9"/>
  <c r="D70" i="9"/>
  <c r="U69" i="9"/>
  <c r="T69" i="9"/>
  <c r="N69" i="9"/>
  <c r="O69" i="9" s="1"/>
  <c r="M69" i="9"/>
  <c r="K69" i="9"/>
  <c r="I69" i="9"/>
  <c r="G69" i="9"/>
  <c r="U68" i="9"/>
  <c r="T68" i="9"/>
  <c r="N68" i="9"/>
  <c r="O68" i="9" s="1"/>
  <c r="M68" i="9"/>
  <c r="K68" i="9"/>
  <c r="I68" i="9"/>
  <c r="G68" i="9"/>
  <c r="U67" i="9"/>
  <c r="T67" i="9"/>
  <c r="N67" i="9"/>
  <c r="O67" i="9" s="1"/>
  <c r="M67" i="9"/>
  <c r="K67" i="9"/>
  <c r="I67" i="9"/>
  <c r="G67" i="9"/>
  <c r="U66" i="9"/>
  <c r="T66" i="9"/>
  <c r="N66" i="9"/>
  <c r="O66" i="9" s="1"/>
  <c r="M66" i="9"/>
  <c r="K66" i="9"/>
  <c r="I66" i="9"/>
  <c r="G66" i="9"/>
  <c r="U65" i="9"/>
  <c r="T65" i="9"/>
  <c r="N65" i="9"/>
  <c r="O65" i="9" s="1"/>
  <c r="M65" i="9"/>
  <c r="K65" i="9"/>
  <c r="I65" i="9"/>
  <c r="G65" i="9"/>
  <c r="U64" i="9"/>
  <c r="T64" i="9"/>
  <c r="N64" i="9"/>
  <c r="O64" i="9" s="1"/>
  <c r="M64" i="9"/>
  <c r="K64" i="9"/>
  <c r="I64" i="9"/>
  <c r="G64" i="9"/>
  <c r="S63" i="9"/>
  <c r="R63" i="9"/>
  <c r="T63" i="9" s="1"/>
  <c r="Q63" i="9"/>
  <c r="P63" i="9"/>
  <c r="L63" i="9"/>
  <c r="J63" i="9"/>
  <c r="U63" i="9" s="1"/>
  <c r="H63" i="9"/>
  <c r="F63" i="9"/>
  <c r="N63" i="9" s="1"/>
  <c r="E63" i="9"/>
  <c r="D63" i="9"/>
  <c r="U62" i="9"/>
  <c r="T62" i="9"/>
  <c r="N62" i="9"/>
  <c r="O62" i="9" s="1"/>
  <c r="M62" i="9"/>
  <c r="K62" i="9"/>
  <c r="I62" i="9"/>
  <c r="G62" i="9"/>
  <c r="U61" i="9"/>
  <c r="T61" i="9"/>
  <c r="N61" i="9"/>
  <c r="O61" i="9" s="1"/>
  <c r="M61" i="9"/>
  <c r="K61" i="9"/>
  <c r="I61" i="9"/>
  <c r="G61" i="9"/>
  <c r="U60" i="9"/>
  <c r="T60" i="9"/>
  <c r="N60" i="9"/>
  <c r="O60" i="9" s="1"/>
  <c r="M60" i="9"/>
  <c r="K60" i="9"/>
  <c r="I60" i="9"/>
  <c r="G60" i="9"/>
  <c r="U59" i="9"/>
  <c r="T59" i="9"/>
  <c r="N59" i="9"/>
  <c r="O59" i="9" s="1"/>
  <c r="M59" i="9"/>
  <c r="K59" i="9"/>
  <c r="I59" i="9"/>
  <c r="G59" i="9"/>
  <c r="S58" i="9"/>
  <c r="R58" i="9"/>
  <c r="Q58" i="9"/>
  <c r="P58" i="9"/>
  <c r="U58" i="9" s="1"/>
  <c r="L58" i="9"/>
  <c r="J58" i="9"/>
  <c r="H58" i="9"/>
  <c r="F58" i="9"/>
  <c r="N58" i="9" s="1"/>
  <c r="E58" i="9"/>
  <c r="K58" i="9" s="1"/>
  <c r="D58" i="9"/>
  <c r="I58" i="9" s="1"/>
  <c r="U57" i="9"/>
  <c r="T57" i="9"/>
  <c r="N57" i="9"/>
  <c r="O57" i="9" s="1"/>
  <c r="M57" i="9"/>
  <c r="K57" i="9"/>
  <c r="I57" i="9"/>
  <c r="G57" i="9"/>
  <c r="S54" i="9"/>
  <c r="R54" i="9"/>
  <c r="T54" i="9" s="1"/>
  <c r="Q54" i="9"/>
  <c r="P54" i="9"/>
  <c r="U54" i="9" s="1"/>
  <c r="L54" i="9"/>
  <c r="J54" i="9"/>
  <c r="H54" i="9"/>
  <c r="F54" i="9"/>
  <c r="N54" i="9" s="1"/>
  <c r="E54" i="9"/>
  <c r="K54" i="9" s="1"/>
  <c r="D54" i="9"/>
  <c r="S53" i="9"/>
  <c r="R53" i="9"/>
  <c r="T53" i="9" s="1"/>
  <c r="Q53" i="9"/>
  <c r="P53" i="9"/>
  <c r="L53" i="9"/>
  <c r="J53" i="9"/>
  <c r="H53" i="9"/>
  <c r="F53" i="9"/>
  <c r="N53" i="9" s="1"/>
  <c r="E53" i="9"/>
  <c r="D53" i="9"/>
  <c r="U52" i="9"/>
  <c r="T52" i="9"/>
  <c r="N52" i="9"/>
  <c r="O52" i="9" s="1"/>
  <c r="M52" i="9"/>
  <c r="K52" i="9"/>
  <c r="I52" i="9"/>
  <c r="G52" i="9"/>
  <c r="U51" i="9"/>
  <c r="T51" i="9"/>
  <c r="N51" i="9"/>
  <c r="O51" i="9" s="1"/>
  <c r="M51" i="9"/>
  <c r="K51" i="9"/>
  <c r="I51" i="9"/>
  <c r="G51" i="9"/>
  <c r="U50" i="9"/>
  <c r="T50" i="9"/>
  <c r="N50" i="9"/>
  <c r="O50" i="9" s="1"/>
  <c r="M50" i="9"/>
  <c r="K50" i="9"/>
  <c r="I50" i="9"/>
  <c r="G50" i="9"/>
  <c r="U49" i="9"/>
  <c r="T49" i="9"/>
  <c r="N49" i="9"/>
  <c r="O49" i="9" s="1"/>
  <c r="M49" i="9"/>
  <c r="K49" i="9"/>
  <c r="I49" i="9"/>
  <c r="G49" i="9"/>
  <c r="U48" i="9"/>
  <c r="T48" i="9"/>
  <c r="N48" i="9"/>
  <c r="O48" i="9" s="1"/>
  <c r="M48" i="9"/>
  <c r="K48" i="9"/>
  <c r="I48" i="9"/>
  <c r="G48" i="9"/>
  <c r="S47" i="9"/>
  <c r="R47" i="9"/>
  <c r="T47" i="9" s="1"/>
  <c r="Q47" i="9"/>
  <c r="P47" i="9"/>
  <c r="L47" i="9"/>
  <c r="J47" i="9"/>
  <c r="U47" i="9" s="1"/>
  <c r="H47" i="9"/>
  <c r="F47" i="9"/>
  <c r="N47" i="9" s="1"/>
  <c r="E47" i="9"/>
  <c r="K47" i="9" s="1"/>
  <c r="D47" i="9"/>
  <c r="U46" i="9"/>
  <c r="T46" i="9"/>
  <c r="N46" i="9"/>
  <c r="O46" i="9" s="1"/>
  <c r="M46" i="9"/>
  <c r="K46" i="9"/>
  <c r="I46" i="9"/>
  <c r="G46" i="9"/>
  <c r="U45" i="9"/>
  <c r="T45" i="9"/>
  <c r="N45" i="9"/>
  <c r="O45" i="9" s="1"/>
  <c r="M45" i="9"/>
  <c r="K45" i="9"/>
  <c r="I45" i="9"/>
  <c r="G45" i="9"/>
  <c r="U44" i="9"/>
  <c r="T44" i="9"/>
  <c r="N44" i="9"/>
  <c r="O44" i="9" s="1"/>
  <c r="M44" i="9"/>
  <c r="K44" i="9"/>
  <c r="I44" i="9"/>
  <c r="G44" i="9"/>
  <c r="U43" i="9"/>
  <c r="T43" i="9"/>
  <c r="N43" i="9"/>
  <c r="O43" i="9" s="1"/>
  <c r="M43" i="9"/>
  <c r="K43" i="9"/>
  <c r="I43" i="9"/>
  <c r="G43" i="9"/>
  <c r="U42" i="9"/>
  <c r="T42" i="9"/>
  <c r="N42" i="9"/>
  <c r="O42" i="9" s="1"/>
  <c r="M42" i="9"/>
  <c r="K42" i="9"/>
  <c r="I42" i="9"/>
  <c r="G42" i="9"/>
  <c r="U41" i="9"/>
  <c r="T41" i="9"/>
  <c r="N41" i="9"/>
  <c r="O41" i="9" s="1"/>
  <c r="M41" i="9"/>
  <c r="K41" i="9"/>
  <c r="I41" i="9"/>
  <c r="G41" i="9"/>
  <c r="S40" i="9"/>
  <c r="R40" i="9"/>
  <c r="Q40" i="9"/>
  <c r="P40" i="9"/>
  <c r="U40" i="9" s="1"/>
  <c r="L40" i="9"/>
  <c r="J40" i="9"/>
  <c r="H40" i="9"/>
  <c r="F40" i="9"/>
  <c r="N40" i="9" s="1"/>
  <c r="E40" i="9"/>
  <c r="D40" i="9"/>
  <c r="I40" i="9" s="1"/>
  <c r="U39" i="9"/>
  <c r="T39" i="9"/>
  <c r="N39" i="9"/>
  <c r="O39" i="9" s="1"/>
  <c r="M39" i="9"/>
  <c r="K39" i="9"/>
  <c r="I39" i="9"/>
  <c r="G39" i="9"/>
  <c r="U38" i="9"/>
  <c r="T38" i="9"/>
  <c r="N38" i="9"/>
  <c r="O38" i="9" s="1"/>
  <c r="M38" i="9"/>
  <c r="K38" i="9"/>
  <c r="I38" i="9"/>
  <c r="G38" i="9"/>
  <c r="U37" i="9"/>
  <c r="T37" i="9"/>
  <c r="N37" i="9"/>
  <c r="O37" i="9" s="1"/>
  <c r="M37" i="9"/>
  <c r="K37" i="9"/>
  <c r="I37" i="9"/>
  <c r="G37" i="9"/>
  <c r="U36" i="9"/>
  <c r="T36" i="9"/>
  <c r="N36" i="9"/>
  <c r="O36" i="9" s="1"/>
  <c r="M36" i="9"/>
  <c r="K36" i="9"/>
  <c r="I36" i="9"/>
  <c r="G36" i="9"/>
  <c r="S35" i="9"/>
  <c r="R35" i="9"/>
  <c r="T35" i="9" s="1"/>
  <c r="Q35" i="9"/>
  <c r="P35" i="9"/>
  <c r="U35" i="9" s="1"/>
  <c r="L35" i="9"/>
  <c r="J35" i="9"/>
  <c r="H35" i="9"/>
  <c r="F35" i="9"/>
  <c r="N35" i="9" s="1"/>
  <c r="E35" i="9"/>
  <c r="K35" i="9" s="1"/>
  <c r="D35" i="9"/>
  <c r="U34" i="9"/>
  <c r="T34" i="9"/>
  <c r="N34" i="9"/>
  <c r="O34" i="9" s="1"/>
  <c r="M34" i="9"/>
  <c r="K34" i="9"/>
  <c r="I34" i="9"/>
  <c r="G34" i="9"/>
  <c r="U33" i="9"/>
  <c r="T33" i="9"/>
  <c r="N33" i="9"/>
  <c r="O33" i="9" s="1"/>
  <c r="M33" i="9"/>
  <c r="K33" i="9"/>
  <c r="I33" i="9"/>
  <c r="G33" i="9"/>
  <c r="U32" i="9"/>
  <c r="T32" i="9"/>
  <c r="N32" i="9"/>
  <c r="O32" i="9" s="1"/>
  <c r="M32" i="9"/>
  <c r="K32" i="9"/>
  <c r="I32" i="9"/>
  <c r="G32" i="9"/>
  <c r="U31" i="9"/>
  <c r="T31" i="9"/>
  <c r="N31" i="9"/>
  <c r="O31" i="9" s="1"/>
  <c r="M31" i="9"/>
  <c r="K31" i="9"/>
  <c r="I31" i="9"/>
  <c r="G31" i="9"/>
  <c r="U30" i="9"/>
  <c r="T30" i="9"/>
  <c r="N30" i="9"/>
  <c r="O30" i="9" s="1"/>
  <c r="M30" i="9"/>
  <c r="K30" i="9"/>
  <c r="I30" i="9"/>
  <c r="G30" i="9"/>
  <c r="U29" i="9"/>
  <c r="T29" i="9"/>
  <c r="N29" i="9"/>
  <c r="O29" i="9" s="1"/>
  <c r="M29" i="9"/>
  <c r="K29" i="9"/>
  <c r="I29" i="9"/>
  <c r="G29" i="9"/>
  <c r="U28" i="9"/>
  <c r="T28" i="9"/>
  <c r="N28" i="9"/>
  <c r="O28" i="9" s="1"/>
  <c r="M28" i="9"/>
  <c r="K28" i="9"/>
  <c r="I28" i="9"/>
  <c r="G28" i="9"/>
  <c r="S27" i="9"/>
  <c r="R27" i="9"/>
  <c r="T27" i="9" s="1"/>
  <c r="Q27" i="9"/>
  <c r="P27" i="9"/>
  <c r="L27" i="9"/>
  <c r="J27" i="9"/>
  <c r="H27" i="9"/>
  <c r="F27" i="9"/>
  <c r="N27" i="9" s="1"/>
  <c r="E27" i="9"/>
  <c r="D27" i="9"/>
  <c r="U26" i="9"/>
  <c r="T26" i="9"/>
  <c r="N26" i="9"/>
  <c r="O26" i="9" s="1"/>
  <c r="M26" i="9"/>
  <c r="K26" i="9"/>
  <c r="I26" i="9"/>
  <c r="G26" i="9"/>
  <c r="U25" i="9"/>
  <c r="T25" i="9"/>
  <c r="N25" i="9"/>
  <c r="O25" i="9" s="1"/>
  <c r="M25" i="9"/>
  <c r="K25" i="9"/>
  <c r="I25" i="9"/>
  <c r="G25" i="9"/>
  <c r="U24" i="9"/>
  <c r="T24" i="9"/>
  <c r="N24" i="9"/>
  <c r="O24" i="9" s="1"/>
  <c r="M24" i="9"/>
  <c r="K24" i="9"/>
  <c r="I24" i="9"/>
  <c r="G24" i="9"/>
  <c r="U23" i="9"/>
  <c r="T23" i="9"/>
  <c r="N23" i="9"/>
  <c r="O23" i="9" s="1"/>
  <c r="M23" i="9"/>
  <c r="K23" i="9"/>
  <c r="I23" i="9"/>
  <c r="G23" i="9"/>
  <c r="U22" i="9"/>
  <c r="T22" i="9"/>
  <c r="N22" i="9"/>
  <c r="O22" i="9" s="1"/>
  <c r="M22" i="9"/>
  <c r="K22" i="9"/>
  <c r="I22" i="9"/>
  <c r="G22" i="9"/>
  <c r="U21" i="9"/>
  <c r="T21" i="9"/>
  <c r="N21" i="9"/>
  <c r="O21" i="9" s="1"/>
  <c r="M21" i="9"/>
  <c r="K21" i="9"/>
  <c r="I21" i="9"/>
  <c r="G21" i="9"/>
  <c r="U20" i="9"/>
  <c r="T20" i="9"/>
  <c r="N20" i="9"/>
  <c r="O20" i="9" s="1"/>
  <c r="M20" i="9"/>
  <c r="K20" i="9"/>
  <c r="I20" i="9"/>
  <c r="G20" i="9"/>
  <c r="S19" i="9"/>
  <c r="R19" i="9"/>
  <c r="T19" i="9" s="1"/>
  <c r="Q19" i="9"/>
  <c r="P19" i="9"/>
  <c r="L19" i="9"/>
  <c r="J19" i="9"/>
  <c r="U19" i="9" s="1"/>
  <c r="H19" i="9"/>
  <c r="F19" i="9"/>
  <c r="N19" i="9" s="1"/>
  <c r="E19" i="9"/>
  <c r="K19" i="9" s="1"/>
  <c r="D19" i="9"/>
  <c r="U18" i="9"/>
  <c r="T18" i="9"/>
  <c r="N18" i="9"/>
  <c r="O18" i="9" s="1"/>
  <c r="M18" i="9"/>
  <c r="K18" i="9"/>
  <c r="I18" i="9"/>
  <c r="G18" i="9"/>
  <c r="U17" i="9"/>
  <c r="T17" i="9"/>
  <c r="N17" i="9"/>
  <c r="O17" i="9" s="1"/>
  <c r="M17" i="9"/>
  <c r="K17" i="9"/>
  <c r="I17" i="9"/>
  <c r="G17" i="9"/>
  <c r="U16" i="9"/>
  <c r="T16" i="9"/>
  <c r="N16" i="9"/>
  <c r="O16" i="9" s="1"/>
  <c r="M16" i="9"/>
  <c r="K16" i="9"/>
  <c r="I16" i="9"/>
  <c r="G16" i="9"/>
  <c r="U15" i="9"/>
  <c r="T15" i="9"/>
  <c r="N15" i="9"/>
  <c r="O15" i="9" s="1"/>
  <c r="M15" i="9"/>
  <c r="K15" i="9"/>
  <c r="I15" i="9"/>
  <c r="G15" i="9"/>
  <c r="U14" i="9"/>
  <c r="T14" i="9"/>
  <c r="N14" i="9"/>
  <c r="O14" i="9" s="1"/>
  <c r="M14" i="9"/>
  <c r="K14" i="9"/>
  <c r="I14" i="9"/>
  <c r="G14" i="9"/>
  <c r="U13" i="9"/>
  <c r="T13" i="9"/>
  <c r="N13" i="9"/>
  <c r="O13" i="9" s="1"/>
  <c r="M13" i="9"/>
  <c r="K13" i="9"/>
  <c r="I13" i="9"/>
  <c r="G13" i="9"/>
  <c r="U12" i="9"/>
  <c r="T12" i="9"/>
  <c r="N12" i="9"/>
  <c r="O12" i="9" s="1"/>
  <c r="M12" i="9"/>
  <c r="K12" i="9"/>
  <c r="I12" i="9"/>
  <c r="G12" i="9"/>
  <c r="U11" i="9"/>
  <c r="T11" i="9"/>
  <c r="N11" i="9"/>
  <c r="O11" i="9" s="1"/>
  <c r="M11" i="9"/>
  <c r="K11" i="9"/>
  <c r="I11" i="9"/>
  <c r="G11" i="9"/>
  <c r="S10" i="9"/>
  <c r="R10" i="9"/>
  <c r="Q10" i="9"/>
  <c r="P10" i="9"/>
  <c r="U10" i="9" s="1"/>
  <c r="L10" i="9"/>
  <c r="J10" i="9"/>
  <c r="H10" i="9"/>
  <c r="F10" i="9"/>
  <c r="N10" i="9" s="1"/>
  <c r="E10" i="9"/>
  <c r="D10" i="9"/>
  <c r="I10" i="9" s="1"/>
  <c r="U9" i="9"/>
  <c r="T9" i="9"/>
  <c r="N9" i="9"/>
  <c r="O9" i="9" s="1"/>
  <c r="M9" i="9"/>
  <c r="K9" i="9"/>
  <c r="I9" i="9"/>
  <c r="G9" i="9"/>
  <c r="U8" i="9"/>
  <c r="T8" i="9"/>
  <c r="N8" i="9"/>
  <c r="O8" i="9" s="1"/>
  <c r="M8" i="9"/>
  <c r="K8" i="9"/>
  <c r="I8" i="9"/>
  <c r="G8" i="9"/>
  <c r="S339" i="8"/>
  <c r="R339" i="8"/>
  <c r="T339" i="8" s="1"/>
  <c r="Q339" i="8"/>
  <c r="P339" i="8"/>
  <c r="U339" i="8" s="1"/>
  <c r="L339" i="8"/>
  <c r="J339" i="8"/>
  <c r="H339" i="8"/>
  <c r="F339" i="8"/>
  <c r="N339" i="8" s="1"/>
  <c r="E339" i="8"/>
  <c r="M339" i="8" s="1"/>
  <c r="D339" i="8"/>
  <c r="I339" i="8" s="1"/>
  <c r="S338" i="8"/>
  <c r="R338" i="8"/>
  <c r="T338" i="8" s="1"/>
  <c r="Q338" i="8"/>
  <c r="P338" i="8"/>
  <c r="L338" i="8"/>
  <c r="J338" i="8"/>
  <c r="H338" i="8"/>
  <c r="F338" i="8"/>
  <c r="N338" i="8" s="1"/>
  <c r="E338" i="8"/>
  <c r="M338" i="8" s="1"/>
  <c r="D338" i="8"/>
  <c r="G338" i="8" s="1"/>
  <c r="S337" i="8"/>
  <c r="R337" i="8"/>
  <c r="T337" i="8" s="1"/>
  <c r="Q337" i="8"/>
  <c r="P337" i="8"/>
  <c r="L337" i="8"/>
  <c r="J337" i="8"/>
  <c r="H337" i="8"/>
  <c r="F337" i="8"/>
  <c r="E337" i="8"/>
  <c r="D337" i="8"/>
  <c r="U336" i="8"/>
  <c r="T336" i="8"/>
  <c r="N336" i="8"/>
  <c r="O336" i="8" s="1"/>
  <c r="M336" i="8"/>
  <c r="K336" i="8"/>
  <c r="I336" i="8"/>
  <c r="G336" i="8"/>
  <c r="U335" i="8"/>
  <c r="T335" i="8"/>
  <c r="O335" i="8"/>
  <c r="N335" i="8"/>
  <c r="M335" i="8"/>
  <c r="K335" i="8"/>
  <c r="I335" i="8"/>
  <c r="G335" i="8"/>
  <c r="U334" i="8"/>
  <c r="T334" i="8"/>
  <c r="O334" i="8"/>
  <c r="N334" i="8"/>
  <c r="M334" i="8"/>
  <c r="K334" i="8"/>
  <c r="I334" i="8"/>
  <c r="G334" i="8"/>
  <c r="U333" i="8"/>
  <c r="T333" i="8"/>
  <c r="O333" i="8"/>
  <c r="N333" i="8"/>
  <c r="M333" i="8"/>
  <c r="K333" i="8"/>
  <c r="I333" i="8"/>
  <c r="G333" i="8"/>
  <c r="S332" i="8"/>
  <c r="R332" i="8"/>
  <c r="T332" i="8" s="1"/>
  <c r="Q332" i="8"/>
  <c r="P332" i="8"/>
  <c r="L332" i="8"/>
  <c r="J332" i="8"/>
  <c r="H332" i="8"/>
  <c r="F332" i="8"/>
  <c r="N332" i="8" s="1"/>
  <c r="E332" i="8"/>
  <c r="M332" i="8" s="1"/>
  <c r="D332" i="8"/>
  <c r="U331" i="8"/>
  <c r="T331" i="8"/>
  <c r="N331" i="8"/>
  <c r="O331" i="8" s="1"/>
  <c r="M331" i="8"/>
  <c r="K331" i="8"/>
  <c r="I331" i="8"/>
  <c r="G331" i="8"/>
  <c r="U330" i="8"/>
  <c r="T330" i="8"/>
  <c r="O330" i="8"/>
  <c r="N330" i="8"/>
  <c r="M330" i="8"/>
  <c r="K330" i="8"/>
  <c r="I330" i="8"/>
  <c r="G330" i="8"/>
  <c r="U329" i="8"/>
  <c r="T329" i="8"/>
  <c r="O329" i="8"/>
  <c r="N329" i="8"/>
  <c r="M329" i="8"/>
  <c r="K329" i="8"/>
  <c r="I329" i="8"/>
  <c r="G329" i="8"/>
  <c r="U328" i="8"/>
  <c r="T328" i="8"/>
  <c r="O328" i="8"/>
  <c r="N328" i="8"/>
  <c r="M328" i="8"/>
  <c r="K328" i="8"/>
  <c r="I328" i="8"/>
  <c r="G328" i="8"/>
  <c r="U327" i="8"/>
  <c r="T327" i="8"/>
  <c r="N327" i="8"/>
  <c r="O327" i="8" s="1"/>
  <c r="M327" i="8"/>
  <c r="K327" i="8"/>
  <c r="I327" i="8"/>
  <c r="G327" i="8"/>
  <c r="U326" i="8"/>
  <c r="T326" i="8"/>
  <c r="O326" i="8"/>
  <c r="N326" i="8"/>
  <c r="M326" i="8"/>
  <c r="K326" i="8"/>
  <c r="I326" i="8"/>
  <c r="G326" i="8"/>
  <c r="U325" i="8"/>
  <c r="T325" i="8"/>
  <c r="O325" i="8"/>
  <c r="N325" i="8"/>
  <c r="M325" i="8"/>
  <c r="K325" i="8"/>
  <c r="I325" i="8"/>
  <c r="G325" i="8"/>
  <c r="U324" i="8"/>
  <c r="T324" i="8"/>
  <c r="O324" i="8"/>
  <c r="N324" i="8"/>
  <c r="M324" i="8"/>
  <c r="K324" i="8"/>
  <c r="I324" i="8"/>
  <c r="G324" i="8"/>
  <c r="S323" i="8"/>
  <c r="R323" i="8"/>
  <c r="T323" i="8" s="1"/>
  <c r="Q323" i="8"/>
  <c r="P323" i="8"/>
  <c r="U323" i="8" s="1"/>
  <c r="L323" i="8"/>
  <c r="J323" i="8"/>
  <c r="H323" i="8"/>
  <c r="F323" i="8"/>
  <c r="N323" i="8" s="1"/>
  <c r="E323" i="8"/>
  <c r="D323" i="8"/>
  <c r="U322" i="8"/>
  <c r="T322" i="8"/>
  <c r="N322" i="8"/>
  <c r="O322" i="8" s="1"/>
  <c r="M322" i="8"/>
  <c r="K322" i="8"/>
  <c r="I322" i="8"/>
  <c r="G322" i="8"/>
  <c r="U321" i="8"/>
  <c r="T321" i="8"/>
  <c r="O321" i="8"/>
  <c r="N321" i="8"/>
  <c r="M321" i="8"/>
  <c r="K321" i="8"/>
  <c r="I321" i="8"/>
  <c r="G321" i="8"/>
  <c r="U320" i="8"/>
  <c r="T320" i="8"/>
  <c r="O320" i="8"/>
  <c r="N320" i="8"/>
  <c r="M320" i="8"/>
  <c r="K320" i="8"/>
  <c r="I320" i="8"/>
  <c r="G320" i="8"/>
  <c r="U319" i="8"/>
  <c r="T319" i="8"/>
  <c r="O319" i="8"/>
  <c r="N319" i="8"/>
  <c r="M319" i="8"/>
  <c r="K319" i="8"/>
  <c r="I319" i="8"/>
  <c r="G319" i="8"/>
  <c r="U318" i="8"/>
  <c r="T318" i="8"/>
  <c r="O318" i="8"/>
  <c r="N318" i="8"/>
  <c r="M318" i="8"/>
  <c r="K318" i="8"/>
  <c r="I318" i="8"/>
  <c r="G318" i="8"/>
  <c r="S317" i="8"/>
  <c r="R317" i="8"/>
  <c r="T317" i="8" s="1"/>
  <c r="Q317" i="8"/>
  <c r="P317" i="8"/>
  <c r="L317" i="8"/>
  <c r="J317" i="8"/>
  <c r="H317" i="8"/>
  <c r="F317" i="8"/>
  <c r="N317" i="8" s="1"/>
  <c r="E317" i="8"/>
  <c r="M317" i="8" s="1"/>
  <c r="D317" i="8"/>
  <c r="U316" i="8"/>
  <c r="T316" i="8"/>
  <c r="N316" i="8"/>
  <c r="O316" i="8" s="1"/>
  <c r="M316" i="8"/>
  <c r="K316" i="8"/>
  <c r="I316" i="8"/>
  <c r="G316" i="8"/>
  <c r="U315" i="8"/>
  <c r="T315" i="8"/>
  <c r="O315" i="8"/>
  <c r="N315" i="8"/>
  <c r="M315" i="8"/>
  <c r="K315" i="8"/>
  <c r="I315" i="8"/>
  <c r="G315" i="8"/>
  <c r="U314" i="8"/>
  <c r="T314" i="8"/>
  <c r="N314" i="8"/>
  <c r="O314" i="8" s="1"/>
  <c r="M314" i="8"/>
  <c r="K314" i="8"/>
  <c r="I314" i="8"/>
  <c r="G314" i="8"/>
  <c r="U313" i="8"/>
  <c r="T313" i="8"/>
  <c r="O313" i="8"/>
  <c r="N313" i="8"/>
  <c r="M313" i="8"/>
  <c r="K313" i="8"/>
  <c r="I313" i="8"/>
  <c r="G313" i="8"/>
  <c r="U312" i="8"/>
  <c r="T312" i="8"/>
  <c r="O312" i="8"/>
  <c r="N312" i="8"/>
  <c r="M312" i="8"/>
  <c r="K312" i="8"/>
  <c r="I312" i="8"/>
  <c r="G312" i="8"/>
  <c r="U311" i="8"/>
  <c r="T311" i="8"/>
  <c r="O311" i="8"/>
  <c r="N311" i="8"/>
  <c r="M311" i="8"/>
  <c r="K311" i="8"/>
  <c r="I311" i="8"/>
  <c r="G311" i="8"/>
  <c r="S310" i="8"/>
  <c r="R310" i="8"/>
  <c r="T310" i="8" s="1"/>
  <c r="Q310" i="8"/>
  <c r="P310" i="8"/>
  <c r="L310" i="8"/>
  <c r="J310" i="8"/>
  <c r="H310" i="8"/>
  <c r="F310" i="8"/>
  <c r="E310" i="8"/>
  <c r="D310" i="8"/>
  <c r="G310" i="8" s="1"/>
  <c r="U309" i="8"/>
  <c r="T309" i="8"/>
  <c r="N309" i="8"/>
  <c r="O309" i="8" s="1"/>
  <c r="M309" i="8"/>
  <c r="K309" i="8"/>
  <c r="I309" i="8"/>
  <c r="G309" i="8"/>
  <c r="U308" i="8"/>
  <c r="T308" i="8"/>
  <c r="O308" i="8"/>
  <c r="N308" i="8"/>
  <c r="M308" i="8"/>
  <c r="K308" i="8"/>
  <c r="I308" i="8"/>
  <c r="G308" i="8"/>
  <c r="U307" i="8"/>
  <c r="T307" i="8"/>
  <c r="N307" i="8"/>
  <c r="O307" i="8" s="1"/>
  <c r="M307" i="8"/>
  <c r="K307" i="8"/>
  <c r="I307" i="8"/>
  <c r="G307" i="8"/>
  <c r="U306" i="8"/>
  <c r="T306" i="8"/>
  <c r="O306" i="8"/>
  <c r="N306" i="8"/>
  <c r="M306" i="8"/>
  <c r="K306" i="8"/>
  <c r="I306" i="8"/>
  <c r="G306" i="8"/>
  <c r="U305" i="8"/>
  <c r="T305" i="8"/>
  <c r="O305" i="8"/>
  <c r="N305" i="8"/>
  <c r="M305" i="8"/>
  <c r="K305" i="8"/>
  <c r="I305" i="8"/>
  <c r="G305" i="8"/>
  <c r="U304" i="8"/>
  <c r="T304" i="8"/>
  <c r="O304" i="8"/>
  <c r="N304" i="8"/>
  <c r="M304" i="8"/>
  <c r="K304" i="8"/>
  <c r="I304" i="8"/>
  <c r="G304" i="8"/>
  <c r="S303" i="8"/>
  <c r="R303" i="8"/>
  <c r="T303" i="8" s="1"/>
  <c r="Q303" i="8"/>
  <c r="P303" i="8"/>
  <c r="L303" i="8"/>
  <c r="J303" i="8"/>
  <c r="H303" i="8"/>
  <c r="F303" i="8"/>
  <c r="N303" i="8" s="1"/>
  <c r="E303" i="8"/>
  <c r="D303" i="8"/>
  <c r="U302" i="8"/>
  <c r="T302" i="8"/>
  <c r="N302" i="8"/>
  <c r="O302" i="8" s="1"/>
  <c r="M302" i="8"/>
  <c r="K302" i="8"/>
  <c r="I302" i="8"/>
  <c r="G302" i="8"/>
  <c r="S299" i="8"/>
  <c r="R299" i="8"/>
  <c r="T299" i="8" s="1"/>
  <c r="Q299" i="8"/>
  <c r="P299" i="8"/>
  <c r="U299" i="8" s="1"/>
  <c r="L299" i="8"/>
  <c r="J299" i="8"/>
  <c r="H299" i="8"/>
  <c r="F299" i="8"/>
  <c r="N299" i="8" s="1"/>
  <c r="E299" i="8"/>
  <c r="D299" i="8"/>
  <c r="S298" i="8"/>
  <c r="R298" i="8"/>
  <c r="T298" i="8" s="1"/>
  <c r="Q298" i="8"/>
  <c r="P298" i="8"/>
  <c r="L298" i="8"/>
  <c r="J298" i="8"/>
  <c r="H298" i="8"/>
  <c r="F298" i="8"/>
  <c r="N298" i="8" s="1"/>
  <c r="E298" i="8"/>
  <c r="M298" i="8" s="1"/>
  <c r="D298" i="8"/>
  <c r="U297" i="8"/>
  <c r="T297" i="8"/>
  <c r="O297" i="8"/>
  <c r="N297" i="8"/>
  <c r="M297" i="8"/>
  <c r="K297" i="8"/>
  <c r="I297" i="8"/>
  <c r="G297" i="8"/>
  <c r="U296" i="8"/>
  <c r="T296" i="8"/>
  <c r="O296" i="8"/>
  <c r="N296" i="8"/>
  <c r="M296" i="8"/>
  <c r="K296" i="8"/>
  <c r="I296" i="8"/>
  <c r="G296" i="8"/>
  <c r="U295" i="8"/>
  <c r="T295" i="8"/>
  <c r="O295" i="8"/>
  <c r="N295" i="8"/>
  <c r="M295" i="8"/>
  <c r="K295" i="8"/>
  <c r="I295" i="8"/>
  <c r="G295" i="8"/>
  <c r="U294" i="8"/>
  <c r="T294" i="8"/>
  <c r="O294" i="8"/>
  <c r="N294" i="8"/>
  <c r="M294" i="8"/>
  <c r="K294" i="8"/>
  <c r="I294" i="8"/>
  <c r="G294" i="8"/>
  <c r="U293" i="8"/>
  <c r="T293" i="8"/>
  <c r="N293" i="8"/>
  <c r="O293" i="8" s="1"/>
  <c r="M293" i="8"/>
  <c r="K293" i="8"/>
  <c r="I293" i="8"/>
  <c r="G293" i="8"/>
  <c r="S292" i="8"/>
  <c r="R292" i="8"/>
  <c r="T292" i="8" s="1"/>
  <c r="Q292" i="8"/>
  <c r="P292" i="8"/>
  <c r="L292" i="8"/>
  <c r="J292" i="8"/>
  <c r="H292" i="8"/>
  <c r="F292" i="8"/>
  <c r="E292" i="8"/>
  <c r="D292" i="8"/>
  <c r="U291" i="8"/>
  <c r="T291" i="8"/>
  <c r="N291" i="8"/>
  <c r="O291" i="8" s="1"/>
  <c r="M291" i="8"/>
  <c r="K291" i="8"/>
  <c r="I291" i="8"/>
  <c r="G291" i="8"/>
  <c r="U290" i="8"/>
  <c r="T290" i="8"/>
  <c r="O290" i="8"/>
  <c r="N290" i="8"/>
  <c r="M290" i="8"/>
  <c r="K290" i="8"/>
  <c r="I290" i="8"/>
  <c r="G290" i="8"/>
  <c r="U289" i="8"/>
  <c r="T289" i="8"/>
  <c r="O289" i="8"/>
  <c r="N289" i="8"/>
  <c r="M289" i="8"/>
  <c r="K289" i="8"/>
  <c r="I289" i="8"/>
  <c r="G289" i="8"/>
  <c r="U288" i="8"/>
  <c r="T288" i="8"/>
  <c r="O288" i="8"/>
  <c r="N288" i="8"/>
  <c r="M288" i="8"/>
  <c r="K288" i="8"/>
  <c r="I288" i="8"/>
  <c r="G288" i="8"/>
  <c r="U287" i="8"/>
  <c r="T287" i="8"/>
  <c r="O287" i="8"/>
  <c r="N287" i="8"/>
  <c r="M287" i="8"/>
  <c r="K287" i="8"/>
  <c r="I287" i="8"/>
  <c r="G287" i="8"/>
  <c r="U286" i="8"/>
  <c r="T286" i="8"/>
  <c r="O286" i="8"/>
  <c r="N286" i="8"/>
  <c r="M286" i="8"/>
  <c r="K286" i="8"/>
  <c r="I286" i="8"/>
  <c r="G286" i="8"/>
  <c r="S285" i="8"/>
  <c r="R285" i="8"/>
  <c r="T285" i="8" s="1"/>
  <c r="Q285" i="8"/>
  <c r="P285" i="8"/>
  <c r="L285" i="8"/>
  <c r="J285" i="8"/>
  <c r="H285" i="8"/>
  <c r="F285" i="8"/>
  <c r="N285" i="8" s="1"/>
  <c r="E285" i="8"/>
  <c r="M285" i="8" s="1"/>
  <c r="D285" i="8"/>
  <c r="U284" i="8"/>
  <c r="T284" i="8"/>
  <c r="N284" i="8"/>
  <c r="O284" i="8" s="1"/>
  <c r="M284" i="8"/>
  <c r="K284" i="8"/>
  <c r="I284" i="8"/>
  <c r="G284" i="8"/>
  <c r="U283" i="8"/>
  <c r="T283" i="8"/>
  <c r="N283" i="8"/>
  <c r="O283" i="8" s="1"/>
  <c r="M283" i="8"/>
  <c r="K283" i="8"/>
  <c r="I283" i="8"/>
  <c r="G283" i="8"/>
  <c r="U282" i="8"/>
  <c r="T282" i="8"/>
  <c r="O282" i="8"/>
  <c r="N282" i="8"/>
  <c r="M282" i="8"/>
  <c r="K282" i="8"/>
  <c r="I282" i="8"/>
  <c r="G282" i="8"/>
  <c r="U281" i="8"/>
  <c r="T281" i="8"/>
  <c r="O281" i="8"/>
  <c r="N281" i="8"/>
  <c r="M281" i="8"/>
  <c r="K281" i="8"/>
  <c r="I281" i="8"/>
  <c r="G281" i="8"/>
  <c r="U280" i="8"/>
  <c r="T280" i="8"/>
  <c r="O280" i="8"/>
  <c r="N280" i="8"/>
  <c r="M280" i="8"/>
  <c r="K280" i="8"/>
  <c r="I280" i="8"/>
  <c r="G280" i="8"/>
  <c r="U279" i="8"/>
  <c r="T279" i="8"/>
  <c r="O279" i="8"/>
  <c r="N279" i="8"/>
  <c r="M279" i="8"/>
  <c r="K279" i="8"/>
  <c r="I279" i="8"/>
  <c r="G279" i="8"/>
  <c r="U278" i="8"/>
  <c r="T278" i="8"/>
  <c r="O278" i="8"/>
  <c r="N278" i="8"/>
  <c r="M278" i="8"/>
  <c r="K278" i="8"/>
  <c r="I278" i="8"/>
  <c r="G278" i="8"/>
  <c r="U277" i="8"/>
  <c r="T277" i="8"/>
  <c r="O277" i="8"/>
  <c r="N277" i="8"/>
  <c r="M277" i="8"/>
  <c r="K277" i="8"/>
  <c r="I277" i="8"/>
  <c r="G277" i="8"/>
  <c r="U276" i="8"/>
  <c r="T276" i="8"/>
  <c r="O276" i="8"/>
  <c r="N276" i="8"/>
  <c r="M276" i="8"/>
  <c r="K276" i="8"/>
  <c r="I276" i="8"/>
  <c r="G276" i="8"/>
  <c r="S275" i="8"/>
  <c r="R275" i="8"/>
  <c r="T275" i="8" s="1"/>
  <c r="Q275" i="8"/>
  <c r="P275" i="8"/>
  <c r="U275" i="8" s="1"/>
  <c r="L275" i="8"/>
  <c r="J275" i="8"/>
  <c r="H275" i="8"/>
  <c r="F275" i="8"/>
  <c r="N275" i="8" s="1"/>
  <c r="E275" i="8"/>
  <c r="D275" i="8"/>
  <c r="U274" i="8"/>
  <c r="T274" i="8"/>
  <c r="N274" i="8"/>
  <c r="O274" i="8" s="1"/>
  <c r="M274" i="8"/>
  <c r="K274" i="8"/>
  <c r="I274" i="8"/>
  <c r="G274" i="8"/>
  <c r="U273" i="8"/>
  <c r="T273" i="8"/>
  <c r="O273" i="8"/>
  <c r="N273" i="8"/>
  <c r="M273" i="8"/>
  <c r="K273" i="8"/>
  <c r="I273" i="8"/>
  <c r="G273" i="8"/>
  <c r="U272" i="8"/>
  <c r="T272" i="8"/>
  <c r="O272" i="8"/>
  <c r="N272" i="8"/>
  <c r="M272" i="8"/>
  <c r="K272" i="8"/>
  <c r="I272" i="8"/>
  <c r="G272" i="8"/>
  <c r="U271" i="8"/>
  <c r="T271" i="8"/>
  <c r="O271" i="8"/>
  <c r="N271" i="8"/>
  <c r="M271" i="8"/>
  <c r="K271" i="8"/>
  <c r="I271" i="8"/>
  <c r="G271" i="8"/>
  <c r="U270" i="8"/>
  <c r="T270" i="8"/>
  <c r="O270" i="8"/>
  <c r="N270" i="8"/>
  <c r="M270" i="8"/>
  <c r="K270" i="8"/>
  <c r="I270" i="8"/>
  <c r="G270" i="8"/>
  <c r="U269" i="8"/>
  <c r="T269" i="8"/>
  <c r="O269" i="8"/>
  <c r="N269" i="8"/>
  <c r="M269" i="8"/>
  <c r="K269" i="8"/>
  <c r="I269" i="8"/>
  <c r="G269" i="8"/>
  <c r="U268" i="8"/>
  <c r="T268" i="8"/>
  <c r="O268" i="8"/>
  <c r="N268" i="8"/>
  <c r="M268" i="8"/>
  <c r="K268" i="8"/>
  <c r="I268" i="8"/>
  <c r="G268" i="8"/>
  <c r="S267" i="8"/>
  <c r="R267" i="8"/>
  <c r="T267" i="8" s="1"/>
  <c r="Q267" i="8"/>
  <c r="P267" i="8"/>
  <c r="L267" i="8"/>
  <c r="J267" i="8"/>
  <c r="H267" i="8"/>
  <c r="F267" i="8"/>
  <c r="N267" i="8" s="1"/>
  <c r="E267" i="8"/>
  <c r="M267" i="8" s="1"/>
  <c r="D267" i="8"/>
  <c r="I267" i="8" s="1"/>
  <c r="U266" i="8"/>
  <c r="T266" i="8"/>
  <c r="N266" i="8"/>
  <c r="O266" i="8" s="1"/>
  <c r="M266" i="8"/>
  <c r="K266" i="8"/>
  <c r="I266" i="8"/>
  <c r="G266" i="8"/>
  <c r="U265" i="8"/>
  <c r="T265" i="8"/>
  <c r="O265" i="8"/>
  <c r="N265" i="8"/>
  <c r="M265" i="8"/>
  <c r="K265" i="8"/>
  <c r="I265" i="8"/>
  <c r="G265" i="8"/>
  <c r="U264" i="8"/>
  <c r="T264" i="8"/>
  <c r="O264" i="8"/>
  <c r="N264" i="8"/>
  <c r="M264" i="8"/>
  <c r="K264" i="8"/>
  <c r="I264" i="8"/>
  <c r="G264" i="8"/>
  <c r="U263" i="8"/>
  <c r="T263" i="8"/>
  <c r="O263" i="8"/>
  <c r="N263" i="8"/>
  <c r="M263" i="8"/>
  <c r="K263" i="8"/>
  <c r="I263" i="8"/>
  <c r="G263" i="8"/>
  <c r="S260" i="8"/>
  <c r="R260" i="8"/>
  <c r="T260" i="8" s="1"/>
  <c r="Q260" i="8"/>
  <c r="P260" i="8"/>
  <c r="L260" i="8"/>
  <c r="J260" i="8"/>
  <c r="H260" i="8"/>
  <c r="F260" i="8"/>
  <c r="N260" i="8" s="1"/>
  <c r="E260" i="8"/>
  <c r="D260" i="8"/>
  <c r="G260" i="8" s="1"/>
  <c r="S259" i="8"/>
  <c r="R259" i="8"/>
  <c r="T259" i="8" s="1"/>
  <c r="Q259" i="8"/>
  <c r="P259" i="8"/>
  <c r="L259" i="8"/>
  <c r="J259" i="8"/>
  <c r="H259" i="8"/>
  <c r="F259" i="8"/>
  <c r="E259" i="8"/>
  <c r="D259" i="8"/>
  <c r="U258" i="8"/>
  <c r="T258" i="8"/>
  <c r="O258" i="8"/>
  <c r="N258" i="8"/>
  <c r="M258" i="8"/>
  <c r="K258" i="8"/>
  <c r="I258" i="8"/>
  <c r="G258" i="8"/>
  <c r="U257" i="8"/>
  <c r="T257" i="8"/>
  <c r="N257" i="8"/>
  <c r="O257" i="8" s="1"/>
  <c r="M257" i="8"/>
  <c r="K257" i="8"/>
  <c r="I257" i="8"/>
  <c r="G257" i="8"/>
  <c r="U256" i="8"/>
  <c r="T256" i="8"/>
  <c r="N256" i="8"/>
  <c r="O256" i="8" s="1"/>
  <c r="M256" i="8"/>
  <c r="K256" i="8"/>
  <c r="I256" i="8"/>
  <c r="G256" i="8"/>
  <c r="U255" i="8"/>
  <c r="T255" i="8"/>
  <c r="N255" i="8"/>
  <c r="O255" i="8" s="1"/>
  <c r="M255" i="8"/>
  <c r="K255" i="8"/>
  <c r="I255" i="8"/>
  <c r="G255" i="8"/>
  <c r="S254" i="8"/>
  <c r="R254" i="8"/>
  <c r="T254" i="8" s="1"/>
  <c r="Q254" i="8"/>
  <c r="P254" i="8"/>
  <c r="U254" i="8" s="1"/>
  <c r="L254" i="8"/>
  <c r="J254" i="8"/>
  <c r="H254" i="8"/>
  <c r="F254" i="8"/>
  <c r="N254" i="8" s="1"/>
  <c r="E254" i="8"/>
  <c r="M254" i="8" s="1"/>
  <c r="D254" i="8"/>
  <c r="U253" i="8"/>
  <c r="T253" i="8"/>
  <c r="O253" i="8"/>
  <c r="N253" i="8"/>
  <c r="M253" i="8"/>
  <c r="K253" i="8"/>
  <c r="I253" i="8"/>
  <c r="G253" i="8"/>
  <c r="U252" i="8"/>
  <c r="T252" i="8"/>
  <c r="O252" i="8"/>
  <c r="N252" i="8"/>
  <c r="M252" i="8"/>
  <c r="K252" i="8"/>
  <c r="I252" i="8"/>
  <c r="G252" i="8"/>
  <c r="U251" i="8"/>
  <c r="T251" i="8"/>
  <c r="O251" i="8"/>
  <c r="N251" i="8"/>
  <c r="M251" i="8"/>
  <c r="K251" i="8"/>
  <c r="I251" i="8"/>
  <c r="G251" i="8"/>
  <c r="U250" i="8"/>
  <c r="T250" i="8"/>
  <c r="O250" i="8"/>
  <c r="N250" i="8"/>
  <c r="M250" i="8"/>
  <c r="K250" i="8"/>
  <c r="I250" i="8"/>
  <c r="G250" i="8"/>
  <c r="U249" i="8"/>
  <c r="T249" i="8"/>
  <c r="O249" i="8"/>
  <c r="N249" i="8"/>
  <c r="M249" i="8"/>
  <c r="K249" i="8"/>
  <c r="I249" i="8"/>
  <c r="G249" i="8"/>
  <c r="U248" i="8"/>
  <c r="T248" i="8"/>
  <c r="O248" i="8"/>
  <c r="N248" i="8"/>
  <c r="M248" i="8"/>
  <c r="K248" i="8"/>
  <c r="I248" i="8"/>
  <c r="G248" i="8"/>
  <c r="S247" i="8"/>
  <c r="R247" i="8"/>
  <c r="T247" i="8" s="1"/>
  <c r="Q247" i="8"/>
  <c r="P247" i="8"/>
  <c r="L247" i="8"/>
  <c r="J247" i="8"/>
  <c r="H247" i="8"/>
  <c r="F247" i="8"/>
  <c r="N247" i="8" s="1"/>
  <c r="O247" i="8" s="1"/>
  <c r="E247" i="8"/>
  <c r="M247" i="8" s="1"/>
  <c r="D247" i="8"/>
  <c r="I247" i="8" s="1"/>
  <c r="U246" i="8"/>
  <c r="T246" i="8"/>
  <c r="O246" i="8"/>
  <c r="N246" i="8"/>
  <c r="M246" i="8"/>
  <c r="K246" i="8"/>
  <c r="I246" i="8"/>
  <c r="G246" i="8"/>
  <c r="U245" i="8"/>
  <c r="T245" i="8"/>
  <c r="O245" i="8"/>
  <c r="N245" i="8"/>
  <c r="M245" i="8"/>
  <c r="K245" i="8"/>
  <c r="I245" i="8"/>
  <c r="G245" i="8"/>
  <c r="U244" i="8"/>
  <c r="T244" i="8"/>
  <c r="O244" i="8"/>
  <c r="N244" i="8"/>
  <c r="M244" i="8"/>
  <c r="K244" i="8"/>
  <c r="I244" i="8"/>
  <c r="G244" i="8"/>
  <c r="U243" i="8"/>
  <c r="T243" i="8"/>
  <c r="N243" i="8"/>
  <c r="O243" i="8" s="1"/>
  <c r="M243" i="8"/>
  <c r="K243" i="8"/>
  <c r="I243" i="8"/>
  <c r="G243" i="8"/>
  <c r="U242" i="8"/>
  <c r="T242" i="8"/>
  <c r="O242" i="8"/>
  <c r="N242" i="8"/>
  <c r="M242" i="8"/>
  <c r="K242" i="8"/>
  <c r="I242" i="8"/>
  <c r="G242" i="8"/>
  <c r="U241" i="8"/>
  <c r="T241" i="8"/>
  <c r="O241" i="8"/>
  <c r="N241" i="8"/>
  <c r="M241" i="8"/>
  <c r="K241" i="8"/>
  <c r="I241" i="8"/>
  <c r="G241" i="8"/>
  <c r="S240" i="8"/>
  <c r="R240" i="8"/>
  <c r="T240" i="8" s="1"/>
  <c r="Q240" i="8"/>
  <c r="P240" i="8"/>
  <c r="L240" i="8"/>
  <c r="J240" i="8"/>
  <c r="H240" i="8"/>
  <c r="F240" i="8"/>
  <c r="N240" i="8" s="1"/>
  <c r="E240" i="8"/>
  <c r="O240" i="8" s="1"/>
  <c r="D240" i="8"/>
  <c r="U239" i="8"/>
  <c r="T239" i="8"/>
  <c r="N239" i="8"/>
  <c r="O239" i="8" s="1"/>
  <c r="M239" i="8"/>
  <c r="K239" i="8"/>
  <c r="I239" i="8"/>
  <c r="G239" i="8"/>
  <c r="U238" i="8"/>
  <c r="T238" i="8"/>
  <c r="O238" i="8"/>
  <c r="N238" i="8"/>
  <c r="M238" i="8"/>
  <c r="K238" i="8"/>
  <c r="I238" i="8"/>
  <c r="G238" i="8"/>
  <c r="U237" i="8"/>
  <c r="T237" i="8"/>
  <c r="O237" i="8"/>
  <c r="N237" i="8"/>
  <c r="M237" i="8"/>
  <c r="K237" i="8"/>
  <c r="I237" i="8"/>
  <c r="G237" i="8"/>
  <c r="U236" i="8"/>
  <c r="T236" i="8"/>
  <c r="O236" i="8"/>
  <c r="N236" i="8"/>
  <c r="M236" i="8"/>
  <c r="K236" i="8"/>
  <c r="I236" i="8"/>
  <c r="G236" i="8"/>
  <c r="U235" i="8"/>
  <c r="T235" i="8"/>
  <c r="N235" i="8"/>
  <c r="O235" i="8" s="1"/>
  <c r="M235" i="8"/>
  <c r="K235" i="8"/>
  <c r="I235" i="8"/>
  <c r="G235" i="8"/>
  <c r="U234" i="8"/>
  <c r="T234" i="8"/>
  <c r="N234" i="8"/>
  <c r="O234" i="8" s="1"/>
  <c r="M234" i="8"/>
  <c r="K234" i="8"/>
  <c r="I234" i="8"/>
  <c r="G234" i="8"/>
  <c r="S231" i="8"/>
  <c r="R231" i="8"/>
  <c r="T231" i="8" s="1"/>
  <c r="Q231" i="8"/>
  <c r="P231" i="8"/>
  <c r="L231" i="8"/>
  <c r="J231" i="8"/>
  <c r="H231" i="8"/>
  <c r="F231" i="8"/>
  <c r="E231" i="8"/>
  <c r="D231" i="8"/>
  <c r="S230" i="8"/>
  <c r="R230" i="8"/>
  <c r="T230" i="8" s="1"/>
  <c r="Q230" i="8"/>
  <c r="P230" i="8"/>
  <c r="U230" i="8" s="1"/>
  <c r="L230" i="8"/>
  <c r="J230" i="8"/>
  <c r="H230" i="8"/>
  <c r="F230" i="8"/>
  <c r="N230" i="8" s="1"/>
  <c r="E230" i="8"/>
  <c r="M230" i="8" s="1"/>
  <c r="D230" i="8"/>
  <c r="U229" i="8"/>
  <c r="T229" i="8"/>
  <c r="N229" i="8"/>
  <c r="O229" i="8" s="1"/>
  <c r="M229" i="8"/>
  <c r="K229" i="8"/>
  <c r="I229" i="8"/>
  <c r="G229" i="8"/>
  <c r="U228" i="8"/>
  <c r="T228" i="8"/>
  <c r="O228" i="8"/>
  <c r="N228" i="8"/>
  <c r="M228" i="8"/>
  <c r="K228" i="8"/>
  <c r="I228" i="8"/>
  <c r="G228" i="8"/>
  <c r="U227" i="8"/>
  <c r="T227" i="8"/>
  <c r="O227" i="8"/>
  <c r="N227" i="8"/>
  <c r="M227" i="8"/>
  <c r="K227" i="8"/>
  <c r="I227" i="8"/>
  <c r="G227" i="8"/>
  <c r="U226" i="8"/>
  <c r="T226" i="8"/>
  <c r="N226" i="8"/>
  <c r="O226" i="8" s="1"/>
  <c r="M226" i="8"/>
  <c r="K226" i="8"/>
  <c r="I226" i="8"/>
  <c r="G226" i="8"/>
  <c r="U225" i="8"/>
  <c r="T225" i="8"/>
  <c r="N225" i="8"/>
  <c r="O225" i="8" s="1"/>
  <c r="M225" i="8"/>
  <c r="K225" i="8"/>
  <c r="I225" i="8"/>
  <c r="G225" i="8"/>
  <c r="S224" i="8"/>
  <c r="R224" i="8"/>
  <c r="T224" i="8" s="1"/>
  <c r="Q224" i="8"/>
  <c r="P224" i="8"/>
  <c r="L224" i="8"/>
  <c r="J224" i="8"/>
  <c r="H224" i="8"/>
  <c r="F224" i="8"/>
  <c r="E224" i="8"/>
  <c r="M224" i="8" s="1"/>
  <c r="D224" i="8"/>
  <c r="U223" i="8"/>
  <c r="T223" i="8"/>
  <c r="N223" i="8"/>
  <c r="O223" i="8" s="1"/>
  <c r="M223" i="8"/>
  <c r="K223" i="8"/>
  <c r="I223" i="8"/>
  <c r="G223" i="8"/>
  <c r="U222" i="8"/>
  <c r="T222" i="8"/>
  <c r="O222" i="8"/>
  <c r="N222" i="8"/>
  <c r="M222" i="8"/>
  <c r="K222" i="8"/>
  <c r="I222" i="8"/>
  <c r="G222" i="8"/>
  <c r="U221" i="8"/>
  <c r="T221" i="8"/>
  <c r="O221" i="8"/>
  <c r="N221" i="8"/>
  <c r="M221" i="8"/>
  <c r="K221" i="8"/>
  <c r="I221" i="8"/>
  <c r="G221" i="8"/>
  <c r="U220" i="8"/>
  <c r="T220" i="8"/>
  <c r="O220" i="8"/>
  <c r="N220" i="8"/>
  <c r="M220" i="8"/>
  <c r="K220" i="8"/>
  <c r="I220" i="8"/>
  <c r="G220" i="8"/>
  <c r="U219" i="8"/>
  <c r="T219" i="8"/>
  <c r="O219" i="8"/>
  <c r="N219" i="8"/>
  <c r="M219" i="8"/>
  <c r="K219" i="8"/>
  <c r="I219" i="8"/>
  <c r="G219" i="8"/>
  <c r="U218" i="8"/>
  <c r="T218" i="8"/>
  <c r="O218" i="8"/>
  <c r="N218" i="8"/>
  <c r="M218" i="8"/>
  <c r="K218" i="8"/>
  <c r="I218" i="8"/>
  <c r="G218" i="8"/>
  <c r="U217" i="8"/>
  <c r="T217" i="8"/>
  <c r="O217" i="8"/>
  <c r="N217" i="8"/>
  <c r="M217" i="8"/>
  <c r="K217" i="8"/>
  <c r="I217" i="8"/>
  <c r="G217" i="8"/>
  <c r="S216" i="8"/>
  <c r="R216" i="8"/>
  <c r="T216" i="8" s="1"/>
  <c r="Q216" i="8"/>
  <c r="P216" i="8"/>
  <c r="L216" i="8"/>
  <c r="J216" i="8"/>
  <c r="H216" i="8"/>
  <c r="F216" i="8"/>
  <c r="N216" i="8" s="1"/>
  <c r="E216" i="8"/>
  <c r="D216" i="8"/>
  <c r="U215" i="8"/>
  <c r="T215" i="8"/>
  <c r="N215" i="8"/>
  <c r="O215" i="8" s="1"/>
  <c r="M215" i="8"/>
  <c r="K215" i="8"/>
  <c r="I215" i="8"/>
  <c r="G215" i="8"/>
  <c r="U214" i="8"/>
  <c r="T214" i="8"/>
  <c r="N214" i="8"/>
  <c r="O214" i="8" s="1"/>
  <c r="M214" i="8"/>
  <c r="K214" i="8"/>
  <c r="I214" i="8"/>
  <c r="G214" i="8"/>
  <c r="U213" i="8"/>
  <c r="T213" i="8"/>
  <c r="O213" i="8"/>
  <c r="N213" i="8"/>
  <c r="M213" i="8"/>
  <c r="K213" i="8"/>
  <c r="I213" i="8"/>
  <c r="G213" i="8"/>
  <c r="U212" i="8"/>
  <c r="T212" i="8"/>
  <c r="O212" i="8"/>
  <c r="N212" i="8"/>
  <c r="M212" i="8"/>
  <c r="K212" i="8"/>
  <c r="I212" i="8"/>
  <c r="G212" i="8"/>
  <c r="U211" i="8"/>
  <c r="T211" i="8"/>
  <c r="O211" i="8"/>
  <c r="N211" i="8"/>
  <c r="M211" i="8"/>
  <c r="K211" i="8"/>
  <c r="I211" i="8"/>
  <c r="G211" i="8"/>
  <c r="U210" i="8"/>
  <c r="T210" i="8"/>
  <c r="O210" i="8"/>
  <c r="N210" i="8"/>
  <c r="M210" i="8"/>
  <c r="K210" i="8"/>
  <c r="I210" i="8"/>
  <c r="G210" i="8"/>
  <c r="U209" i="8"/>
  <c r="T209" i="8"/>
  <c r="N209" i="8"/>
  <c r="O209" i="8" s="1"/>
  <c r="M209" i="8"/>
  <c r="K209" i="8"/>
  <c r="I209" i="8"/>
  <c r="G209" i="8"/>
  <c r="U208" i="8"/>
  <c r="T208" i="8"/>
  <c r="O208" i="8"/>
  <c r="N208" i="8"/>
  <c r="M208" i="8"/>
  <c r="K208" i="8"/>
  <c r="I208" i="8"/>
  <c r="G208" i="8"/>
  <c r="S205" i="8"/>
  <c r="R205" i="8"/>
  <c r="Q205" i="8"/>
  <c r="P205" i="8"/>
  <c r="L205" i="8"/>
  <c r="J205" i="8"/>
  <c r="H205" i="8"/>
  <c r="F205" i="8"/>
  <c r="N205" i="8" s="1"/>
  <c r="E205" i="8"/>
  <c r="D205" i="8"/>
  <c r="S204" i="8"/>
  <c r="R204" i="8"/>
  <c r="T204" i="8" s="1"/>
  <c r="Q204" i="8"/>
  <c r="P204" i="8"/>
  <c r="U204" i="8" s="1"/>
  <c r="L204" i="8"/>
  <c r="J204" i="8"/>
  <c r="H204" i="8"/>
  <c r="F204" i="8"/>
  <c r="N204" i="8" s="1"/>
  <c r="E204" i="8"/>
  <c r="D204" i="8"/>
  <c r="U203" i="8"/>
  <c r="T203" i="8"/>
  <c r="O203" i="8"/>
  <c r="N203" i="8"/>
  <c r="M203" i="8"/>
  <c r="K203" i="8"/>
  <c r="I203" i="8"/>
  <c r="G203" i="8"/>
  <c r="U202" i="8"/>
  <c r="T202" i="8"/>
  <c r="O202" i="8"/>
  <c r="N202" i="8"/>
  <c r="M202" i="8"/>
  <c r="K202" i="8"/>
  <c r="I202" i="8"/>
  <c r="G202" i="8"/>
  <c r="U201" i="8"/>
  <c r="T201" i="8"/>
  <c r="O201" i="8"/>
  <c r="N201" i="8"/>
  <c r="M201" i="8"/>
  <c r="K201" i="8"/>
  <c r="I201" i="8"/>
  <c r="G201" i="8"/>
  <c r="U200" i="8"/>
  <c r="T200" i="8"/>
  <c r="O200" i="8"/>
  <c r="N200" i="8"/>
  <c r="M200" i="8"/>
  <c r="K200" i="8"/>
  <c r="I200" i="8"/>
  <c r="G200" i="8"/>
  <c r="U199" i="8"/>
  <c r="T199" i="8"/>
  <c r="N199" i="8"/>
  <c r="O199" i="8" s="1"/>
  <c r="M199" i="8"/>
  <c r="K199" i="8"/>
  <c r="I199" i="8"/>
  <c r="G199" i="8"/>
  <c r="S198" i="8"/>
  <c r="R198" i="8"/>
  <c r="T198" i="8" s="1"/>
  <c r="Q198" i="8"/>
  <c r="P198" i="8"/>
  <c r="L198" i="8"/>
  <c r="J198" i="8"/>
  <c r="H198" i="8"/>
  <c r="F198" i="8"/>
  <c r="N198" i="8" s="1"/>
  <c r="O198" i="8" s="1"/>
  <c r="E198" i="8"/>
  <c r="M198" i="8" s="1"/>
  <c r="D198" i="8"/>
  <c r="U197" i="8"/>
  <c r="T197" i="8"/>
  <c r="N197" i="8"/>
  <c r="O197" i="8" s="1"/>
  <c r="M197" i="8"/>
  <c r="K197" i="8"/>
  <c r="I197" i="8"/>
  <c r="G197" i="8"/>
  <c r="U196" i="8"/>
  <c r="T196" i="8"/>
  <c r="O196" i="8"/>
  <c r="N196" i="8"/>
  <c r="M196" i="8"/>
  <c r="K196" i="8"/>
  <c r="I196" i="8"/>
  <c r="G196" i="8"/>
  <c r="U195" i="8"/>
  <c r="T195" i="8"/>
  <c r="O195" i="8"/>
  <c r="N195" i="8"/>
  <c r="M195" i="8"/>
  <c r="K195" i="8"/>
  <c r="I195" i="8"/>
  <c r="G195" i="8"/>
  <c r="U194" i="8"/>
  <c r="T194" i="8"/>
  <c r="O194" i="8"/>
  <c r="N194" i="8"/>
  <c r="M194" i="8"/>
  <c r="K194" i="8"/>
  <c r="I194" i="8"/>
  <c r="G194" i="8"/>
  <c r="U193" i="8"/>
  <c r="T193" i="8"/>
  <c r="O193" i="8"/>
  <c r="N193" i="8"/>
  <c r="M193" i="8"/>
  <c r="K193" i="8"/>
  <c r="I193" i="8"/>
  <c r="G193" i="8"/>
  <c r="U192" i="8"/>
  <c r="T192" i="8"/>
  <c r="O192" i="8"/>
  <c r="N192" i="8"/>
  <c r="M192" i="8"/>
  <c r="K192" i="8"/>
  <c r="I192" i="8"/>
  <c r="G192" i="8"/>
  <c r="S191" i="8"/>
  <c r="R191" i="8"/>
  <c r="T191" i="8" s="1"/>
  <c r="Q191" i="8"/>
  <c r="P191" i="8"/>
  <c r="L191" i="8"/>
  <c r="J191" i="8"/>
  <c r="H191" i="8"/>
  <c r="F191" i="8"/>
  <c r="E191" i="8"/>
  <c r="D191" i="8"/>
  <c r="G191" i="8" s="1"/>
  <c r="U190" i="8"/>
  <c r="T190" i="8"/>
  <c r="N190" i="8"/>
  <c r="O190" i="8" s="1"/>
  <c r="M190" i="8"/>
  <c r="K190" i="8"/>
  <c r="I190" i="8"/>
  <c r="G190" i="8"/>
  <c r="U189" i="8"/>
  <c r="T189" i="8"/>
  <c r="O189" i="8"/>
  <c r="N189" i="8"/>
  <c r="M189" i="8"/>
  <c r="K189" i="8"/>
  <c r="I189" i="8"/>
  <c r="G189" i="8"/>
  <c r="U188" i="8"/>
  <c r="T188" i="8"/>
  <c r="N188" i="8"/>
  <c r="O188" i="8" s="1"/>
  <c r="M188" i="8"/>
  <c r="K188" i="8"/>
  <c r="I188" i="8"/>
  <c r="G188" i="8"/>
  <c r="U187" i="8"/>
  <c r="T187" i="8"/>
  <c r="O187" i="8"/>
  <c r="N187" i="8"/>
  <c r="M187" i="8"/>
  <c r="K187" i="8"/>
  <c r="I187" i="8"/>
  <c r="G187" i="8"/>
  <c r="U186" i="8"/>
  <c r="T186" i="8"/>
  <c r="O186" i="8"/>
  <c r="N186" i="8"/>
  <c r="M186" i="8"/>
  <c r="K186" i="8"/>
  <c r="I186" i="8"/>
  <c r="G186" i="8"/>
  <c r="S185" i="8"/>
  <c r="R185" i="8"/>
  <c r="T185" i="8" s="1"/>
  <c r="Q185" i="8"/>
  <c r="P185" i="8"/>
  <c r="L185" i="8"/>
  <c r="J185" i="8"/>
  <c r="H185" i="8"/>
  <c r="F185" i="8"/>
  <c r="E185" i="8"/>
  <c r="M185" i="8" s="1"/>
  <c r="D185" i="8"/>
  <c r="U184" i="8"/>
  <c r="T184" i="8"/>
  <c r="N184" i="8"/>
  <c r="O184" i="8" s="1"/>
  <c r="M184" i="8"/>
  <c r="K184" i="8"/>
  <c r="I184" i="8"/>
  <c r="G184" i="8"/>
  <c r="U183" i="8"/>
  <c r="T183" i="8"/>
  <c r="O183" i="8"/>
  <c r="N183" i="8"/>
  <c r="M183" i="8"/>
  <c r="K183" i="8"/>
  <c r="I183" i="8"/>
  <c r="G183" i="8"/>
  <c r="U182" i="8"/>
  <c r="T182" i="8"/>
  <c r="N182" i="8"/>
  <c r="O182" i="8" s="1"/>
  <c r="M182" i="8"/>
  <c r="K182" i="8"/>
  <c r="I182" i="8"/>
  <c r="G182" i="8"/>
  <c r="U181" i="8"/>
  <c r="T181" i="8"/>
  <c r="O181" i="8"/>
  <c r="N181" i="8"/>
  <c r="M181" i="8"/>
  <c r="K181" i="8"/>
  <c r="I181" i="8"/>
  <c r="G181" i="8"/>
  <c r="U180" i="8"/>
  <c r="T180" i="8"/>
  <c r="O180" i="8"/>
  <c r="N180" i="8"/>
  <c r="M180" i="8"/>
  <c r="K180" i="8"/>
  <c r="I180" i="8"/>
  <c r="G180" i="8"/>
  <c r="S179" i="8"/>
  <c r="R179" i="8"/>
  <c r="T179" i="8" s="1"/>
  <c r="Q179" i="8"/>
  <c r="P179" i="8"/>
  <c r="U179" i="8" s="1"/>
  <c r="L179" i="8"/>
  <c r="J179" i="8"/>
  <c r="H179" i="8"/>
  <c r="F179" i="8"/>
  <c r="N179" i="8" s="1"/>
  <c r="E179" i="8"/>
  <c r="D179" i="8"/>
  <c r="U178" i="8"/>
  <c r="T178" i="8"/>
  <c r="N178" i="8"/>
  <c r="O178" i="8" s="1"/>
  <c r="M178" i="8"/>
  <c r="K178" i="8"/>
  <c r="I178" i="8"/>
  <c r="G178" i="8"/>
  <c r="U177" i="8"/>
  <c r="T177" i="8"/>
  <c r="O177" i="8"/>
  <c r="N177" i="8"/>
  <c r="M177" i="8"/>
  <c r="K177" i="8"/>
  <c r="I177" i="8"/>
  <c r="G177" i="8"/>
  <c r="U176" i="8"/>
  <c r="T176" i="8"/>
  <c r="N176" i="8"/>
  <c r="O176" i="8" s="1"/>
  <c r="M176" i="8"/>
  <c r="K176" i="8"/>
  <c r="I176" i="8"/>
  <c r="G176" i="8"/>
  <c r="U175" i="8"/>
  <c r="T175" i="8"/>
  <c r="N175" i="8"/>
  <c r="O175" i="8" s="1"/>
  <c r="M175" i="8"/>
  <c r="K175" i="8"/>
  <c r="I175" i="8"/>
  <c r="G175" i="8"/>
  <c r="U174" i="8"/>
  <c r="T174" i="8"/>
  <c r="O174" i="8"/>
  <c r="N174" i="8"/>
  <c r="M174" i="8"/>
  <c r="K174" i="8"/>
  <c r="I174" i="8"/>
  <c r="G174" i="8"/>
  <c r="U173" i="8"/>
  <c r="T173" i="8"/>
  <c r="O173" i="8"/>
  <c r="N173" i="8"/>
  <c r="M173" i="8"/>
  <c r="K173" i="8"/>
  <c r="I173" i="8"/>
  <c r="G173" i="8"/>
  <c r="S170" i="8"/>
  <c r="R170" i="8"/>
  <c r="T170" i="8" s="1"/>
  <c r="Q170" i="8"/>
  <c r="P170" i="8"/>
  <c r="L170" i="8"/>
  <c r="J170" i="8"/>
  <c r="H170" i="8"/>
  <c r="F170" i="8"/>
  <c r="N170" i="8" s="1"/>
  <c r="E170" i="8"/>
  <c r="M170" i="8" s="1"/>
  <c r="D170" i="8"/>
  <c r="S169" i="8"/>
  <c r="R169" i="8"/>
  <c r="T169" i="8" s="1"/>
  <c r="Q169" i="8"/>
  <c r="P169" i="8"/>
  <c r="U169" i="8" s="1"/>
  <c r="L169" i="8"/>
  <c r="J169" i="8"/>
  <c r="H169" i="8"/>
  <c r="F169" i="8"/>
  <c r="E169" i="8"/>
  <c r="M169" i="8" s="1"/>
  <c r="D169" i="8"/>
  <c r="U168" i="8"/>
  <c r="T168" i="8"/>
  <c r="O168" i="8"/>
  <c r="N168" i="8"/>
  <c r="M168" i="8"/>
  <c r="K168" i="8"/>
  <c r="I168" i="8"/>
  <c r="G168" i="8"/>
  <c r="U167" i="8"/>
  <c r="T167" i="8"/>
  <c r="O167" i="8"/>
  <c r="N167" i="8"/>
  <c r="M167" i="8"/>
  <c r="K167" i="8"/>
  <c r="I167" i="8"/>
  <c r="G167" i="8"/>
  <c r="U166" i="8"/>
  <c r="T166" i="8"/>
  <c r="O166" i="8"/>
  <c r="N166" i="8"/>
  <c r="M166" i="8"/>
  <c r="K166" i="8"/>
  <c r="I166" i="8"/>
  <c r="G166" i="8"/>
  <c r="U165" i="8"/>
  <c r="T165" i="8"/>
  <c r="N165" i="8"/>
  <c r="O165" i="8" s="1"/>
  <c r="M165" i="8"/>
  <c r="K165" i="8"/>
  <c r="I165" i="8"/>
  <c r="G165" i="8"/>
  <c r="U164" i="8"/>
  <c r="T164" i="8"/>
  <c r="O164" i="8"/>
  <c r="N164" i="8"/>
  <c r="M164" i="8"/>
  <c r="K164" i="8"/>
  <c r="I164" i="8"/>
  <c r="G164" i="8"/>
  <c r="S163" i="8"/>
  <c r="R163" i="8"/>
  <c r="T163" i="8" s="1"/>
  <c r="Q163" i="8"/>
  <c r="P163" i="8"/>
  <c r="L163" i="8"/>
  <c r="J163" i="8"/>
  <c r="H163" i="8"/>
  <c r="F163" i="8"/>
  <c r="N163" i="8" s="1"/>
  <c r="E163" i="8"/>
  <c r="M163" i="8" s="1"/>
  <c r="D163" i="8"/>
  <c r="U162" i="8"/>
  <c r="T162" i="8"/>
  <c r="N162" i="8"/>
  <c r="O162" i="8" s="1"/>
  <c r="M162" i="8"/>
  <c r="K162" i="8"/>
  <c r="I162" i="8"/>
  <c r="G162" i="8"/>
  <c r="U161" i="8"/>
  <c r="T161" i="8"/>
  <c r="O161" i="8"/>
  <c r="N161" i="8"/>
  <c r="M161" i="8"/>
  <c r="K161" i="8"/>
  <c r="I161" i="8"/>
  <c r="G161" i="8"/>
  <c r="U160" i="8"/>
  <c r="T160" i="8"/>
  <c r="O160" i="8"/>
  <c r="N160" i="8"/>
  <c r="M160" i="8"/>
  <c r="K160" i="8"/>
  <c r="I160" i="8"/>
  <c r="G160" i="8"/>
  <c r="U159" i="8"/>
  <c r="T159" i="8"/>
  <c r="O159" i="8"/>
  <c r="N159" i="8"/>
  <c r="M159" i="8"/>
  <c r="K159" i="8"/>
  <c r="I159" i="8"/>
  <c r="G159" i="8"/>
  <c r="U158" i="8"/>
  <c r="T158" i="8"/>
  <c r="O158" i="8"/>
  <c r="N158" i="8"/>
  <c r="M158" i="8"/>
  <c r="K158" i="8"/>
  <c r="I158" i="8"/>
  <c r="G158" i="8"/>
  <c r="S157" i="8"/>
  <c r="R157" i="8"/>
  <c r="T157" i="8" s="1"/>
  <c r="Q157" i="8"/>
  <c r="P157" i="8"/>
  <c r="U157" i="8" s="1"/>
  <c r="L157" i="8"/>
  <c r="J157" i="8"/>
  <c r="H157" i="8"/>
  <c r="F157" i="8"/>
  <c r="N157" i="8" s="1"/>
  <c r="E157" i="8"/>
  <c r="D157" i="8"/>
  <c r="U156" i="8"/>
  <c r="T156" i="8"/>
  <c r="O156" i="8"/>
  <c r="N156" i="8"/>
  <c r="M156" i="8"/>
  <c r="K156" i="8"/>
  <c r="I156" i="8"/>
  <c r="G156" i="8"/>
  <c r="U155" i="8"/>
  <c r="T155" i="8"/>
  <c r="O155" i="8"/>
  <c r="N155" i="8"/>
  <c r="M155" i="8"/>
  <c r="K155" i="8"/>
  <c r="I155" i="8"/>
  <c r="G155" i="8"/>
  <c r="U154" i="8"/>
  <c r="T154" i="8"/>
  <c r="O154" i="8"/>
  <c r="N154" i="8"/>
  <c r="M154" i="8"/>
  <c r="K154" i="8"/>
  <c r="I154" i="8"/>
  <c r="G154" i="8"/>
  <c r="U153" i="8"/>
  <c r="T153" i="8"/>
  <c r="O153" i="8"/>
  <c r="N153" i="8"/>
  <c r="M153" i="8"/>
  <c r="K153" i="8"/>
  <c r="I153" i="8"/>
  <c r="G153" i="8"/>
  <c r="U152" i="8"/>
  <c r="T152" i="8"/>
  <c r="N152" i="8"/>
  <c r="O152" i="8" s="1"/>
  <c r="M152" i="8"/>
  <c r="K152" i="8"/>
  <c r="I152" i="8"/>
  <c r="G152" i="8"/>
  <c r="U151" i="8"/>
  <c r="T151" i="8"/>
  <c r="N151" i="8"/>
  <c r="O151" i="8" s="1"/>
  <c r="M151" i="8"/>
  <c r="K151" i="8"/>
  <c r="I151" i="8"/>
  <c r="G151" i="8"/>
  <c r="S150" i="8"/>
  <c r="R150" i="8"/>
  <c r="T150" i="8" s="1"/>
  <c r="Q150" i="8"/>
  <c r="P150" i="8"/>
  <c r="L150" i="8"/>
  <c r="J150" i="8"/>
  <c r="H150" i="8"/>
  <c r="F150" i="8"/>
  <c r="N150" i="8" s="1"/>
  <c r="E150" i="8"/>
  <c r="M150" i="8" s="1"/>
  <c r="D150" i="8"/>
  <c r="U149" i="8"/>
  <c r="T149" i="8"/>
  <c r="N149" i="8"/>
  <c r="O149" i="8" s="1"/>
  <c r="M149" i="8"/>
  <c r="K149" i="8"/>
  <c r="I149" i="8"/>
  <c r="G149" i="8"/>
  <c r="U148" i="8"/>
  <c r="T148" i="8"/>
  <c r="O148" i="8"/>
  <c r="N148" i="8"/>
  <c r="M148" i="8"/>
  <c r="K148" i="8"/>
  <c r="I148" i="8"/>
  <c r="G148" i="8"/>
  <c r="U147" i="8"/>
  <c r="T147" i="8"/>
  <c r="O147" i="8"/>
  <c r="N147" i="8"/>
  <c r="M147" i="8"/>
  <c r="K147" i="8"/>
  <c r="I147" i="8"/>
  <c r="G147" i="8"/>
  <c r="U146" i="8"/>
  <c r="T146" i="8"/>
  <c r="N146" i="8"/>
  <c r="O146" i="8" s="1"/>
  <c r="M146" i="8"/>
  <c r="K146" i="8"/>
  <c r="I146" i="8"/>
  <c r="G146" i="8"/>
  <c r="U145" i="8"/>
  <c r="T145" i="8"/>
  <c r="N145" i="8"/>
  <c r="O145" i="8" s="1"/>
  <c r="M145" i="8"/>
  <c r="K145" i="8"/>
  <c r="I145" i="8"/>
  <c r="G145" i="8"/>
  <c r="S144" i="8"/>
  <c r="R144" i="8"/>
  <c r="T144" i="8" s="1"/>
  <c r="Q144" i="8"/>
  <c r="P144" i="8"/>
  <c r="L144" i="8"/>
  <c r="J144" i="8"/>
  <c r="H144" i="8"/>
  <c r="F144" i="8"/>
  <c r="E144" i="8"/>
  <c r="M144" i="8" s="1"/>
  <c r="D144" i="8"/>
  <c r="G144" i="8" s="1"/>
  <c r="U143" i="8"/>
  <c r="T143" i="8"/>
  <c r="N143" i="8"/>
  <c r="O143" i="8" s="1"/>
  <c r="M143" i="8"/>
  <c r="K143" i="8"/>
  <c r="I143" i="8"/>
  <c r="G143" i="8"/>
  <c r="U142" i="8"/>
  <c r="T142" i="8"/>
  <c r="N142" i="8"/>
  <c r="O142" i="8" s="1"/>
  <c r="M142" i="8"/>
  <c r="K142" i="8"/>
  <c r="I142" i="8"/>
  <c r="G142" i="8"/>
  <c r="U141" i="8"/>
  <c r="T141" i="8"/>
  <c r="O141" i="8"/>
  <c r="N141" i="8"/>
  <c r="M141" i="8"/>
  <c r="K141" i="8"/>
  <c r="I141" i="8"/>
  <c r="G141" i="8"/>
  <c r="U140" i="8"/>
  <c r="T140" i="8"/>
  <c r="O140" i="8"/>
  <c r="N140" i="8"/>
  <c r="M140" i="8"/>
  <c r="K140" i="8"/>
  <c r="I140" i="8"/>
  <c r="G140" i="8"/>
  <c r="U139" i="8"/>
  <c r="T139" i="8"/>
  <c r="O139" i="8"/>
  <c r="N139" i="8"/>
  <c r="M139" i="8"/>
  <c r="K139" i="8"/>
  <c r="I139" i="8"/>
  <c r="G139" i="8"/>
  <c r="U138" i="8"/>
  <c r="T138" i="8"/>
  <c r="O138" i="8"/>
  <c r="N138" i="8"/>
  <c r="M138" i="8"/>
  <c r="K138" i="8"/>
  <c r="I138" i="8"/>
  <c r="G138" i="8"/>
  <c r="S137" i="8"/>
  <c r="R137" i="8"/>
  <c r="T137" i="8" s="1"/>
  <c r="Q137" i="8"/>
  <c r="P137" i="8"/>
  <c r="L137" i="8"/>
  <c r="J137" i="8"/>
  <c r="H137" i="8"/>
  <c r="F137" i="8"/>
  <c r="N137" i="8" s="1"/>
  <c r="E137" i="8"/>
  <c r="M137" i="8" s="1"/>
  <c r="D137" i="8"/>
  <c r="U136" i="8"/>
  <c r="T136" i="8"/>
  <c r="N136" i="8"/>
  <c r="O136" i="8" s="1"/>
  <c r="M136" i="8"/>
  <c r="K136" i="8"/>
  <c r="I136" i="8"/>
  <c r="G136" i="8"/>
  <c r="U135" i="8"/>
  <c r="T135" i="8"/>
  <c r="O135" i="8"/>
  <c r="N135" i="8"/>
  <c r="M135" i="8"/>
  <c r="K135" i="8"/>
  <c r="I135" i="8"/>
  <c r="G135" i="8"/>
  <c r="U134" i="8"/>
  <c r="T134" i="8"/>
  <c r="O134" i="8"/>
  <c r="N134" i="8"/>
  <c r="M134" i="8"/>
  <c r="K134" i="8"/>
  <c r="I134" i="8"/>
  <c r="G134" i="8"/>
  <c r="U133" i="8"/>
  <c r="T133" i="8"/>
  <c r="N133" i="8"/>
  <c r="O133" i="8" s="1"/>
  <c r="M133" i="8"/>
  <c r="K133" i="8"/>
  <c r="I133" i="8"/>
  <c r="G133" i="8"/>
  <c r="S132" i="8"/>
  <c r="R132" i="8"/>
  <c r="T132" i="8" s="1"/>
  <c r="Q132" i="8"/>
  <c r="P132" i="8"/>
  <c r="U132" i="8" s="1"/>
  <c r="L132" i="8"/>
  <c r="J132" i="8"/>
  <c r="H132" i="8"/>
  <c r="F132" i="8"/>
  <c r="N132" i="8" s="1"/>
  <c r="E132" i="8"/>
  <c r="D132" i="8"/>
  <c r="U131" i="8"/>
  <c r="T131" i="8"/>
  <c r="O131" i="8"/>
  <c r="N131" i="8"/>
  <c r="M131" i="8"/>
  <c r="K131" i="8"/>
  <c r="I131" i="8"/>
  <c r="G131" i="8"/>
  <c r="U130" i="8"/>
  <c r="T130" i="8"/>
  <c r="O130" i="8"/>
  <c r="N130" i="8"/>
  <c r="M130" i="8"/>
  <c r="K130" i="8"/>
  <c r="I130" i="8"/>
  <c r="G130" i="8"/>
  <c r="U129" i="8"/>
  <c r="T129" i="8"/>
  <c r="O129" i="8"/>
  <c r="N129" i="8"/>
  <c r="M129" i="8"/>
  <c r="K129" i="8"/>
  <c r="I129" i="8"/>
  <c r="G129" i="8"/>
  <c r="U128" i="8"/>
  <c r="T128" i="8"/>
  <c r="O128" i="8"/>
  <c r="N128" i="8"/>
  <c r="M128" i="8"/>
  <c r="K128" i="8"/>
  <c r="I128" i="8"/>
  <c r="G128" i="8"/>
  <c r="U127" i="8"/>
  <c r="T127" i="8"/>
  <c r="O127" i="8"/>
  <c r="N127" i="8"/>
  <c r="M127" i="8"/>
  <c r="K127" i="8"/>
  <c r="I127" i="8"/>
  <c r="G127" i="8"/>
  <c r="S126" i="8"/>
  <c r="R126" i="8"/>
  <c r="T126" i="8" s="1"/>
  <c r="Q126" i="8"/>
  <c r="P126" i="8"/>
  <c r="U126" i="8" s="1"/>
  <c r="L126" i="8"/>
  <c r="J126" i="8"/>
  <c r="H126" i="8"/>
  <c r="F126" i="8"/>
  <c r="N126" i="8" s="1"/>
  <c r="E126" i="8"/>
  <c r="K126" i="8" s="1"/>
  <c r="D126" i="8"/>
  <c r="I126" i="8" s="1"/>
  <c r="U125" i="8"/>
  <c r="T125" i="8"/>
  <c r="N125" i="8"/>
  <c r="O125" i="8" s="1"/>
  <c r="M125" i="8"/>
  <c r="K125" i="8"/>
  <c r="I125" i="8"/>
  <c r="G125" i="8"/>
  <c r="U124" i="8"/>
  <c r="T124" i="8"/>
  <c r="O124" i="8"/>
  <c r="N124" i="8"/>
  <c r="M124" i="8"/>
  <c r="K124" i="8"/>
  <c r="I124" i="8"/>
  <c r="G124" i="8"/>
  <c r="U123" i="8"/>
  <c r="T123" i="8"/>
  <c r="O123" i="8"/>
  <c r="N123" i="8"/>
  <c r="M123" i="8"/>
  <c r="K123" i="8"/>
  <c r="I123" i="8"/>
  <c r="G123" i="8"/>
  <c r="U122" i="8"/>
  <c r="T122" i="8"/>
  <c r="O122" i="8"/>
  <c r="N122" i="8"/>
  <c r="M122" i="8"/>
  <c r="K122" i="8"/>
  <c r="I122" i="8"/>
  <c r="G122" i="8"/>
  <c r="S121" i="8"/>
  <c r="R121" i="8"/>
  <c r="T121" i="8" s="1"/>
  <c r="Q121" i="8"/>
  <c r="P121" i="8"/>
  <c r="U121" i="8" s="1"/>
  <c r="L121" i="8"/>
  <c r="J121" i="8"/>
  <c r="H121" i="8"/>
  <c r="F121" i="8"/>
  <c r="N121" i="8" s="1"/>
  <c r="E121" i="8"/>
  <c r="K121" i="8" s="1"/>
  <c r="D121" i="8"/>
  <c r="I121" i="8" s="1"/>
  <c r="U120" i="8"/>
  <c r="T120" i="8"/>
  <c r="O120" i="8"/>
  <c r="N120" i="8"/>
  <c r="M120" i="8"/>
  <c r="K120" i="8"/>
  <c r="I120" i="8"/>
  <c r="G120" i="8"/>
  <c r="U119" i="8"/>
  <c r="T119" i="8"/>
  <c r="O119" i="8"/>
  <c r="N119" i="8"/>
  <c r="M119" i="8"/>
  <c r="K119" i="8"/>
  <c r="I119" i="8"/>
  <c r="G119" i="8"/>
  <c r="U118" i="8"/>
  <c r="T118" i="8"/>
  <c r="N118" i="8"/>
  <c r="O118" i="8" s="1"/>
  <c r="M118" i="8"/>
  <c r="K118" i="8"/>
  <c r="I118" i="8"/>
  <c r="G118" i="8"/>
  <c r="U117" i="8"/>
  <c r="T117" i="8"/>
  <c r="N117" i="8"/>
  <c r="O117" i="8" s="1"/>
  <c r="M117" i="8"/>
  <c r="K117" i="8"/>
  <c r="I117" i="8"/>
  <c r="G117" i="8"/>
  <c r="U116" i="8"/>
  <c r="T116" i="8"/>
  <c r="O116" i="8"/>
  <c r="N116" i="8"/>
  <c r="M116" i="8"/>
  <c r="K116" i="8"/>
  <c r="I116" i="8"/>
  <c r="G116" i="8"/>
  <c r="U115" i="8"/>
  <c r="T115" i="8"/>
  <c r="O115" i="8"/>
  <c r="N115" i="8"/>
  <c r="M115" i="8"/>
  <c r="K115" i="8"/>
  <c r="I115" i="8"/>
  <c r="G115" i="8"/>
  <c r="U114" i="8"/>
  <c r="T114" i="8"/>
  <c r="O114" i="8"/>
  <c r="N114" i="8"/>
  <c r="M114" i="8"/>
  <c r="K114" i="8"/>
  <c r="I114" i="8"/>
  <c r="G114" i="8"/>
  <c r="U113" i="8"/>
  <c r="T113" i="8"/>
  <c r="N113" i="8"/>
  <c r="O113" i="8" s="1"/>
  <c r="M113" i="8"/>
  <c r="K113" i="8"/>
  <c r="I113" i="8"/>
  <c r="G113" i="8"/>
  <c r="S112" i="8"/>
  <c r="R112" i="8"/>
  <c r="T112" i="8" s="1"/>
  <c r="Q112" i="8"/>
  <c r="P112" i="8"/>
  <c r="L112" i="8"/>
  <c r="J112" i="8"/>
  <c r="H112" i="8"/>
  <c r="F112" i="8"/>
  <c r="N112" i="8" s="1"/>
  <c r="O112" i="8" s="1"/>
  <c r="E112" i="8"/>
  <c r="K112" i="8" s="1"/>
  <c r="D112" i="8"/>
  <c r="I112" i="8" s="1"/>
  <c r="U111" i="8"/>
  <c r="T111" i="8"/>
  <c r="N111" i="8"/>
  <c r="O111" i="8" s="1"/>
  <c r="M111" i="8"/>
  <c r="K111" i="8"/>
  <c r="I111" i="8"/>
  <c r="G111" i="8"/>
  <c r="U110" i="8"/>
  <c r="T110" i="8"/>
  <c r="O110" i="8"/>
  <c r="N110" i="8"/>
  <c r="M110" i="8"/>
  <c r="K110" i="8"/>
  <c r="I110" i="8"/>
  <c r="G110" i="8"/>
  <c r="U109" i="8"/>
  <c r="T109" i="8"/>
  <c r="O109" i="8"/>
  <c r="N109" i="8"/>
  <c r="M109" i="8"/>
  <c r="K109" i="8"/>
  <c r="I109" i="8"/>
  <c r="G109" i="8"/>
  <c r="U108" i="8"/>
  <c r="T108" i="8"/>
  <c r="O108" i="8"/>
  <c r="N108" i="8"/>
  <c r="M108" i="8"/>
  <c r="K108" i="8"/>
  <c r="I108" i="8"/>
  <c r="G108" i="8"/>
  <c r="U107" i="8"/>
  <c r="T107" i="8"/>
  <c r="O107" i="8"/>
  <c r="N107" i="8"/>
  <c r="M107" i="8"/>
  <c r="K107" i="8"/>
  <c r="I107" i="8"/>
  <c r="G107" i="8"/>
  <c r="S106" i="8"/>
  <c r="R106" i="8"/>
  <c r="T106" i="8" s="1"/>
  <c r="Q106" i="8"/>
  <c r="P106" i="8"/>
  <c r="U106" i="8" s="1"/>
  <c r="L106" i="8"/>
  <c r="J106" i="8"/>
  <c r="H106" i="8"/>
  <c r="F106" i="8"/>
  <c r="N106" i="8" s="1"/>
  <c r="O106" i="8" s="1"/>
  <c r="E106" i="8"/>
  <c r="D106" i="8"/>
  <c r="G106" i="8" s="1"/>
  <c r="U105" i="8"/>
  <c r="T105" i="8"/>
  <c r="N105" i="8"/>
  <c r="O105" i="8" s="1"/>
  <c r="M105" i="8"/>
  <c r="K105" i="8"/>
  <c r="I105" i="8"/>
  <c r="G105" i="8"/>
  <c r="S102" i="8"/>
  <c r="R102" i="8"/>
  <c r="T102" i="8" s="1"/>
  <c r="Q102" i="8"/>
  <c r="P102" i="8"/>
  <c r="U102" i="8" s="1"/>
  <c r="L102" i="8"/>
  <c r="J102" i="8"/>
  <c r="H102" i="8"/>
  <c r="F102" i="8"/>
  <c r="N102" i="8" s="1"/>
  <c r="E102" i="8"/>
  <c r="D102" i="8"/>
  <c r="I102" i="8" s="1"/>
  <c r="S101" i="8"/>
  <c r="R101" i="8"/>
  <c r="T101" i="8" s="1"/>
  <c r="Q101" i="8"/>
  <c r="P101" i="8"/>
  <c r="L101" i="8"/>
  <c r="J101" i="8"/>
  <c r="H101" i="8"/>
  <c r="F101" i="8"/>
  <c r="N101" i="8" s="1"/>
  <c r="E101" i="8"/>
  <c r="K101" i="8" s="1"/>
  <c r="D101" i="8"/>
  <c r="U100" i="8"/>
  <c r="T100" i="8"/>
  <c r="N100" i="8"/>
  <c r="O100" i="8" s="1"/>
  <c r="M100" i="8"/>
  <c r="K100" i="8"/>
  <c r="I100" i="8"/>
  <c r="G100" i="8"/>
  <c r="U99" i="8"/>
  <c r="T99" i="8"/>
  <c r="N99" i="8"/>
  <c r="O99" i="8" s="1"/>
  <c r="M99" i="8"/>
  <c r="K99" i="8"/>
  <c r="I99" i="8"/>
  <c r="G99" i="8"/>
  <c r="U98" i="8"/>
  <c r="T98" i="8"/>
  <c r="O98" i="8"/>
  <c r="N98" i="8"/>
  <c r="M98" i="8"/>
  <c r="K98" i="8"/>
  <c r="I98" i="8"/>
  <c r="G98" i="8"/>
  <c r="U97" i="8"/>
  <c r="T97" i="8"/>
  <c r="O97" i="8"/>
  <c r="N97" i="8"/>
  <c r="M97" i="8"/>
  <c r="K97" i="8"/>
  <c r="I97" i="8"/>
  <c r="G97" i="8"/>
  <c r="S96" i="8"/>
  <c r="R96" i="8"/>
  <c r="T96" i="8" s="1"/>
  <c r="Q96" i="8"/>
  <c r="P96" i="8"/>
  <c r="L96" i="8"/>
  <c r="J96" i="8"/>
  <c r="H96" i="8"/>
  <c r="F96" i="8"/>
  <c r="N96" i="8" s="1"/>
  <c r="O96" i="8" s="1"/>
  <c r="E96" i="8"/>
  <c r="D96" i="8"/>
  <c r="U95" i="8"/>
  <c r="T95" i="8"/>
  <c r="N95" i="8"/>
  <c r="O95" i="8" s="1"/>
  <c r="M95" i="8"/>
  <c r="K95" i="8"/>
  <c r="I95" i="8"/>
  <c r="G95" i="8"/>
  <c r="U94" i="8"/>
  <c r="T94" i="8"/>
  <c r="N94" i="8"/>
  <c r="O94" i="8" s="1"/>
  <c r="M94" i="8"/>
  <c r="K94" i="8"/>
  <c r="I94" i="8"/>
  <c r="G94" i="8"/>
  <c r="U93" i="8"/>
  <c r="T93" i="8"/>
  <c r="N93" i="8"/>
  <c r="O93" i="8" s="1"/>
  <c r="M93" i="8"/>
  <c r="K93" i="8"/>
  <c r="I93" i="8"/>
  <c r="G93" i="8"/>
  <c r="U92" i="8"/>
  <c r="T92" i="8"/>
  <c r="N92" i="8"/>
  <c r="O92" i="8" s="1"/>
  <c r="M92" i="8"/>
  <c r="K92" i="8"/>
  <c r="I92" i="8"/>
  <c r="G92" i="8"/>
  <c r="S91" i="8"/>
  <c r="R91" i="8"/>
  <c r="T91" i="8" s="1"/>
  <c r="Q91" i="8"/>
  <c r="P91" i="8"/>
  <c r="L91" i="8"/>
  <c r="J91" i="8"/>
  <c r="H91" i="8"/>
  <c r="F91" i="8"/>
  <c r="N91" i="8" s="1"/>
  <c r="O91" i="8" s="1"/>
  <c r="E91" i="8"/>
  <c r="D91" i="8"/>
  <c r="U90" i="8"/>
  <c r="T90" i="8"/>
  <c r="N90" i="8"/>
  <c r="O90" i="8" s="1"/>
  <c r="M90" i="8"/>
  <c r="K90" i="8"/>
  <c r="I90" i="8"/>
  <c r="G90" i="8"/>
  <c r="U89" i="8"/>
  <c r="T89" i="8"/>
  <c r="N89" i="8"/>
  <c r="O89" i="8" s="1"/>
  <c r="M89" i="8"/>
  <c r="K89" i="8"/>
  <c r="I89" i="8"/>
  <c r="G89" i="8"/>
  <c r="U88" i="8"/>
  <c r="T88" i="8"/>
  <c r="N88" i="8"/>
  <c r="O88" i="8" s="1"/>
  <c r="M88" i="8"/>
  <c r="K88" i="8"/>
  <c r="I88" i="8"/>
  <c r="G88" i="8"/>
  <c r="S85" i="8"/>
  <c r="R85" i="8"/>
  <c r="T85" i="8" s="1"/>
  <c r="Q85" i="8"/>
  <c r="P85" i="8"/>
  <c r="L85" i="8"/>
  <c r="J85" i="8"/>
  <c r="H85" i="8"/>
  <c r="F85" i="8"/>
  <c r="N85" i="8" s="1"/>
  <c r="E85" i="8"/>
  <c r="M85" i="8" s="1"/>
  <c r="D85" i="8"/>
  <c r="S84" i="8"/>
  <c r="R84" i="8"/>
  <c r="T84" i="8" s="1"/>
  <c r="Q84" i="8"/>
  <c r="P84" i="8"/>
  <c r="L84" i="8"/>
  <c r="J84" i="8"/>
  <c r="H84" i="8"/>
  <c r="F84" i="8"/>
  <c r="E84" i="8"/>
  <c r="K84" i="8" s="1"/>
  <c r="D84" i="8"/>
  <c r="G84" i="8" s="1"/>
  <c r="U83" i="8"/>
  <c r="T83" i="8"/>
  <c r="N83" i="8"/>
  <c r="O83" i="8" s="1"/>
  <c r="M83" i="8"/>
  <c r="K83" i="8"/>
  <c r="I83" i="8"/>
  <c r="G83" i="8"/>
  <c r="U82" i="8"/>
  <c r="T82" i="8"/>
  <c r="O82" i="8"/>
  <c r="N82" i="8"/>
  <c r="M82" i="8"/>
  <c r="K82" i="8"/>
  <c r="I82" i="8"/>
  <c r="G82" i="8"/>
  <c r="U81" i="8"/>
  <c r="T81" i="8"/>
  <c r="O81" i="8"/>
  <c r="N81" i="8"/>
  <c r="M81" i="8"/>
  <c r="K81" i="8"/>
  <c r="I81" i="8"/>
  <c r="G81" i="8"/>
  <c r="U80" i="8"/>
  <c r="T80" i="8"/>
  <c r="O80" i="8"/>
  <c r="N80" i="8"/>
  <c r="M80" i="8"/>
  <c r="K80" i="8"/>
  <c r="I80" i="8"/>
  <c r="G80" i="8"/>
  <c r="U79" i="8"/>
  <c r="T79" i="8"/>
  <c r="O79" i="8"/>
  <c r="N79" i="8"/>
  <c r="M79" i="8"/>
  <c r="K79" i="8"/>
  <c r="I79" i="8"/>
  <c r="G79" i="8"/>
  <c r="S78" i="8"/>
  <c r="R78" i="8"/>
  <c r="T78" i="8" s="1"/>
  <c r="Q78" i="8"/>
  <c r="P78" i="8"/>
  <c r="L78" i="8"/>
  <c r="J78" i="8"/>
  <c r="H78" i="8"/>
  <c r="F78" i="8"/>
  <c r="E78" i="8"/>
  <c r="M78" i="8" s="1"/>
  <c r="D78" i="8"/>
  <c r="G78" i="8" s="1"/>
  <c r="U77" i="8"/>
  <c r="T77" i="8"/>
  <c r="N77" i="8"/>
  <c r="O77" i="8" s="1"/>
  <c r="M77" i="8"/>
  <c r="K77" i="8"/>
  <c r="I77" i="8"/>
  <c r="G77" i="8"/>
  <c r="U76" i="8"/>
  <c r="T76" i="8"/>
  <c r="O76" i="8"/>
  <c r="N76" i="8"/>
  <c r="M76" i="8"/>
  <c r="K76" i="8"/>
  <c r="I76" i="8"/>
  <c r="G76" i="8"/>
  <c r="U75" i="8"/>
  <c r="T75" i="8"/>
  <c r="O75" i="8"/>
  <c r="N75" i="8"/>
  <c r="M75" i="8"/>
  <c r="K75" i="8"/>
  <c r="I75" i="8"/>
  <c r="G75" i="8"/>
  <c r="U74" i="8"/>
  <c r="T74" i="8"/>
  <c r="O74" i="8"/>
  <c r="N74" i="8"/>
  <c r="M74" i="8"/>
  <c r="K74" i="8"/>
  <c r="I74" i="8"/>
  <c r="G74" i="8"/>
  <c r="U73" i="8"/>
  <c r="T73" i="8"/>
  <c r="O73" i="8"/>
  <c r="N73" i="8"/>
  <c r="M73" i="8"/>
  <c r="K73" i="8"/>
  <c r="I73" i="8"/>
  <c r="G73" i="8"/>
  <c r="U72" i="8"/>
  <c r="T72" i="8"/>
  <c r="O72" i="8"/>
  <c r="N72" i="8"/>
  <c r="M72" i="8"/>
  <c r="K72" i="8"/>
  <c r="I72" i="8"/>
  <c r="G72" i="8"/>
  <c r="U71" i="8"/>
  <c r="T71" i="8"/>
  <c r="O71" i="8"/>
  <c r="N71" i="8"/>
  <c r="M71" i="8"/>
  <c r="K71" i="8"/>
  <c r="I71" i="8"/>
  <c r="G71" i="8"/>
  <c r="S70" i="8"/>
  <c r="R70" i="8"/>
  <c r="T70" i="8" s="1"/>
  <c r="Q70" i="8"/>
  <c r="P70" i="8"/>
  <c r="L70" i="8"/>
  <c r="J70" i="8"/>
  <c r="U70" i="8" s="1"/>
  <c r="H70" i="8"/>
  <c r="F70" i="8"/>
  <c r="E70" i="8"/>
  <c r="M70" i="8" s="1"/>
  <c r="D70" i="8"/>
  <c r="G70" i="8" s="1"/>
  <c r="U69" i="8"/>
  <c r="T69" i="8"/>
  <c r="N69" i="8"/>
  <c r="O69" i="8" s="1"/>
  <c r="M69" i="8"/>
  <c r="K69" i="8"/>
  <c r="I69" i="8"/>
  <c r="G69" i="8"/>
  <c r="U68" i="8"/>
  <c r="T68" i="8"/>
  <c r="O68" i="8"/>
  <c r="N68" i="8"/>
  <c r="M68" i="8"/>
  <c r="K68" i="8"/>
  <c r="I68" i="8"/>
  <c r="G68" i="8"/>
  <c r="U67" i="8"/>
  <c r="T67" i="8"/>
  <c r="N67" i="8"/>
  <c r="O67" i="8" s="1"/>
  <c r="M67" i="8"/>
  <c r="K67" i="8"/>
  <c r="I67" i="8"/>
  <c r="G67" i="8"/>
  <c r="U66" i="8"/>
  <c r="T66" i="8"/>
  <c r="O66" i="8"/>
  <c r="N66" i="8"/>
  <c r="M66" i="8"/>
  <c r="K66" i="8"/>
  <c r="I66" i="8"/>
  <c r="G66" i="8"/>
  <c r="U65" i="8"/>
  <c r="T65" i="8"/>
  <c r="O65" i="8"/>
  <c r="N65" i="8"/>
  <c r="M65" i="8"/>
  <c r="K65" i="8"/>
  <c r="I65" i="8"/>
  <c r="G65" i="8"/>
  <c r="U64" i="8"/>
  <c r="T64" i="8"/>
  <c r="N64" i="8"/>
  <c r="O64" i="8" s="1"/>
  <c r="M64" i="8"/>
  <c r="K64" i="8"/>
  <c r="I64" i="8"/>
  <c r="G64" i="8"/>
  <c r="S63" i="8"/>
  <c r="R63" i="8"/>
  <c r="T63" i="8" s="1"/>
  <c r="Q63" i="8"/>
  <c r="P63" i="8"/>
  <c r="U63" i="8" s="1"/>
  <c r="L63" i="8"/>
  <c r="J63" i="8"/>
  <c r="H63" i="8"/>
  <c r="F63" i="8"/>
  <c r="N63" i="8" s="1"/>
  <c r="E63" i="8"/>
  <c r="M63" i="8" s="1"/>
  <c r="D63" i="8"/>
  <c r="U62" i="8"/>
  <c r="T62" i="8"/>
  <c r="O62" i="8"/>
  <c r="N62" i="8"/>
  <c r="M62" i="8"/>
  <c r="K62" i="8"/>
  <c r="I62" i="8"/>
  <c r="G62" i="8"/>
  <c r="U61" i="8"/>
  <c r="T61" i="8"/>
  <c r="O61" i="8"/>
  <c r="N61" i="8"/>
  <c r="M61" i="8"/>
  <c r="K61" i="8"/>
  <c r="I61" i="8"/>
  <c r="G61" i="8"/>
  <c r="U60" i="8"/>
  <c r="T60" i="8"/>
  <c r="O60" i="8"/>
  <c r="N60" i="8"/>
  <c r="M60" i="8"/>
  <c r="K60" i="8"/>
  <c r="I60" i="8"/>
  <c r="G60" i="8"/>
  <c r="U59" i="8"/>
  <c r="T59" i="8"/>
  <c r="N59" i="8"/>
  <c r="O59" i="8" s="1"/>
  <c r="M59" i="8"/>
  <c r="K59" i="8"/>
  <c r="I59" i="8"/>
  <c r="G59" i="8"/>
  <c r="S58" i="8"/>
  <c r="R58" i="8"/>
  <c r="Q58" i="8"/>
  <c r="P58" i="8"/>
  <c r="U58" i="8" s="1"/>
  <c r="L58" i="8"/>
  <c r="J58" i="8"/>
  <c r="H58" i="8"/>
  <c r="F58" i="8"/>
  <c r="N58" i="8" s="1"/>
  <c r="E58" i="8"/>
  <c r="K58" i="8" s="1"/>
  <c r="D58" i="8"/>
  <c r="I58" i="8" s="1"/>
  <c r="U57" i="8"/>
  <c r="T57" i="8"/>
  <c r="N57" i="8"/>
  <c r="O57" i="8" s="1"/>
  <c r="M57" i="8"/>
  <c r="K57" i="8"/>
  <c r="I57" i="8"/>
  <c r="G57" i="8"/>
  <c r="S54" i="8"/>
  <c r="R54" i="8"/>
  <c r="T54" i="8" s="1"/>
  <c r="Q54" i="8"/>
  <c r="P54" i="8"/>
  <c r="U54" i="8" s="1"/>
  <c r="L54" i="8"/>
  <c r="J54" i="8"/>
  <c r="H54" i="8"/>
  <c r="F54" i="8"/>
  <c r="E54" i="8"/>
  <c r="K54" i="8" s="1"/>
  <c r="D54" i="8"/>
  <c r="S53" i="8"/>
  <c r="R53" i="8"/>
  <c r="T53" i="8" s="1"/>
  <c r="Q53" i="8"/>
  <c r="P53" i="8"/>
  <c r="L53" i="8"/>
  <c r="J53" i="8"/>
  <c r="H53" i="8"/>
  <c r="F53" i="8"/>
  <c r="N53" i="8" s="1"/>
  <c r="E53" i="8"/>
  <c r="M53" i="8" s="1"/>
  <c r="D53" i="8"/>
  <c r="G53" i="8" s="1"/>
  <c r="U52" i="8"/>
  <c r="T52" i="8"/>
  <c r="N52" i="8"/>
  <c r="O52" i="8" s="1"/>
  <c r="M52" i="8"/>
  <c r="K52" i="8"/>
  <c r="I52" i="8"/>
  <c r="G52" i="8"/>
  <c r="U51" i="8"/>
  <c r="T51" i="8"/>
  <c r="O51" i="8"/>
  <c r="N51" i="8"/>
  <c r="M51" i="8"/>
  <c r="K51" i="8"/>
  <c r="I51" i="8"/>
  <c r="G51" i="8"/>
  <c r="U50" i="8"/>
  <c r="T50" i="8"/>
  <c r="O50" i="8"/>
  <c r="N50" i="8"/>
  <c r="M50" i="8"/>
  <c r="K50" i="8"/>
  <c r="I50" i="8"/>
  <c r="G50" i="8"/>
  <c r="U49" i="8"/>
  <c r="T49" i="8"/>
  <c r="O49" i="8"/>
  <c r="N49" i="8"/>
  <c r="M49" i="8"/>
  <c r="K49" i="8"/>
  <c r="I49" i="8"/>
  <c r="G49" i="8"/>
  <c r="U48" i="8"/>
  <c r="T48" i="8"/>
  <c r="O48" i="8"/>
  <c r="N48" i="8"/>
  <c r="M48" i="8"/>
  <c r="K48" i="8"/>
  <c r="I48" i="8"/>
  <c r="G48" i="8"/>
  <c r="S47" i="8"/>
  <c r="R47" i="8"/>
  <c r="T47" i="8" s="1"/>
  <c r="Q47" i="8"/>
  <c r="P47" i="8"/>
  <c r="L47" i="8"/>
  <c r="J47" i="8"/>
  <c r="U47" i="8" s="1"/>
  <c r="H47" i="8"/>
  <c r="F47" i="8"/>
  <c r="N47" i="8" s="1"/>
  <c r="E47" i="8"/>
  <c r="M47" i="8" s="1"/>
  <c r="D47" i="8"/>
  <c r="U46" i="8"/>
  <c r="T46" i="8"/>
  <c r="N46" i="8"/>
  <c r="O46" i="8" s="1"/>
  <c r="M46" i="8"/>
  <c r="K46" i="8"/>
  <c r="I46" i="8"/>
  <c r="G46" i="8"/>
  <c r="U45" i="8"/>
  <c r="T45" i="8"/>
  <c r="O45" i="8"/>
  <c r="N45" i="8"/>
  <c r="M45" i="8"/>
  <c r="K45" i="8"/>
  <c r="I45" i="8"/>
  <c r="G45" i="8"/>
  <c r="U44" i="8"/>
  <c r="T44" i="8"/>
  <c r="O44" i="8"/>
  <c r="N44" i="8"/>
  <c r="M44" i="8"/>
  <c r="K44" i="8"/>
  <c r="I44" i="8"/>
  <c r="G44" i="8"/>
  <c r="U43" i="8"/>
  <c r="T43" i="8"/>
  <c r="N43" i="8"/>
  <c r="O43" i="8" s="1"/>
  <c r="M43" i="8"/>
  <c r="K43" i="8"/>
  <c r="I43" i="8"/>
  <c r="G43" i="8"/>
  <c r="U42" i="8"/>
  <c r="T42" i="8"/>
  <c r="O42" i="8"/>
  <c r="N42" i="8"/>
  <c r="M42" i="8"/>
  <c r="K42" i="8"/>
  <c r="I42" i="8"/>
  <c r="G42" i="8"/>
  <c r="U41" i="8"/>
  <c r="T41" i="8"/>
  <c r="O41" i="8"/>
  <c r="N41" i="8"/>
  <c r="M41" i="8"/>
  <c r="K41" i="8"/>
  <c r="I41" i="8"/>
  <c r="G41" i="8"/>
  <c r="S40" i="8"/>
  <c r="R40" i="8"/>
  <c r="Q40" i="8"/>
  <c r="P40" i="8"/>
  <c r="U40" i="8" s="1"/>
  <c r="L40" i="8"/>
  <c r="J40" i="8"/>
  <c r="H40" i="8"/>
  <c r="F40" i="8"/>
  <c r="N40" i="8" s="1"/>
  <c r="E40" i="8"/>
  <c r="D40" i="8"/>
  <c r="I40" i="8" s="1"/>
  <c r="U39" i="8"/>
  <c r="T39" i="8"/>
  <c r="N39" i="8"/>
  <c r="O39" i="8" s="1"/>
  <c r="M39" i="8"/>
  <c r="K39" i="8"/>
  <c r="I39" i="8"/>
  <c r="G39" i="8"/>
  <c r="U38" i="8"/>
  <c r="T38" i="8"/>
  <c r="O38" i="8"/>
  <c r="N38" i="8"/>
  <c r="M38" i="8"/>
  <c r="K38" i="8"/>
  <c r="I38" i="8"/>
  <c r="G38" i="8"/>
  <c r="U37" i="8"/>
  <c r="T37" i="8"/>
  <c r="O37" i="8"/>
  <c r="N37" i="8"/>
  <c r="M37" i="8"/>
  <c r="K37" i="8"/>
  <c r="I37" i="8"/>
  <c r="G37" i="8"/>
  <c r="U36" i="8"/>
  <c r="T36" i="8"/>
  <c r="O36" i="8"/>
  <c r="N36" i="8"/>
  <c r="M36" i="8"/>
  <c r="K36" i="8"/>
  <c r="I36" i="8"/>
  <c r="G36" i="8"/>
  <c r="S35" i="8"/>
  <c r="R35" i="8"/>
  <c r="T35" i="8" s="1"/>
  <c r="Q35" i="8"/>
  <c r="P35" i="8"/>
  <c r="U35" i="8" s="1"/>
  <c r="L35" i="8"/>
  <c r="J35" i="8"/>
  <c r="H35" i="8"/>
  <c r="F35" i="8"/>
  <c r="E35" i="8"/>
  <c r="K35" i="8" s="1"/>
  <c r="D35" i="8"/>
  <c r="U34" i="8"/>
  <c r="T34" i="8"/>
  <c r="N34" i="8"/>
  <c r="O34" i="8" s="1"/>
  <c r="M34" i="8"/>
  <c r="K34" i="8"/>
  <c r="I34" i="8"/>
  <c r="G34" i="8"/>
  <c r="U33" i="8"/>
  <c r="T33" i="8"/>
  <c r="O33" i="8"/>
  <c r="N33" i="8"/>
  <c r="M33" i="8"/>
  <c r="K33" i="8"/>
  <c r="I33" i="8"/>
  <c r="G33" i="8"/>
  <c r="U32" i="8"/>
  <c r="T32" i="8"/>
  <c r="O32" i="8"/>
  <c r="N32" i="8"/>
  <c r="M32" i="8"/>
  <c r="K32" i="8"/>
  <c r="I32" i="8"/>
  <c r="G32" i="8"/>
  <c r="U31" i="8"/>
  <c r="T31" i="8"/>
  <c r="O31" i="8"/>
  <c r="N31" i="8"/>
  <c r="M31" i="8"/>
  <c r="K31" i="8"/>
  <c r="I31" i="8"/>
  <c r="G31" i="8"/>
  <c r="U30" i="8"/>
  <c r="T30" i="8"/>
  <c r="O30" i="8"/>
  <c r="N30" i="8"/>
  <c r="M30" i="8"/>
  <c r="K30" i="8"/>
  <c r="I30" i="8"/>
  <c r="G30" i="8"/>
  <c r="U29" i="8"/>
  <c r="T29" i="8"/>
  <c r="N29" i="8"/>
  <c r="O29" i="8" s="1"/>
  <c r="M29" i="8"/>
  <c r="K29" i="8"/>
  <c r="I29" i="8"/>
  <c r="G29" i="8"/>
  <c r="U28" i="8"/>
  <c r="T28" i="8"/>
  <c r="O28" i="8"/>
  <c r="N28" i="8"/>
  <c r="M28" i="8"/>
  <c r="K28" i="8"/>
  <c r="I28" i="8"/>
  <c r="G28" i="8"/>
  <c r="S27" i="8"/>
  <c r="R27" i="8"/>
  <c r="T27" i="8" s="1"/>
  <c r="Q27" i="8"/>
  <c r="P27" i="8"/>
  <c r="L27" i="8"/>
  <c r="J27" i="8"/>
  <c r="H27" i="8"/>
  <c r="F27" i="8"/>
  <c r="N27" i="8" s="1"/>
  <c r="E27" i="8"/>
  <c r="M27" i="8" s="1"/>
  <c r="D27" i="8"/>
  <c r="G27" i="8" s="1"/>
  <c r="U26" i="8"/>
  <c r="T26" i="8"/>
  <c r="N26" i="8"/>
  <c r="O26" i="8" s="1"/>
  <c r="M26" i="8"/>
  <c r="K26" i="8"/>
  <c r="I26" i="8"/>
  <c r="G26" i="8"/>
  <c r="U25" i="8"/>
  <c r="T25" i="8"/>
  <c r="O25" i="8"/>
  <c r="N25" i="8"/>
  <c r="M25" i="8"/>
  <c r="K25" i="8"/>
  <c r="I25" i="8"/>
  <c r="G25" i="8"/>
  <c r="U24" i="8"/>
  <c r="T24" i="8"/>
  <c r="O24" i="8"/>
  <c r="N24" i="8"/>
  <c r="M24" i="8"/>
  <c r="K24" i="8"/>
  <c r="I24" i="8"/>
  <c r="G24" i="8"/>
  <c r="U23" i="8"/>
  <c r="T23" i="8"/>
  <c r="O23" i="8"/>
  <c r="N23" i="8"/>
  <c r="M23" i="8"/>
  <c r="K23" i="8"/>
  <c r="I23" i="8"/>
  <c r="G23" i="8"/>
  <c r="U22" i="8"/>
  <c r="T22" i="8"/>
  <c r="O22" i="8"/>
  <c r="N22" i="8"/>
  <c r="M22" i="8"/>
  <c r="K22" i="8"/>
  <c r="I22" i="8"/>
  <c r="G22" i="8"/>
  <c r="U21" i="8"/>
  <c r="T21" i="8"/>
  <c r="O21" i="8"/>
  <c r="N21" i="8"/>
  <c r="M21" i="8"/>
  <c r="K21" i="8"/>
  <c r="I21" i="8"/>
  <c r="G21" i="8"/>
  <c r="U20" i="8"/>
  <c r="T20" i="8"/>
  <c r="N20" i="8"/>
  <c r="O20" i="8" s="1"/>
  <c r="M20" i="8"/>
  <c r="K20" i="8"/>
  <c r="I20" i="8"/>
  <c r="G20" i="8"/>
  <c r="S19" i="8"/>
  <c r="R19" i="8"/>
  <c r="T19" i="8" s="1"/>
  <c r="Q19" i="8"/>
  <c r="P19" i="8"/>
  <c r="L19" i="8"/>
  <c r="J19" i="8"/>
  <c r="U19" i="8" s="1"/>
  <c r="H19" i="8"/>
  <c r="F19" i="8"/>
  <c r="N19" i="8" s="1"/>
  <c r="E19" i="8"/>
  <c r="M19" i="8" s="1"/>
  <c r="D19" i="8"/>
  <c r="U18" i="8"/>
  <c r="T18" i="8"/>
  <c r="N18" i="8"/>
  <c r="O18" i="8" s="1"/>
  <c r="M18" i="8"/>
  <c r="K18" i="8"/>
  <c r="I18" i="8"/>
  <c r="G18" i="8"/>
  <c r="U17" i="8"/>
  <c r="T17" i="8"/>
  <c r="N17" i="8"/>
  <c r="O17" i="8" s="1"/>
  <c r="M17" i="8"/>
  <c r="K17" i="8"/>
  <c r="I17" i="8"/>
  <c r="G17" i="8"/>
  <c r="U16" i="8"/>
  <c r="T16" i="8"/>
  <c r="N16" i="8"/>
  <c r="O16" i="8" s="1"/>
  <c r="M16" i="8"/>
  <c r="K16" i="8"/>
  <c r="I16" i="8"/>
  <c r="G16" i="8"/>
  <c r="U15" i="8"/>
  <c r="T15" i="8"/>
  <c r="O15" i="8"/>
  <c r="N15" i="8"/>
  <c r="M15" i="8"/>
  <c r="K15" i="8"/>
  <c r="I15" i="8"/>
  <c r="G15" i="8"/>
  <c r="U14" i="8"/>
  <c r="T14" i="8"/>
  <c r="N14" i="8"/>
  <c r="O14" i="8" s="1"/>
  <c r="M14" i="8"/>
  <c r="K14" i="8"/>
  <c r="I14" i="8"/>
  <c r="G14" i="8"/>
  <c r="U13" i="8"/>
  <c r="T13" i="8"/>
  <c r="N13" i="8"/>
  <c r="O13" i="8" s="1"/>
  <c r="M13" i="8"/>
  <c r="K13" i="8"/>
  <c r="I13" i="8"/>
  <c r="G13" i="8"/>
  <c r="U12" i="8"/>
  <c r="T12" i="8"/>
  <c r="N12" i="8"/>
  <c r="O12" i="8" s="1"/>
  <c r="M12" i="8"/>
  <c r="K12" i="8"/>
  <c r="I12" i="8"/>
  <c r="G12" i="8"/>
  <c r="U11" i="8"/>
  <c r="T11" i="8"/>
  <c r="N11" i="8"/>
  <c r="O11" i="8" s="1"/>
  <c r="M11" i="8"/>
  <c r="K11" i="8"/>
  <c r="I11" i="8"/>
  <c r="G11" i="8"/>
  <c r="S10" i="8"/>
  <c r="R10" i="8"/>
  <c r="Q10" i="8"/>
  <c r="P10" i="8"/>
  <c r="U10" i="8" s="1"/>
  <c r="L10" i="8"/>
  <c r="J10" i="8"/>
  <c r="H10" i="8"/>
  <c r="F10" i="8"/>
  <c r="N10" i="8" s="1"/>
  <c r="E10" i="8"/>
  <c r="D10" i="8"/>
  <c r="I10" i="8" s="1"/>
  <c r="U9" i="8"/>
  <c r="T9" i="8"/>
  <c r="N9" i="8"/>
  <c r="O9" i="8" s="1"/>
  <c r="M9" i="8"/>
  <c r="K9" i="8"/>
  <c r="I9" i="8"/>
  <c r="G9" i="8"/>
  <c r="U8" i="8"/>
  <c r="T8" i="8"/>
  <c r="N8" i="8"/>
  <c r="O8" i="8" s="1"/>
  <c r="M8" i="8"/>
  <c r="K8" i="8"/>
  <c r="I8" i="8"/>
  <c r="G8" i="8"/>
  <c r="S339" i="7"/>
  <c r="R339" i="7"/>
  <c r="T339" i="7" s="1"/>
  <c r="Q339" i="7"/>
  <c r="P339" i="7"/>
  <c r="L339" i="7"/>
  <c r="J339" i="7"/>
  <c r="H339" i="7"/>
  <c r="F339" i="7"/>
  <c r="N339" i="7" s="1"/>
  <c r="E339" i="7"/>
  <c r="M339" i="7" s="1"/>
  <c r="D339" i="7"/>
  <c r="S338" i="7"/>
  <c r="R338" i="7"/>
  <c r="Q338" i="7"/>
  <c r="P338" i="7"/>
  <c r="L338" i="7"/>
  <c r="J338" i="7"/>
  <c r="U338" i="7" s="1"/>
  <c r="H338" i="7"/>
  <c r="F338" i="7"/>
  <c r="N338" i="7" s="1"/>
  <c r="E338" i="7"/>
  <c r="D338" i="7"/>
  <c r="S337" i="7"/>
  <c r="R337" i="7"/>
  <c r="Q337" i="7"/>
  <c r="P337" i="7"/>
  <c r="L337" i="7"/>
  <c r="J337" i="7"/>
  <c r="H337" i="7"/>
  <c r="F337" i="7"/>
  <c r="N337" i="7" s="1"/>
  <c r="E337" i="7"/>
  <c r="D337" i="7"/>
  <c r="G337" i="7" s="1"/>
  <c r="U336" i="7"/>
  <c r="T336" i="7"/>
  <c r="O336" i="7"/>
  <c r="N336" i="7"/>
  <c r="M336" i="7"/>
  <c r="K336" i="7"/>
  <c r="I336" i="7"/>
  <c r="G336" i="7"/>
  <c r="U335" i="7"/>
  <c r="T335" i="7"/>
  <c r="N335" i="7"/>
  <c r="O335" i="7" s="1"/>
  <c r="M335" i="7"/>
  <c r="K335" i="7"/>
  <c r="I335" i="7"/>
  <c r="G335" i="7"/>
  <c r="U334" i="7"/>
  <c r="T334" i="7"/>
  <c r="N334" i="7"/>
  <c r="O334" i="7" s="1"/>
  <c r="M334" i="7"/>
  <c r="K334" i="7"/>
  <c r="I334" i="7"/>
  <c r="G334" i="7"/>
  <c r="U333" i="7"/>
  <c r="T333" i="7"/>
  <c r="N333" i="7"/>
  <c r="O333" i="7" s="1"/>
  <c r="M333" i="7"/>
  <c r="K333" i="7"/>
  <c r="I333" i="7"/>
  <c r="G333" i="7"/>
  <c r="S332" i="7"/>
  <c r="R332" i="7"/>
  <c r="T332" i="7" s="1"/>
  <c r="Q332" i="7"/>
  <c r="P332" i="7"/>
  <c r="U332" i="7" s="1"/>
  <c r="L332" i="7"/>
  <c r="J332" i="7"/>
  <c r="H332" i="7"/>
  <c r="F332" i="7"/>
  <c r="N332" i="7" s="1"/>
  <c r="E332" i="7"/>
  <c r="M332" i="7" s="1"/>
  <c r="D332" i="7"/>
  <c r="G332" i="7" s="1"/>
  <c r="U331" i="7"/>
  <c r="T331" i="7"/>
  <c r="O331" i="7"/>
  <c r="N331" i="7"/>
  <c r="M331" i="7"/>
  <c r="K331" i="7"/>
  <c r="I331" i="7"/>
  <c r="G331" i="7"/>
  <c r="U330" i="7"/>
  <c r="T330" i="7"/>
  <c r="N330" i="7"/>
  <c r="O330" i="7" s="1"/>
  <c r="M330" i="7"/>
  <c r="K330" i="7"/>
  <c r="I330" i="7"/>
  <c r="G330" i="7"/>
  <c r="U329" i="7"/>
  <c r="T329" i="7"/>
  <c r="N329" i="7"/>
  <c r="O329" i="7" s="1"/>
  <c r="M329" i="7"/>
  <c r="K329" i="7"/>
  <c r="I329" i="7"/>
  <c r="G329" i="7"/>
  <c r="U328" i="7"/>
  <c r="T328" i="7"/>
  <c r="N328" i="7"/>
  <c r="O328" i="7" s="1"/>
  <c r="M328" i="7"/>
  <c r="K328" i="7"/>
  <c r="I328" i="7"/>
  <c r="G328" i="7"/>
  <c r="U327" i="7"/>
  <c r="T327" i="7"/>
  <c r="N327" i="7"/>
  <c r="O327" i="7" s="1"/>
  <c r="M327" i="7"/>
  <c r="K327" i="7"/>
  <c r="I327" i="7"/>
  <c r="G327" i="7"/>
  <c r="U326" i="7"/>
  <c r="T326" i="7"/>
  <c r="N326" i="7"/>
  <c r="O326" i="7" s="1"/>
  <c r="M326" i="7"/>
  <c r="K326" i="7"/>
  <c r="I326" i="7"/>
  <c r="G326" i="7"/>
  <c r="U325" i="7"/>
  <c r="T325" i="7"/>
  <c r="N325" i="7"/>
  <c r="O325" i="7" s="1"/>
  <c r="M325" i="7"/>
  <c r="K325" i="7"/>
  <c r="I325" i="7"/>
  <c r="G325" i="7"/>
  <c r="U324" i="7"/>
  <c r="T324" i="7"/>
  <c r="N324" i="7"/>
  <c r="O324" i="7" s="1"/>
  <c r="M324" i="7"/>
  <c r="K324" i="7"/>
  <c r="I324" i="7"/>
  <c r="G324" i="7"/>
  <c r="S323" i="7"/>
  <c r="R323" i="7"/>
  <c r="T323" i="7" s="1"/>
  <c r="Q323" i="7"/>
  <c r="P323" i="7"/>
  <c r="L323" i="7"/>
  <c r="J323" i="7"/>
  <c r="H323" i="7"/>
  <c r="F323" i="7"/>
  <c r="N323" i="7" s="1"/>
  <c r="E323" i="7"/>
  <c r="D323" i="7"/>
  <c r="U322" i="7"/>
  <c r="T322" i="7"/>
  <c r="O322" i="7"/>
  <c r="N322" i="7"/>
  <c r="M322" i="7"/>
  <c r="K322" i="7"/>
  <c r="I322" i="7"/>
  <c r="G322" i="7"/>
  <c r="U321" i="7"/>
  <c r="T321" i="7"/>
  <c r="N321" i="7"/>
  <c r="O321" i="7" s="1"/>
  <c r="M321" i="7"/>
  <c r="K321" i="7"/>
  <c r="I321" i="7"/>
  <c r="G321" i="7"/>
  <c r="U320" i="7"/>
  <c r="T320" i="7"/>
  <c r="N320" i="7"/>
  <c r="O320" i="7" s="1"/>
  <c r="M320" i="7"/>
  <c r="K320" i="7"/>
  <c r="I320" i="7"/>
  <c r="G320" i="7"/>
  <c r="U319" i="7"/>
  <c r="T319" i="7"/>
  <c r="N319" i="7"/>
  <c r="O319" i="7" s="1"/>
  <c r="M319" i="7"/>
  <c r="K319" i="7"/>
  <c r="I319" i="7"/>
  <c r="G319" i="7"/>
  <c r="U318" i="7"/>
  <c r="T318" i="7"/>
  <c r="N318" i="7"/>
  <c r="O318" i="7" s="1"/>
  <c r="M318" i="7"/>
  <c r="K318" i="7"/>
  <c r="I318" i="7"/>
  <c r="G318" i="7"/>
  <c r="S317" i="7"/>
  <c r="R317" i="7"/>
  <c r="Q317" i="7"/>
  <c r="P317" i="7"/>
  <c r="L317" i="7"/>
  <c r="J317" i="7"/>
  <c r="H317" i="7"/>
  <c r="F317" i="7"/>
  <c r="N317" i="7" s="1"/>
  <c r="E317" i="7"/>
  <c r="D317" i="7"/>
  <c r="U316" i="7"/>
  <c r="T316" i="7"/>
  <c r="O316" i="7"/>
  <c r="N316" i="7"/>
  <c r="M316" i="7"/>
  <c r="K316" i="7"/>
  <c r="I316" i="7"/>
  <c r="G316" i="7"/>
  <c r="U315" i="7"/>
  <c r="T315" i="7"/>
  <c r="N315" i="7"/>
  <c r="O315" i="7" s="1"/>
  <c r="M315" i="7"/>
  <c r="K315" i="7"/>
  <c r="I315" i="7"/>
  <c r="G315" i="7"/>
  <c r="U314" i="7"/>
  <c r="T314" i="7"/>
  <c r="N314" i="7"/>
  <c r="O314" i="7" s="1"/>
  <c r="M314" i="7"/>
  <c r="K314" i="7"/>
  <c r="I314" i="7"/>
  <c r="G314" i="7"/>
  <c r="U313" i="7"/>
  <c r="T313" i="7"/>
  <c r="N313" i="7"/>
  <c r="O313" i="7" s="1"/>
  <c r="M313" i="7"/>
  <c r="K313" i="7"/>
  <c r="I313" i="7"/>
  <c r="G313" i="7"/>
  <c r="U312" i="7"/>
  <c r="T312" i="7"/>
  <c r="N312" i="7"/>
  <c r="O312" i="7" s="1"/>
  <c r="M312" i="7"/>
  <c r="K312" i="7"/>
  <c r="I312" i="7"/>
  <c r="G312" i="7"/>
  <c r="U311" i="7"/>
  <c r="T311" i="7"/>
  <c r="N311" i="7"/>
  <c r="O311" i="7" s="1"/>
  <c r="M311" i="7"/>
  <c r="K311" i="7"/>
  <c r="I311" i="7"/>
  <c r="G311" i="7"/>
  <c r="S310" i="7"/>
  <c r="R310" i="7"/>
  <c r="Q310" i="7"/>
  <c r="P310" i="7"/>
  <c r="L310" i="7"/>
  <c r="J310" i="7"/>
  <c r="H310" i="7"/>
  <c r="F310" i="7"/>
  <c r="N310" i="7" s="1"/>
  <c r="E310" i="7"/>
  <c r="D310" i="7"/>
  <c r="G310" i="7" s="1"/>
  <c r="U309" i="7"/>
  <c r="T309" i="7"/>
  <c r="O309" i="7"/>
  <c r="N309" i="7"/>
  <c r="M309" i="7"/>
  <c r="K309" i="7"/>
  <c r="I309" i="7"/>
  <c r="G309" i="7"/>
  <c r="U308" i="7"/>
  <c r="T308" i="7"/>
  <c r="N308" i="7"/>
  <c r="O308" i="7" s="1"/>
  <c r="M308" i="7"/>
  <c r="K308" i="7"/>
  <c r="I308" i="7"/>
  <c r="G308" i="7"/>
  <c r="U307" i="7"/>
  <c r="T307" i="7"/>
  <c r="N307" i="7"/>
  <c r="O307" i="7" s="1"/>
  <c r="M307" i="7"/>
  <c r="K307" i="7"/>
  <c r="I307" i="7"/>
  <c r="G307" i="7"/>
  <c r="U306" i="7"/>
  <c r="T306" i="7"/>
  <c r="N306" i="7"/>
  <c r="O306" i="7" s="1"/>
  <c r="M306" i="7"/>
  <c r="K306" i="7"/>
  <c r="I306" i="7"/>
  <c r="G306" i="7"/>
  <c r="U305" i="7"/>
  <c r="T305" i="7"/>
  <c r="N305" i="7"/>
  <c r="O305" i="7" s="1"/>
  <c r="M305" i="7"/>
  <c r="K305" i="7"/>
  <c r="I305" i="7"/>
  <c r="G305" i="7"/>
  <c r="U304" i="7"/>
  <c r="T304" i="7"/>
  <c r="N304" i="7"/>
  <c r="O304" i="7" s="1"/>
  <c r="M304" i="7"/>
  <c r="K304" i="7"/>
  <c r="I304" i="7"/>
  <c r="G304" i="7"/>
  <c r="S303" i="7"/>
  <c r="R303" i="7"/>
  <c r="T303" i="7" s="1"/>
  <c r="Q303" i="7"/>
  <c r="P303" i="7"/>
  <c r="U303" i="7" s="1"/>
  <c r="L303" i="7"/>
  <c r="J303" i="7"/>
  <c r="H303" i="7"/>
  <c r="F303" i="7"/>
  <c r="N303" i="7" s="1"/>
  <c r="E303" i="7"/>
  <c r="M303" i="7" s="1"/>
  <c r="D303" i="7"/>
  <c r="U302" i="7"/>
  <c r="T302" i="7"/>
  <c r="N302" i="7"/>
  <c r="O302" i="7" s="1"/>
  <c r="M302" i="7"/>
  <c r="K302" i="7"/>
  <c r="I302" i="7"/>
  <c r="G302" i="7"/>
  <c r="S299" i="7"/>
  <c r="R299" i="7"/>
  <c r="T299" i="7" s="1"/>
  <c r="Q299" i="7"/>
  <c r="P299" i="7"/>
  <c r="L299" i="7"/>
  <c r="J299" i="7"/>
  <c r="H299" i="7"/>
  <c r="F299" i="7"/>
  <c r="N299" i="7" s="1"/>
  <c r="E299" i="7"/>
  <c r="D299" i="7"/>
  <c r="S298" i="7"/>
  <c r="R298" i="7"/>
  <c r="T298" i="7" s="1"/>
  <c r="Q298" i="7"/>
  <c r="P298" i="7"/>
  <c r="L298" i="7"/>
  <c r="J298" i="7"/>
  <c r="H298" i="7"/>
  <c r="F298" i="7"/>
  <c r="N298" i="7" s="1"/>
  <c r="E298" i="7"/>
  <c r="D298" i="7"/>
  <c r="U297" i="7"/>
  <c r="T297" i="7"/>
  <c r="N297" i="7"/>
  <c r="O297" i="7" s="1"/>
  <c r="M297" i="7"/>
  <c r="K297" i="7"/>
  <c r="I297" i="7"/>
  <c r="G297" i="7"/>
  <c r="U296" i="7"/>
  <c r="T296" i="7"/>
  <c r="O296" i="7"/>
  <c r="N296" i="7"/>
  <c r="M296" i="7"/>
  <c r="K296" i="7"/>
  <c r="I296" i="7"/>
  <c r="G296" i="7"/>
  <c r="U295" i="7"/>
  <c r="T295" i="7"/>
  <c r="N295" i="7"/>
  <c r="O295" i="7" s="1"/>
  <c r="M295" i="7"/>
  <c r="K295" i="7"/>
  <c r="I295" i="7"/>
  <c r="G295" i="7"/>
  <c r="U294" i="7"/>
  <c r="T294" i="7"/>
  <c r="O294" i="7"/>
  <c r="N294" i="7"/>
  <c r="M294" i="7"/>
  <c r="K294" i="7"/>
  <c r="I294" i="7"/>
  <c r="G294" i="7"/>
  <c r="U293" i="7"/>
  <c r="T293" i="7"/>
  <c r="N293" i="7"/>
  <c r="O293" i="7" s="1"/>
  <c r="M293" i="7"/>
  <c r="K293" i="7"/>
  <c r="I293" i="7"/>
  <c r="G293" i="7"/>
  <c r="S292" i="7"/>
  <c r="R292" i="7"/>
  <c r="T292" i="7" s="1"/>
  <c r="Q292" i="7"/>
  <c r="P292" i="7"/>
  <c r="L292" i="7"/>
  <c r="J292" i="7"/>
  <c r="H292" i="7"/>
  <c r="F292" i="7"/>
  <c r="E292" i="7"/>
  <c r="K292" i="7" s="1"/>
  <c r="D292" i="7"/>
  <c r="G292" i="7" s="1"/>
  <c r="U291" i="7"/>
  <c r="T291" i="7"/>
  <c r="O291" i="7"/>
  <c r="N291" i="7"/>
  <c r="M291" i="7"/>
  <c r="K291" i="7"/>
  <c r="I291" i="7"/>
  <c r="G291" i="7"/>
  <c r="U290" i="7"/>
  <c r="T290" i="7"/>
  <c r="N290" i="7"/>
  <c r="O290" i="7" s="1"/>
  <c r="M290" i="7"/>
  <c r="K290" i="7"/>
  <c r="I290" i="7"/>
  <c r="G290" i="7"/>
  <c r="U289" i="7"/>
  <c r="T289" i="7"/>
  <c r="O289" i="7"/>
  <c r="N289" i="7"/>
  <c r="M289" i="7"/>
  <c r="K289" i="7"/>
  <c r="I289" i="7"/>
  <c r="G289" i="7"/>
  <c r="U288" i="7"/>
  <c r="T288" i="7"/>
  <c r="N288" i="7"/>
  <c r="O288" i="7" s="1"/>
  <c r="M288" i="7"/>
  <c r="K288" i="7"/>
  <c r="I288" i="7"/>
  <c r="G288" i="7"/>
  <c r="U287" i="7"/>
  <c r="T287" i="7"/>
  <c r="O287" i="7"/>
  <c r="N287" i="7"/>
  <c r="M287" i="7"/>
  <c r="K287" i="7"/>
  <c r="I287" i="7"/>
  <c r="G287" i="7"/>
  <c r="U286" i="7"/>
  <c r="T286" i="7"/>
  <c r="N286" i="7"/>
  <c r="O286" i="7" s="1"/>
  <c r="M286" i="7"/>
  <c r="K286" i="7"/>
  <c r="I286" i="7"/>
  <c r="G286" i="7"/>
  <c r="S285" i="7"/>
  <c r="R285" i="7"/>
  <c r="T285" i="7" s="1"/>
  <c r="Q285" i="7"/>
  <c r="P285" i="7"/>
  <c r="L285" i="7"/>
  <c r="J285" i="7"/>
  <c r="U285" i="7" s="1"/>
  <c r="H285" i="7"/>
  <c r="F285" i="7"/>
  <c r="E285" i="7"/>
  <c r="M285" i="7" s="1"/>
  <c r="D285" i="7"/>
  <c r="U284" i="7"/>
  <c r="T284" i="7"/>
  <c r="N284" i="7"/>
  <c r="O284" i="7" s="1"/>
  <c r="M284" i="7"/>
  <c r="K284" i="7"/>
  <c r="I284" i="7"/>
  <c r="G284" i="7"/>
  <c r="U283" i="7"/>
  <c r="T283" i="7"/>
  <c r="O283" i="7"/>
  <c r="N283" i="7"/>
  <c r="M283" i="7"/>
  <c r="K283" i="7"/>
  <c r="I283" i="7"/>
  <c r="G283" i="7"/>
  <c r="U282" i="7"/>
  <c r="T282" i="7"/>
  <c r="O282" i="7"/>
  <c r="N282" i="7"/>
  <c r="M282" i="7"/>
  <c r="K282" i="7"/>
  <c r="I282" i="7"/>
  <c r="G282" i="7"/>
  <c r="U281" i="7"/>
  <c r="T281" i="7"/>
  <c r="O281" i="7"/>
  <c r="N281" i="7"/>
  <c r="M281" i="7"/>
  <c r="K281" i="7"/>
  <c r="I281" i="7"/>
  <c r="G281" i="7"/>
  <c r="U280" i="7"/>
  <c r="T280" i="7"/>
  <c r="O280" i="7"/>
  <c r="N280" i="7"/>
  <c r="M280" i="7"/>
  <c r="K280" i="7"/>
  <c r="I280" i="7"/>
  <c r="G280" i="7"/>
  <c r="U279" i="7"/>
  <c r="T279" i="7"/>
  <c r="O279" i="7"/>
  <c r="N279" i="7"/>
  <c r="M279" i="7"/>
  <c r="K279" i="7"/>
  <c r="I279" i="7"/>
  <c r="G279" i="7"/>
  <c r="U278" i="7"/>
  <c r="T278" i="7"/>
  <c r="N278" i="7"/>
  <c r="O278" i="7" s="1"/>
  <c r="M278" i="7"/>
  <c r="K278" i="7"/>
  <c r="I278" i="7"/>
  <c r="G278" i="7"/>
  <c r="U277" i="7"/>
  <c r="T277" i="7"/>
  <c r="N277" i="7"/>
  <c r="O277" i="7" s="1"/>
  <c r="M277" i="7"/>
  <c r="K277" i="7"/>
  <c r="I277" i="7"/>
  <c r="G277" i="7"/>
  <c r="U276" i="7"/>
  <c r="T276" i="7"/>
  <c r="O276" i="7"/>
  <c r="N276" i="7"/>
  <c r="M276" i="7"/>
  <c r="K276" i="7"/>
  <c r="I276" i="7"/>
  <c r="G276" i="7"/>
  <c r="S275" i="7"/>
  <c r="R275" i="7"/>
  <c r="T275" i="7" s="1"/>
  <c r="Q275" i="7"/>
  <c r="P275" i="7"/>
  <c r="L275" i="7"/>
  <c r="J275" i="7"/>
  <c r="U275" i="7" s="1"/>
  <c r="H275" i="7"/>
  <c r="F275" i="7"/>
  <c r="N275" i="7" s="1"/>
  <c r="E275" i="7"/>
  <c r="D275" i="7"/>
  <c r="I275" i="7" s="1"/>
  <c r="U274" i="7"/>
  <c r="T274" i="7"/>
  <c r="N274" i="7"/>
  <c r="O274" i="7" s="1"/>
  <c r="M274" i="7"/>
  <c r="K274" i="7"/>
  <c r="I274" i="7"/>
  <c r="G274" i="7"/>
  <c r="U273" i="7"/>
  <c r="T273" i="7"/>
  <c r="O273" i="7"/>
  <c r="N273" i="7"/>
  <c r="M273" i="7"/>
  <c r="K273" i="7"/>
  <c r="I273" i="7"/>
  <c r="G273" i="7"/>
  <c r="U272" i="7"/>
  <c r="T272" i="7"/>
  <c r="O272" i="7"/>
  <c r="N272" i="7"/>
  <c r="M272" i="7"/>
  <c r="K272" i="7"/>
  <c r="I272" i="7"/>
  <c r="G272" i="7"/>
  <c r="U271" i="7"/>
  <c r="T271" i="7"/>
  <c r="O271" i="7"/>
  <c r="N271" i="7"/>
  <c r="M271" i="7"/>
  <c r="K271" i="7"/>
  <c r="I271" i="7"/>
  <c r="G271" i="7"/>
  <c r="U270" i="7"/>
  <c r="T270" i="7"/>
  <c r="O270" i="7"/>
  <c r="N270" i="7"/>
  <c r="M270" i="7"/>
  <c r="K270" i="7"/>
  <c r="I270" i="7"/>
  <c r="G270" i="7"/>
  <c r="U269" i="7"/>
  <c r="T269" i="7"/>
  <c r="O269" i="7"/>
  <c r="N269" i="7"/>
  <c r="M269" i="7"/>
  <c r="K269" i="7"/>
  <c r="I269" i="7"/>
  <c r="G269" i="7"/>
  <c r="U268" i="7"/>
  <c r="T268" i="7"/>
  <c r="O268" i="7"/>
  <c r="N268" i="7"/>
  <c r="M268" i="7"/>
  <c r="K268" i="7"/>
  <c r="I268" i="7"/>
  <c r="G268" i="7"/>
  <c r="S267" i="7"/>
  <c r="R267" i="7"/>
  <c r="Q267" i="7"/>
  <c r="P267" i="7"/>
  <c r="L267" i="7"/>
  <c r="J267" i="7"/>
  <c r="H267" i="7"/>
  <c r="F267" i="7"/>
  <c r="N267" i="7" s="1"/>
  <c r="E267" i="7"/>
  <c r="D267" i="7"/>
  <c r="I267" i="7" s="1"/>
  <c r="U266" i="7"/>
  <c r="T266" i="7"/>
  <c r="N266" i="7"/>
  <c r="O266" i="7" s="1"/>
  <c r="M266" i="7"/>
  <c r="K266" i="7"/>
  <c r="I266" i="7"/>
  <c r="G266" i="7"/>
  <c r="U265" i="7"/>
  <c r="T265" i="7"/>
  <c r="N265" i="7"/>
  <c r="O265" i="7" s="1"/>
  <c r="M265" i="7"/>
  <c r="K265" i="7"/>
  <c r="I265" i="7"/>
  <c r="G265" i="7"/>
  <c r="U264" i="7"/>
  <c r="T264" i="7"/>
  <c r="O264" i="7"/>
  <c r="N264" i="7"/>
  <c r="M264" i="7"/>
  <c r="K264" i="7"/>
  <c r="I264" i="7"/>
  <c r="G264" i="7"/>
  <c r="U263" i="7"/>
  <c r="T263" i="7"/>
  <c r="N263" i="7"/>
  <c r="O263" i="7" s="1"/>
  <c r="M263" i="7"/>
  <c r="K263" i="7"/>
  <c r="I263" i="7"/>
  <c r="G263" i="7"/>
  <c r="S260" i="7"/>
  <c r="R260" i="7"/>
  <c r="T260" i="7" s="1"/>
  <c r="Q260" i="7"/>
  <c r="P260" i="7"/>
  <c r="U260" i="7" s="1"/>
  <c r="L260" i="7"/>
  <c r="J260" i="7"/>
  <c r="H260" i="7"/>
  <c r="F260" i="7"/>
  <c r="N260" i="7" s="1"/>
  <c r="E260" i="7"/>
  <c r="D260" i="7"/>
  <c r="G260" i="7" s="1"/>
  <c r="S259" i="7"/>
  <c r="R259" i="7"/>
  <c r="T259" i="7" s="1"/>
  <c r="Q259" i="7"/>
  <c r="P259" i="7"/>
  <c r="L259" i="7"/>
  <c r="J259" i="7"/>
  <c r="U259" i="7" s="1"/>
  <c r="H259" i="7"/>
  <c r="F259" i="7"/>
  <c r="N259" i="7" s="1"/>
  <c r="E259" i="7"/>
  <c r="D259" i="7"/>
  <c r="U258" i="7"/>
  <c r="T258" i="7"/>
  <c r="O258" i="7"/>
  <c r="N258" i="7"/>
  <c r="M258" i="7"/>
  <c r="K258" i="7"/>
  <c r="I258" i="7"/>
  <c r="G258" i="7"/>
  <c r="U257" i="7"/>
  <c r="T257" i="7"/>
  <c r="O257" i="7"/>
  <c r="N257" i="7"/>
  <c r="M257" i="7"/>
  <c r="K257" i="7"/>
  <c r="I257" i="7"/>
  <c r="G257" i="7"/>
  <c r="U256" i="7"/>
  <c r="T256" i="7"/>
  <c r="N256" i="7"/>
  <c r="O256" i="7" s="1"/>
  <c r="M256" i="7"/>
  <c r="K256" i="7"/>
  <c r="I256" i="7"/>
  <c r="G256" i="7"/>
  <c r="U255" i="7"/>
  <c r="T255" i="7"/>
  <c r="N255" i="7"/>
  <c r="O255" i="7" s="1"/>
  <c r="M255" i="7"/>
  <c r="K255" i="7"/>
  <c r="I255" i="7"/>
  <c r="G255" i="7"/>
  <c r="S254" i="7"/>
  <c r="R254" i="7"/>
  <c r="T254" i="7" s="1"/>
  <c r="Q254" i="7"/>
  <c r="P254" i="7"/>
  <c r="L254" i="7"/>
  <c r="J254" i="7"/>
  <c r="U254" i="7" s="1"/>
  <c r="H254" i="7"/>
  <c r="F254" i="7"/>
  <c r="N254" i="7" s="1"/>
  <c r="O254" i="7" s="1"/>
  <c r="E254" i="7"/>
  <c r="K254" i="7" s="1"/>
  <c r="D254" i="7"/>
  <c r="U253" i="7"/>
  <c r="T253" i="7"/>
  <c r="O253" i="7"/>
  <c r="N253" i="7"/>
  <c r="M253" i="7"/>
  <c r="K253" i="7"/>
  <c r="I253" i="7"/>
  <c r="G253" i="7"/>
  <c r="U252" i="7"/>
  <c r="T252" i="7"/>
  <c r="O252" i="7"/>
  <c r="N252" i="7"/>
  <c r="M252" i="7"/>
  <c r="K252" i="7"/>
  <c r="I252" i="7"/>
  <c r="G252" i="7"/>
  <c r="U251" i="7"/>
  <c r="T251" i="7"/>
  <c r="N251" i="7"/>
  <c r="O251" i="7" s="1"/>
  <c r="M251" i="7"/>
  <c r="K251" i="7"/>
  <c r="I251" i="7"/>
  <c r="G251" i="7"/>
  <c r="U250" i="7"/>
  <c r="T250" i="7"/>
  <c r="N250" i="7"/>
  <c r="O250" i="7" s="1"/>
  <c r="M250" i="7"/>
  <c r="K250" i="7"/>
  <c r="I250" i="7"/>
  <c r="G250" i="7"/>
  <c r="U249" i="7"/>
  <c r="T249" i="7"/>
  <c r="O249" i="7"/>
  <c r="N249" i="7"/>
  <c r="M249" i="7"/>
  <c r="K249" i="7"/>
  <c r="I249" i="7"/>
  <c r="G249" i="7"/>
  <c r="U248" i="7"/>
  <c r="T248" i="7"/>
  <c r="N248" i="7"/>
  <c r="O248" i="7" s="1"/>
  <c r="M248" i="7"/>
  <c r="K248" i="7"/>
  <c r="I248" i="7"/>
  <c r="G248" i="7"/>
  <c r="S247" i="7"/>
  <c r="T247" i="7" s="1"/>
  <c r="R247" i="7"/>
  <c r="Q247" i="7"/>
  <c r="P247" i="7"/>
  <c r="L247" i="7"/>
  <c r="J247" i="7"/>
  <c r="H247" i="7"/>
  <c r="F247" i="7"/>
  <c r="E247" i="7"/>
  <c r="D247" i="7"/>
  <c r="I247" i="7" s="1"/>
  <c r="U246" i="7"/>
  <c r="T246" i="7"/>
  <c r="O246" i="7"/>
  <c r="N246" i="7"/>
  <c r="M246" i="7"/>
  <c r="K246" i="7"/>
  <c r="I246" i="7"/>
  <c r="G246" i="7"/>
  <c r="U245" i="7"/>
  <c r="T245" i="7"/>
  <c r="O245" i="7"/>
  <c r="N245" i="7"/>
  <c r="M245" i="7"/>
  <c r="K245" i="7"/>
  <c r="I245" i="7"/>
  <c r="G245" i="7"/>
  <c r="U244" i="7"/>
  <c r="T244" i="7"/>
  <c r="N244" i="7"/>
  <c r="O244" i="7" s="1"/>
  <c r="M244" i="7"/>
  <c r="K244" i="7"/>
  <c r="I244" i="7"/>
  <c r="G244" i="7"/>
  <c r="U243" i="7"/>
  <c r="T243" i="7"/>
  <c r="N243" i="7"/>
  <c r="O243" i="7" s="1"/>
  <c r="M243" i="7"/>
  <c r="K243" i="7"/>
  <c r="I243" i="7"/>
  <c r="G243" i="7"/>
  <c r="U242" i="7"/>
  <c r="T242" i="7"/>
  <c r="N242" i="7"/>
  <c r="O242" i="7" s="1"/>
  <c r="M242" i="7"/>
  <c r="K242" i="7"/>
  <c r="I242" i="7"/>
  <c r="G242" i="7"/>
  <c r="U241" i="7"/>
  <c r="T241" i="7"/>
  <c r="O241" i="7"/>
  <c r="N241" i="7"/>
  <c r="M241" i="7"/>
  <c r="K241" i="7"/>
  <c r="I241" i="7"/>
  <c r="G241" i="7"/>
  <c r="S240" i="7"/>
  <c r="R240" i="7"/>
  <c r="T240" i="7" s="1"/>
  <c r="Q240" i="7"/>
  <c r="P240" i="7"/>
  <c r="L240" i="7"/>
  <c r="J240" i="7"/>
  <c r="H240" i="7"/>
  <c r="F240" i="7"/>
  <c r="N240" i="7" s="1"/>
  <c r="E240" i="7"/>
  <c r="D240" i="7"/>
  <c r="G240" i="7" s="1"/>
  <c r="U239" i="7"/>
  <c r="T239" i="7"/>
  <c r="O239" i="7"/>
  <c r="N239" i="7"/>
  <c r="M239" i="7"/>
  <c r="K239" i="7"/>
  <c r="I239" i="7"/>
  <c r="G239" i="7"/>
  <c r="U238" i="7"/>
  <c r="T238" i="7"/>
  <c r="O238" i="7"/>
  <c r="N238" i="7"/>
  <c r="M238" i="7"/>
  <c r="K238" i="7"/>
  <c r="I238" i="7"/>
  <c r="G238" i="7"/>
  <c r="U237" i="7"/>
  <c r="T237" i="7"/>
  <c r="O237" i="7"/>
  <c r="N237" i="7"/>
  <c r="M237" i="7"/>
  <c r="K237" i="7"/>
  <c r="I237" i="7"/>
  <c r="G237" i="7"/>
  <c r="U236" i="7"/>
  <c r="T236" i="7"/>
  <c r="N236" i="7"/>
  <c r="O236" i="7" s="1"/>
  <c r="M236" i="7"/>
  <c r="K236" i="7"/>
  <c r="I236" i="7"/>
  <c r="G236" i="7"/>
  <c r="U235" i="7"/>
  <c r="T235" i="7"/>
  <c r="N235" i="7"/>
  <c r="O235" i="7" s="1"/>
  <c r="M235" i="7"/>
  <c r="K235" i="7"/>
  <c r="I235" i="7"/>
  <c r="G235" i="7"/>
  <c r="U234" i="7"/>
  <c r="T234" i="7"/>
  <c r="O234" i="7"/>
  <c r="N234" i="7"/>
  <c r="M234" i="7"/>
  <c r="K234" i="7"/>
  <c r="I234" i="7"/>
  <c r="G234" i="7"/>
  <c r="S231" i="7"/>
  <c r="R231" i="7"/>
  <c r="T231" i="7" s="1"/>
  <c r="Q231" i="7"/>
  <c r="P231" i="7"/>
  <c r="L231" i="7"/>
  <c r="J231" i="7"/>
  <c r="U231" i="7" s="1"/>
  <c r="H231" i="7"/>
  <c r="F231" i="7"/>
  <c r="N231" i="7" s="1"/>
  <c r="O231" i="7" s="1"/>
  <c r="E231" i="7"/>
  <c r="D231" i="7"/>
  <c r="S230" i="7"/>
  <c r="R230" i="7"/>
  <c r="T230" i="7" s="1"/>
  <c r="Q230" i="7"/>
  <c r="P230" i="7"/>
  <c r="L230" i="7"/>
  <c r="J230" i="7"/>
  <c r="U230" i="7" s="1"/>
  <c r="H230" i="7"/>
  <c r="F230" i="7"/>
  <c r="N230" i="7" s="1"/>
  <c r="E230" i="7"/>
  <c r="D230" i="7"/>
  <c r="I230" i="7" s="1"/>
  <c r="U229" i="7"/>
  <c r="T229" i="7"/>
  <c r="O229" i="7"/>
  <c r="N229" i="7"/>
  <c r="M229" i="7"/>
  <c r="K229" i="7"/>
  <c r="I229" i="7"/>
  <c r="G229" i="7"/>
  <c r="U228" i="7"/>
  <c r="T228" i="7"/>
  <c r="N228" i="7"/>
  <c r="O228" i="7" s="1"/>
  <c r="M228" i="7"/>
  <c r="K228" i="7"/>
  <c r="I228" i="7"/>
  <c r="G228" i="7"/>
  <c r="U227" i="7"/>
  <c r="T227" i="7"/>
  <c r="N227" i="7"/>
  <c r="O227" i="7" s="1"/>
  <c r="M227" i="7"/>
  <c r="K227" i="7"/>
  <c r="I227" i="7"/>
  <c r="G227" i="7"/>
  <c r="U226" i="7"/>
  <c r="T226" i="7"/>
  <c r="N226" i="7"/>
  <c r="O226" i="7" s="1"/>
  <c r="M226" i="7"/>
  <c r="K226" i="7"/>
  <c r="I226" i="7"/>
  <c r="G226" i="7"/>
  <c r="U225" i="7"/>
  <c r="T225" i="7"/>
  <c r="N225" i="7"/>
  <c r="O225" i="7" s="1"/>
  <c r="M225" i="7"/>
  <c r="K225" i="7"/>
  <c r="I225" i="7"/>
  <c r="G225" i="7"/>
  <c r="S224" i="7"/>
  <c r="R224" i="7"/>
  <c r="Q224" i="7"/>
  <c r="P224" i="7"/>
  <c r="L224" i="7"/>
  <c r="J224" i="7"/>
  <c r="H224" i="7"/>
  <c r="F224" i="7"/>
  <c r="N224" i="7" s="1"/>
  <c r="O224" i="7" s="1"/>
  <c r="E224" i="7"/>
  <c r="D224" i="7"/>
  <c r="I224" i="7" s="1"/>
  <c r="U223" i="7"/>
  <c r="T223" i="7"/>
  <c r="O223" i="7"/>
  <c r="N223" i="7"/>
  <c r="M223" i="7"/>
  <c r="K223" i="7"/>
  <c r="I223" i="7"/>
  <c r="G223" i="7"/>
  <c r="U222" i="7"/>
  <c r="T222" i="7"/>
  <c r="N222" i="7"/>
  <c r="O222" i="7" s="1"/>
  <c r="M222" i="7"/>
  <c r="K222" i="7"/>
  <c r="I222" i="7"/>
  <c r="G222" i="7"/>
  <c r="U221" i="7"/>
  <c r="T221" i="7"/>
  <c r="O221" i="7"/>
  <c r="N221" i="7"/>
  <c r="M221" i="7"/>
  <c r="K221" i="7"/>
  <c r="I221" i="7"/>
  <c r="G221" i="7"/>
  <c r="U220" i="7"/>
  <c r="T220" i="7"/>
  <c r="O220" i="7"/>
  <c r="N220" i="7"/>
  <c r="M220" i="7"/>
  <c r="K220" i="7"/>
  <c r="I220" i="7"/>
  <c r="G220" i="7"/>
  <c r="U219" i="7"/>
  <c r="T219" i="7"/>
  <c r="N219" i="7"/>
  <c r="O219" i="7" s="1"/>
  <c r="M219" i="7"/>
  <c r="K219" i="7"/>
  <c r="I219" i="7"/>
  <c r="G219" i="7"/>
  <c r="U218" i="7"/>
  <c r="T218" i="7"/>
  <c r="O218" i="7"/>
  <c r="N218" i="7"/>
  <c r="M218" i="7"/>
  <c r="K218" i="7"/>
  <c r="I218" i="7"/>
  <c r="G218" i="7"/>
  <c r="U217" i="7"/>
  <c r="T217" i="7"/>
  <c r="N217" i="7"/>
  <c r="O217" i="7" s="1"/>
  <c r="M217" i="7"/>
  <c r="K217" i="7"/>
  <c r="I217" i="7"/>
  <c r="G217" i="7"/>
  <c r="S216" i="7"/>
  <c r="R216" i="7"/>
  <c r="T216" i="7" s="1"/>
  <c r="Q216" i="7"/>
  <c r="P216" i="7"/>
  <c r="U216" i="7" s="1"/>
  <c r="L216" i="7"/>
  <c r="J216" i="7"/>
  <c r="H216" i="7"/>
  <c r="F216" i="7"/>
  <c r="N216" i="7" s="1"/>
  <c r="E216" i="7"/>
  <c r="D216" i="7"/>
  <c r="G216" i="7" s="1"/>
  <c r="U215" i="7"/>
  <c r="T215" i="7"/>
  <c r="O215" i="7"/>
  <c r="N215" i="7"/>
  <c r="M215" i="7"/>
  <c r="K215" i="7"/>
  <c r="I215" i="7"/>
  <c r="G215" i="7"/>
  <c r="U214" i="7"/>
  <c r="T214" i="7"/>
  <c r="N214" i="7"/>
  <c r="O214" i="7" s="1"/>
  <c r="M214" i="7"/>
  <c r="K214" i="7"/>
  <c r="I214" i="7"/>
  <c r="G214" i="7"/>
  <c r="U213" i="7"/>
  <c r="T213" i="7"/>
  <c r="O213" i="7"/>
  <c r="N213" i="7"/>
  <c r="M213" i="7"/>
  <c r="K213" i="7"/>
  <c r="I213" i="7"/>
  <c r="G213" i="7"/>
  <c r="U212" i="7"/>
  <c r="T212" i="7"/>
  <c r="N212" i="7"/>
  <c r="O212" i="7" s="1"/>
  <c r="M212" i="7"/>
  <c r="K212" i="7"/>
  <c r="I212" i="7"/>
  <c r="G212" i="7"/>
  <c r="U211" i="7"/>
  <c r="T211" i="7"/>
  <c r="O211" i="7"/>
  <c r="N211" i="7"/>
  <c r="M211" i="7"/>
  <c r="K211" i="7"/>
  <c r="I211" i="7"/>
  <c r="G211" i="7"/>
  <c r="U210" i="7"/>
  <c r="T210" i="7"/>
  <c r="O210" i="7"/>
  <c r="N210" i="7"/>
  <c r="M210" i="7"/>
  <c r="K210" i="7"/>
  <c r="I210" i="7"/>
  <c r="G210" i="7"/>
  <c r="U209" i="7"/>
  <c r="T209" i="7"/>
  <c r="N209" i="7"/>
  <c r="O209" i="7" s="1"/>
  <c r="M209" i="7"/>
  <c r="K209" i="7"/>
  <c r="I209" i="7"/>
  <c r="G209" i="7"/>
  <c r="U208" i="7"/>
  <c r="T208" i="7"/>
  <c r="O208" i="7"/>
  <c r="N208" i="7"/>
  <c r="M208" i="7"/>
  <c r="K208" i="7"/>
  <c r="I208" i="7"/>
  <c r="G208" i="7"/>
  <c r="S205" i="7"/>
  <c r="R205" i="7"/>
  <c r="T205" i="7" s="1"/>
  <c r="Q205" i="7"/>
  <c r="P205" i="7"/>
  <c r="L205" i="7"/>
  <c r="J205" i="7"/>
  <c r="U205" i="7" s="1"/>
  <c r="H205" i="7"/>
  <c r="F205" i="7"/>
  <c r="E205" i="7"/>
  <c r="M205" i="7" s="1"/>
  <c r="D205" i="7"/>
  <c r="S204" i="7"/>
  <c r="R204" i="7"/>
  <c r="T204" i="7" s="1"/>
  <c r="Q204" i="7"/>
  <c r="P204" i="7"/>
  <c r="L204" i="7"/>
  <c r="J204" i="7"/>
  <c r="H204" i="7"/>
  <c r="F204" i="7"/>
  <c r="N204" i="7" s="1"/>
  <c r="E204" i="7"/>
  <c r="D204" i="7"/>
  <c r="U203" i="7"/>
  <c r="T203" i="7"/>
  <c r="O203" i="7"/>
  <c r="N203" i="7"/>
  <c r="M203" i="7"/>
  <c r="K203" i="7"/>
  <c r="I203" i="7"/>
  <c r="G203" i="7"/>
  <c r="U202" i="7"/>
  <c r="T202" i="7"/>
  <c r="O202" i="7"/>
  <c r="N202" i="7"/>
  <c r="M202" i="7"/>
  <c r="K202" i="7"/>
  <c r="I202" i="7"/>
  <c r="G202" i="7"/>
  <c r="U201" i="7"/>
  <c r="T201" i="7"/>
  <c r="N201" i="7"/>
  <c r="O201" i="7" s="1"/>
  <c r="M201" i="7"/>
  <c r="K201" i="7"/>
  <c r="I201" i="7"/>
  <c r="G201" i="7"/>
  <c r="U200" i="7"/>
  <c r="T200" i="7"/>
  <c r="O200" i="7"/>
  <c r="N200" i="7"/>
  <c r="M200" i="7"/>
  <c r="K200" i="7"/>
  <c r="I200" i="7"/>
  <c r="G200" i="7"/>
  <c r="U199" i="7"/>
  <c r="T199" i="7"/>
  <c r="N199" i="7"/>
  <c r="O199" i="7" s="1"/>
  <c r="M199" i="7"/>
  <c r="K199" i="7"/>
  <c r="I199" i="7"/>
  <c r="G199" i="7"/>
  <c r="S198" i="7"/>
  <c r="T198" i="7" s="1"/>
  <c r="R198" i="7"/>
  <c r="Q198" i="7"/>
  <c r="P198" i="7"/>
  <c r="L198" i="7"/>
  <c r="J198" i="7"/>
  <c r="H198" i="7"/>
  <c r="F198" i="7"/>
  <c r="N198" i="7" s="1"/>
  <c r="O198" i="7" s="1"/>
  <c r="E198" i="7"/>
  <c r="D198" i="7"/>
  <c r="U197" i="7"/>
  <c r="T197" i="7"/>
  <c r="O197" i="7"/>
  <c r="N197" i="7"/>
  <c r="M197" i="7"/>
  <c r="K197" i="7"/>
  <c r="I197" i="7"/>
  <c r="G197" i="7"/>
  <c r="U196" i="7"/>
  <c r="T196" i="7"/>
  <c r="O196" i="7"/>
  <c r="N196" i="7"/>
  <c r="M196" i="7"/>
  <c r="K196" i="7"/>
  <c r="I196" i="7"/>
  <c r="G196" i="7"/>
  <c r="U195" i="7"/>
  <c r="T195" i="7"/>
  <c r="N195" i="7"/>
  <c r="O195" i="7" s="1"/>
  <c r="M195" i="7"/>
  <c r="K195" i="7"/>
  <c r="I195" i="7"/>
  <c r="G195" i="7"/>
  <c r="U194" i="7"/>
  <c r="T194" i="7"/>
  <c r="O194" i="7"/>
  <c r="N194" i="7"/>
  <c r="M194" i="7"/>
  <c r="K194" i="7"/>
  <c r="I194" i="7"/>
  <c r="G194" i="7"/>
  <c r="U193" i="7"/>
  <c r="T193" i="7"/>
  <c r="N193" i="7"/>
  <c r="O193" i="7" s="1"/>
  <c r="M193" i="7"/>
  <c r="K193" i="7"/>
  <c r="I193" i="7"/>
  <c r="G193" i="7"/>
  <c r="U192" i="7"/>
  <c r="T192" i="7"/>
  <c r="O192" i="7"/>
  <c r="N192" i="7"/>
  <c r="M192" i="7"/>
  <c r="K192" i="7"/>
  <c r="I192" i="7"/>
  <c r="G192" i="7"/>
  <c r="S191" i="7"/>
  <c r="R191" i="7"/>
  <c r="Q191" i="7"/>
  <c r="P191" i="7"/>
  <c r="U191" i="7" s="1"/>
  <c r="L191" i="7"/>
  <c r="J191" i="7"/>
  <c r="H191" i="7"/>
  <c r="F191" i="7"/>
  <c r="E191" i="7"/>
  <c r="D191" i="7"/>
  <c r="G191" i="7" s="1"/>
  <c r="U190" i="7"/>
  <c r="T190" i="7"/>
  <c r="O190" i="7"/>
  <c r="N190" i="7"/>
  <c r="M190" i="7"/>
  <c r="K190" i="7"/>
  <c r="I190" i="7"/>
  <c r="G190" i="7"/>
  <c r="U189" i="7"/>
  <c r="T189" i="7"/>
  <c r="O189" i="7"/>
  <c r="N189" i="7"/>
  <c r="M189" i="7"/>
  <c r="K189" i="7"/>
  <c r="I189" i="7"/>
  <c r="G189" i="7"/>
  <c r="U188" i="7"/>
  <c r="T188" i="7"/>
  <c r="N188" i="7"/>
  <c r="O188" i="7" s="1"/>
  <c r="M188" i="7"/>
  <c r="K188" i="7"/>
  <c r="I188" i="7"/>
  <c r="G188" i="7"/>
  <c r="U187" i="7"/>
  <c r="T187" i="7"/>
  <c r="O187" i="7"/>
  <c r="N187" i="7"/>
  <c r="M187" i="7"/>
  <c r="K187" i="7"/>
  <c r="I187" i="7"/>
  <c r="G187" i="7"/>
  <c r="U186" i="7"/>
  <c r="T186" i="7"/>
  <c r="O186" i="7"/>
  <c r="N186" i="7"/>
  <c r="M186" i="7"/>
  <c r="K186" i="7"/>
  <c r="I186" i="7"/>
  <c r="G186" i="7"/>
  <c r="S185" i="7"/>
  <c r="R185" i="7"/>
  <c r="T185" i="7" s="1"/>
  <c r="Q185" i="7"/>
  <c r="P185" i="7"/>
  <c r="L185" i="7"/>
  <c r="J185" i="7"/>
  <c r="U185" i="7" s="1"/>
  <c r="H185" i="7"/>
  <c r="F185" i="7"/>
  <c r="N185" i="7" s="1"/>
  <c r="O185" i="7" s="1"/>
  <c r="E185" i="7"/>
  <c r="D185" i="7"/>
  <c r="U184" i="7"/>
  <c r="T184" i="7"/>
  <c r="O184" i="7"/>
  <c r="N184" i="7"/>
  <c r="M184" i="7"/>
  <c r="K184" i="7"/>
  <c r="I184" i="7"/>
  <c r="G184" i="7"/>
  <c r="U183" i="7"/>
  <c r="T183" i="7"/>
  <c r="O183" i="7"/>
  <c r="N183" i="7"/>
  <c r="M183" i="7"/>
  <c r="K183" i="7"/>
  <c r="I183" i="7"/>
  <c r="G183" i="7"/>
  <c r="U182" i="7"/>
  <c r="T182" i="7"/>
  <c r="O182" i="7"/>
  <c r="N182" i="7"/>
  <c r="M182" i="7"/>
  <c r="K182" i="7"/>
  <c r="I182" i="7"/>
  <c r="G182" i="7"/>
  <c r="U181" i="7"/>
  <c r="T181" i="7"/>
  <c r="N181" i="7"/>
  <c r="O181" i="7" s="1"/>
  <c r="M181" i="7"/>
  <c r="K181" i="7"/>
  <c r="I181" i="7"/>
  <c r="G181" i="7"/>
  <c r="U180" i="7"/>
  <c r="T180" i="7"/>
  <c r="N180" i="7"/>
  <c r="O180" i="7" s="1"/>
  <c r="M180" i="7"/>
  <c r="K180" i="7"/>
  <c r="I180" i="7"/>
  <c r="G180" i="7"/>
  <c r="S179" i="7"/>
  <c r="R179" i="7"/>
  <c r="T179" i="7" s="1"/>
  <c r="Q179" i="7"/>
  <c r="P179" i="7"/>
  <c r="L179" i="7"/>
  <c r="J179" i="7"/>
  <c r="H179" i="7"/>
  <c r="F179" i="7"/>
  <c r="N179" i="7" s="1"/>
  <c r="E179" i="7"/>
  <c r="D179" i="7"/>
  <c r="I179" i="7" s="1"/>
  <c r="U178" i="7"/>
  <c r="T178" i="7"/>
  <c r="O178" i="7"/>
  <c r="N178" i="7"/>
  <c r="M178" i="7"/>
  <c r="K178" i="7"/>
  <c r="I178" i="7"/>
  <c r="G178" i="7"/>
  <c r="U177" i="7"/>
  <c r="T177" i="7"/>
  <c r="O177" i="7"/>
  <c r="N177" i="7"/>
  <c r="M177" i="7"/>
  <c r="K177" i="7"/>
  <c r="I177" i="7"/>
  <c r="G177" i="7"/>
  <c r="U176" i="7"/>
  <c r="T176" i="7"/>
  <c r="O176" i="7"/>
  <c r="N176" i="7"/>
  <c r="M176" i="7"/>
  <c r="K176" i="7"/>
  <c r="I176" i="7"/>
  <c r="G176" i="7"/>
  <c r="U175" i="7"/>
  <c r="T175" i="7"/>
  <c r="N175" i="7"/>
  <c r="O175" i="7" s="1"/>
  <c r="M175" i="7"/>
  <c r="K175" i="7"/>
  <c r="I175" i="7"/>
  <c r="G175" i="7"/>
  <c r="U174" i="7"/>
  <c r="T174" i="7"/>
  <c r="N174" i="7"/>
  <c r="O174" i="7" s="1"/>
  <c r="M174" i="7"/>
  <c r="K174" i="7"/>
  <c r="I174" i="7"/>
  <c r="G174" i="7"/>
  <c r="U173" i="7"/>
  <c r="T173" i="7"/>
  <c r="N173" i="7"/>
  <c r="O173" i="7" s="1"/>
  <c r="M173" i="7"/>
  <c r="K173" i="7"/>
  <c r="I173" i="7"/>
  <c r="G173" i="7"/>
  <c r="S170" i="7"/>
  <c r="R170" i="7"/>
  <c r="T170" i="7" s="1"/>
  <c r="Q170" i="7"/>
  <c r="P170" i="7"/>
  <c r="L170" i="7"/>
  <c r="J170" i="7"/>
  <c r="H170" i="7"/>
  <c r="F170" i="7"/>
  <c r="N170" i="7" s="1"/>
  <c r="E170" i="7"/>
  <c r="M170" i="7" s="1"/>
  <c r="D170" i="7"/>
  <c r="G170" i="7" s="1"/>
  <c r="S169" i="7"/>
  <c r="R169" i="7"/>
  <c r="T169" i="7" s="1"/>
  <c r="Q169" i="7"/>
  <c r="P169" i="7"/>
  <c r="L169" i="7"/>
  <c r="J169" i="7"/>
  <c r="H169" i="7"/>
  <c r="F169" i="7"/>
  <c r="N169" i="7" s="1"/>
  <c r="E169" i="7"/>
  <c r="M169" i="7" s="1"/>
  <c r="D169" i="7"/>
  <c r="U168" i="7"/>
  <c r="T168" i="7"/>
  <c r="O168" i="7"/>
  <c r="N168" i="7"/>
  <c r="M168" i="7"/>
  <c r="K168" i="7"/>
  <c r="I168" i="7"/>
  <c r="G168" i="7"/>
  <c r="U167" i="7"/>
  <c r="T167" i="7"/>
  <c r="N167" i="7"/>
  <c r="O167" i="7" s="1"/>
  <c r="M167" i="7"/>
  <c r="K167" i="7"/>
  <c r="I167" i="7"/>
  <c r="G167" i="7"/>
  <c r="U166" i="7"/>
  <c r="T166" i="7"/>
  <c r="O166" i="7"/>
  <c r="N166" i="7"/>
  <c r="M166" i="7"/>
  <c r="K166" i="7"/>
  <c r="I166" i="7"/>
  <c r="G166" i="7"/>
  <c r="U165" i="7"/>
  <c r="T165" i="7"/>
  <c r="N165" i="7"/>
  <c r="O165" i="7" s="1"/>
  <c r="M165" i="7"/>
  <c r="K165" i="7"/>
  <c r="I165" i="7"/>
  <c r="G165" i="7"/>
  <c r="U164" i="7"/>
  <c r="T164" i="7"/>
  <c r="O164" i="7"/>
  <c r="N164" i="7"/>
  <c r="M164" i="7"/>
  <c r="K164" i="7"/>
  <c r="I164" i="7"/>
  <c r="G164" i="7"/>
  <c r="S163" i="7"/>
  <c r="R163" i="7"/>
  <c r="T163" i="7" s="1"/>
  <c r="Q163" i="7"/>
  <c r="P163" i="7"/>
  <c r="L163" i="7"/>
  <c r="J163" i="7"/>
  <c r="H163" i="7"/>
  <c r="F163" i="7"/>
  <c r="E163" i="7"/>
  <c r="D163" i="7"/>
  <c r="G163" i="7" s="1"/>
  <c r="U162" i="7"/>
  <c r="T162" i="7"/>
  <c r="O162" i="7"/>
  <c r="N162" i="7"/>
  <c r="M162" i="7"/>
  <c r="K162" i="7"/>
  <c r="I162" i="7"/>
  <c r="G162" i="7"/>
  <c r="U161" i="7"/>
  <c r="T161" i="7"/>
  <c r="O161" i="7"/>
  <c r="N161" i="7"/>
  <c r="M161" i="7"/>
  <c r="K161" i="7"/>
  <c r="I161" i="7"/>
  <c r="G161" i="7"/>
  <c r="U160" i="7"/>
  <c r="T160" i="7"/>
  <c r="O160" i="7"/>
  <c r="N160" i="7"/>
  <c r="M160" i="7"/>
  <c r="K160" i="7"/>
  <c r="I160" i="7"/>
  <c r="G160" i="7"/>
  <c r="U159" i="7"/>
  <c r="T159" i="7"/>
  <c r="N159" i="7"/>
  <c r="O159" i="7" s="1"/>
  <c r="M159" i="7"/>
  <c r="K159" i="7"/>
  <c r="I159" i="7"/>
  <c r="G159" i="7"/>
  <c r="U158" i="7"/>
  <c r="T158" i="7"/>
  <c r="N158" i="7"/>
  <c r="O158" i="7" s="1"/>
  <c r="M158" i="7"/>
  <c r="K158" i="7"/>
  <c r="I158" i="7"/>
  <c r="G158" i="7"/>
  <c r="S157" i="7"/>
  <c r="R157" i="7"/>
  <c r="T157" i="7" s="1"/>
  <c r="Q157" i="7"/>
  <c r="P157" i="7"/>
  <c r="L157" i="7"/>
  <c r="J157" i="7"/>
  <c r="U157" i="7" s="1"/>
  <c r="H157" i="7"/>
  <c r="F157" i="7"/>
  <c r="N157" i="7" s="1"/>
  <c r="E157" i="7"/>
  <c r="M157" i="7" s="1"/>
  <c r="D157" i="7"/>
  <c r="G157" i="7" s="1"/>
  <c r="U156" i="7"/>
  <c r="T156" i="7"/>
  <c r="O156" i="7"/>
  <c r="N156" i="7"/>
  <c r="M156" i="7"/>
  <c r="K156" i="7"/>
  <c r="I156" i="7"/>
  <c r="G156" i="7"/>
  <c r="U155" i="7"/>
  <c r="T155" i="7"/>
  <c r="O155" i="7"/>
  <c r="N155" i="7"/>
  <c r="M155" i="7"/>
  <c r="K155" i="7"/>
  <c r="I155" i="7"/>
  <c r="G155" i="7"/>
  <c r="U154" i="7"/>
  <c r="T154" i="7"/>
  <c r="O154" i="7"/>
  <c r="N154" i="7"/>
  <c r="M154" i="7"/>
  <c r="K154" i="7"/>
  <c r="I154" i="7"/>
  <c r="G154" i="7"/>
  <c r="U153" i="7"/>
  <c r="T153" i="7"/>
  <c r="N153" i="7"/>
  <c r="O153" i="7" s="1"/>
  <c r="M153" i="7"/>
  <c r="K153" i="7"/>
  <c r="I153" i="7"/>
  <c r="G153" i="7"/>
  <c r="U152" i="7"/>
  <c r="T152" i="7"/>
  <c r="N152" i="7"/>
  <c r="O152" i="7" s="1"/>
  <c r="M152" i="7"/>
  <c r="K152" i="7"/>
  <c r="I152" i="7"/>
  <c r="G152" i="7"/>
  <c r="U151" i="7"/>
  <c r="T151" i="7"/>
  <c r="O151" i="7"/>
  <c r="N151" i="7"/>
  <c r="M151" i="7"/>
  <c r="K151" i="7"/>
  <c r="I151" i="7"/>
  <c r="G151" i="7"/>
  <c r="S150" i="7"/>
  <c r="R150" i="7"/>
  <c r="T150" i="7" s="1"/>
  <c r="Q150" i="7"/>
  <c r="P150" i="7"/>
  <c r="L150" i="7"/>
  <c r="J150" i="7"/>
  <c r="H150" i="7"/>
  <c r="F150" i="7"/>
  <c r="N150" i="7" s="1"/>
  <c r="E150" i="7"/>
  <c r="D150" i="7"/>
  <c r="G150" i="7" s="1"/>
  <c r="U149" i="7"/>
  <c r="T149" i="7"/>
  <c r="O149" i="7"/>
  <c r="N149" i="7"/>
  <c r="M149" i="7"/>
  <c r="K149" i="7"/>
  <c r="I149" i="7"/>
  <c r="G149" i="7"/>
  <c r="U148" i="7"/>
  <c r="T148" i="7"/>
  <c r="O148" i="7"/>
  <c r="N148" i="7"/>
  <c r="M148" i="7"/>
  <c r="K148" i="7"/>
  <c r="I148" i="7"/>
  <c r="G148" i="7"/>
  <c r="U147" i="7"/>
  <c r="T147" i="7"/>
  <c r="O147" i="7"/>
  <c r="N147" i="7"/>
  <c r="M147" i="7"/>
  <c r="K147" i="7"/>
  <c r="I147" i="7"/>
  <c r="G147" i="7"/>
  <c r="U146" i="7"/>
  <c r="T146" i="7"/>
  <c r="N146" i="7"/>
  <c r="O146" i="7" s="1"/>
  <c r="M146" i="7"/>
  <c r="K146" i="7"/>
  <c r="I146" i="7"/>
  <c r="G146" i="7"/>
  <c r="U145" i="7"/>
  <c r="T145" i="7"/>
  <c r="O145" i="7"/>
  <c r="N145" i="7"/>
  <c r="M145" i="7"/>
  <c r="K145" i="7"/>
  <c r="I145" i="7"/>
  <c r="G145" i="7"/>
  <c r="S144" i="7"/>
  <c r="R144" i="7"/>
  <c r="T144" i="7" s="1"/>
  <c r="Q144" i="7"/>
  <c r="P144" i="7"/>
  <c r="L144" i="7"/>
  <c r="J144" i="7"/>
  <c r="H144" i="7"/>
  <c r="F144" i="7"/>
  <c r="N144" i="7" s="1"/>
  <c r="E144" i="7"/>
  <c r="M144" i="7" s="1"/>
  <c r="D144" i="7"/>
  <c r="U143" i="7"/>
  <c r="T143" i="7"/>
  <c r="O143" i="7"/>
  <c r="N143" i="7"/>
  <c r="M143" i="7"/>
  <c r="K143" i="7"/>
  <c r="I143" i="7"/>
  <c r="G143" i="7"/>
  <c r="U142" i="7"/>
  <c r="T142" i="7"/>
  <c r="N142" i="7"/>
  <c r="O142" i="7" s="1"/>
  <c r="M142" i="7"/>
  <c r="K142" i="7"/>
  <c r="I142" i="7"/>
  <c r="G142" i="7"/>
  <c r="U141" i="7"/>
  <c r="T141" i="7"/>
  <c r="O141" i="7"/>
  <c r="N141" i="7"/>
  <c r="M141" i="7"/>
  <c r="K141" i="7"/>
  <c r="I141" i="7"/>
  <c r="G141" i="7"/>
  <c r="U140" i="7"/>
  <c r="T140" i="7"/>
  <c r="N140" i="7"/>
  <c r="O140" i="7" s="1"/>
  <c r="M140" i="7"/>
  <c r="K140" i="7"/>
  <c r="I140" i="7"/>
  <c r="G140" i="7"/>
  <c r="U139" i="7"/>
  <c r="T139" i="7"/>
  <c r="N139" i="7"/>
  <c r="O139" i="7" s="1"/>
  <c r="M139" i="7"/>
  <c r="K139" i="7"/>
  <c r="I139" i="7"/>
  <c r="G139" i="7"/>
  <c r="U138" i="7"/>
  <c r="T138" i="7"/>
  <c r="O138" i="7"/>
  <c r="N138" i="7"/>
  <c r="M138" i="7"/>
  <c r="K138" i="7"/>
  <c r="I138" i="7"/>
  <c r="G138" i="7"/>
  <c r="S137" i="7"/>
  <c r="R137" i="7"/>
  <c r="T137" i="7" s="1"/>
  <c r="Q137" i="7"/>
  <c r="P137" i="7"/>
  <c r="L137" i="7"/>
  <c r="J137" i="7"/>
  <c r="H137" i="7"/>
  <c r="F137" i="7"/>
  <c r="E137" i="7"/>
  <c r="D137" i="7"/>
  <c r="G137" i="7" s="1"/>
  <c r="U136" i="7"/>
  <c r="T136" i="7"/>
  <c r="O136" i="7"/>
  <c r="N136" i="7"/>
  <c r="M136" i="7"/>
  <c r="K136" i="7"/>
  <c r="I136" i="7"/>
  <c r="G136" i="7"/>
  <c r="U135" i="7"/>
  <c r="T135" i="7"/>
  <c r="O135" i="7"/>
  <c r="N135" i="7"/>
  <c r="M135" i="7"/>
  <c r="K135" i="7"/>
  <c r="I135" i="7"/>
  <c r="G135" i="7"/>
  <c r="U134" i="7"/>
  <c r="T134" i="7"/>
  <c r="O134" i="7"/>
  <c r="N134" i="7"/>
  <c r="M134" i="7"/>
  <c r="K134" i="7"/>
  <c r="I134" i="7"/>
  <c r="G134" i="7"/>
  <c r="U133" i="7"/>
  <c r="T133" i="7"/>
  <c r="N133" i="7"/>
  <c r="O133" i="7" s="1"/>
  <c r="M133" i="7"/>
  <c r="K133" i="7"/>
  <c r="I133" i="7"/>
  <c r="G133" i="7"/>
  <c r="S132" i="7"/>
  <c r="R132" i="7"/>
  <c r="T132" i="7" s="1"/>
  <c r="Q132" i="7"/>
  <c r="P132" i="7"/>
  <c r="L132" i="7"/>
  <c r="J132" i="7"/>
  <c r="H132" i="7"/>
  <c r="F132" i="7"/>
  <c r="E132" i="7"/>
  <c r="M132" i="7" s="1"/>
  <c r="D132" i="7"/>
  <c r="U131" i="7"/>
  <c r="T131" i="7"/>
  <c r="O131" i="7"/>
  <c r="N131" i="7"/>
  <c r="M131" i="7"/>
  <c r="K131" i="7"/>
  <c r="I131" i="7"/>
  <c r="G131" i="7"/>
  <c r="U130" i="7"/>
  <c r="T130" i="7"/>
  <c r="N130" i="7"/>
  <c r="O130" i="7" s="1"/>
  <c r="M130" i="7"/>
  <c r="K130" i="7"/>
  <c r="I130" i="7"/>
  <c r="G130" i="7"/>
  <c r="U129" i="7"/>
  <c r="T129" i="7"/>
  <c r="N129" i="7"/>
  <c r="O129" i="7" s="1"/>
  <c r="M129" i="7"/>
  <c r="K129" i="7"/>
  <c r="I129" i="7"/>
  <c r="G129" i="7"/>
  <c r="U128" i="7"/>
  <c r="T128" i="7"/>
  <c r="O128" i="7"/>
  <c r="N128" i="7"/>
  <c r="M128" i="7"/>
  <c r="K128" i="7"/>
  <c r="I128" i="7"/>
  <c r="G128" i="7"/>
  <c r="U127" i="7"/>
  <c r="T127" i="7"/>
  <c r="N127" i="7"/>
  <c r="O127" i="7" s="1"/>
  <c r="M127" i="7"/>
  <c r="K127" i="7"/>
  <c r="I127" i="7"/>
  <c r="G127" i="7"/>
  <c r="S126" i="7"/>
  <c r="R126" i="7"/>
  <c r="T126" i="7" s="1"/>
  <c r="Q126" i="7"/>
  <c r="P126" i="7"/>
  <c r="L126" i="7"/>
  <c r="J126" i="7"/>
  <c r="H126" i="7"/>
  <c r="F126" i="7"/>
  <c r="E126" i="7"/>
  <c r="M126" i="7" s="1"/>
  <c r="D126" i="7"/>
  <c r="U125" i="7"/>
  <c r="T125" i="7"/>
  <c r="O125" i="7"/>
  <c r="N125" i="7"/>
  <c r="M125" i="7"/>
  <c r="K125" i="7"/>
  <c r="I125" i="7"/>
  <c r="G125" i="7"/>
  <c r="U124" i="7"/>
  <c r="T124" i="7"/>
  <c r="N124" i="7"/>
  <c r="O124" i="7" s="1"/>
  <c r="M124" i="7"/>
  <c r="K124" i="7"/>
  <c r="I124" i="7"/>
  <c r="G124" i="7"/>
  <c r="U123" i="7"/>
  <c r="T123" i="7"/>
  <c r="N123" i="7"/>
  <c r="O123" i="7" s="1"/>
  <c r="M123" i="7"/>
  <c r="K123" i="7"/>
  <c r="I123" i="7"/>
  <c r="G123" i="7"/>
  <c r="U122" i="7"/>
  <c r="T122" i="7"/>
  <c r="N122" i="7"/>
  <c r="O122" i="7" s="1"/>
  <c r="M122" i="7"/>
  <c r="K122" i="7"/>
  <c r="I122" i="7"/>
  <c r="G122" i="7"/>
  <c r="S121" i="7"/>
  <c r="R121" i="7"/>
  <c r="Q121" i="7"/>
  <c r="P121" i="7"/>
  <c r="L121" i="7"/>
  <c r="J121" i="7"/>
  <c r="U121" i="7" s="1"/>
  <c r="H121" i="7"/>
  <c r="F121" i="7"/>
  <c r="E121" i="7"/>
  <c r="M121" i="7" s="1"/>
  <c r="D121" i="7"/>
  <c r="U120" i="7"/>
  <c r="T120" i="7"/>
  <c r="O120" i="7"/>
  <c r="N120" i="7"/>
  <c r="M120" i="7"/>
  <c r="K120" i="7"/>
  <c r="I120" i="7"/>
  <c r="G120" i="7"/>
  <c r="U119" i="7"/>
  <c r="T119" i="7"/>
  <c r="N119" i="7"/>
  <c r="O119" i="7" s="1"/>
  <c r="M119" i="7"/>
  <c r="K119" i="7"/>
  <c r="I119" i="7"/>
  <c r="G119" i="7"/>
  <c r="U118" i="7"/>
  <c r="T118" i="7"/>
  <c r="O118" i="7"/>
  <c r="N118" i="7"/>
  <c r="M118" i="7"/>
  <c r="K118" i="7"/>
  <c r="I118" i="7"/>
  <c r="G118" i="7"/>
  <c r="U117" i="7"/>
  <c r="T117" i="7"/>
  <c r="N117" i="7"/>
  <c r="O117" i="7" s="1"/>
  <c r="M117" i="7"/>
  <c r="K117" i="7"/>
  <c r="I117" i="7"/>
  <c r="G117" i="7"/>
  <c r="U116" i="7"/>
  <c r="T116" i="7"/>
  <c r="O116" i="7"/>
  <c r="N116" i="7"/>
  <c r="M116" i="7"/>
  <c r="K116" i="7"/>
  <c r="I116" i="7"/>
  <c r="G116" i="7"/>
  <c r="U115" i="7"/>
  <c r="T115" i="7"/>
  <c r="O115" i="7"/>
  <c r="N115" i="7"/>
  <c r="M115" i="7"/>
  <c r="K115" i="7"/>
  <c r="I115" i="7"/>
  <c r="G115" i="7"/>
  <c r="U114" i="7"/>
  <c r="T114" i="7"/>
  <c r="N114" i="7"/>
  <c r="O114" i="7" s="1"/>
  <c r="M114" i="7"/>
  <c r="K114" i="7"/>
  <c r="I114" i="7"/>
  <c r="G114" i="7"/>
  <c r="U113" i="7"/>
  <c r="T113" i="7"/>
  <c r="N113" i="7"/>
  <c r="O113" i="7" s="1"/>
  <c r="M113" i="7"/>
  <c r="K113" i="7"/>
  <c r="I113" i="7"/>
  <c r="G113" i="7"/>
  <c r="S112" i="7"/>
  <c r="R112" i="7"/>
  <c r="Q112" i="7"/>
  <c r="P112" i="7"/>
  <c r="U112" i="7" s="1"/>
  <c r="L112" i="7"/>
  <c r="J112" i="7"/>
  <c r="H112" i="7"/>
  <c r="F112" i="7"/>
  <c r="N112" i="7" s="1"/>
  <c r="E112" i="7"/>
  <c r="D112" i="7"/>
  <c r="I112" i="7" s="1"/>
  <c r="U111" i="7"/>
  <c r="T111" i="7"/>
  <c r="O111" i="7"/>
  <c r="N111" i="7"/>
  <c r="M111" i="7"/>
  <c r="K111" i="7"/>
  <c r="I111" i="7"/>
  <c r="G111" i="7"/>
  <c r="U110" i="7"/>
  <c r="T110" i="7"/>
  <c r="N110" i="7"/>
  <c r="O110" i="7" s="1"/>
  <c r="M110" i="7"/>
  <c r="K110" i="7"/>
  <c r="I110" i="7"/>
  <c r="G110" i="7"/>
  <c r="U109" i="7"/>
  <c r="T109" i="7"/>
  <c r="N109" i="7"/>
  <c r="O109" i="7" s="1"/>
  <c r="M109" i="7"/>
  <c r="K109" i="7"/>
  <c r="I109" i="7"/>
  <c r="G109" i="7"/>
  <c r="U108" i="7"/>
  <c r="T108" i="7"/>
  <c r="N108" i="7"/>
  <c r="O108" i="7" s="1"/>
  <c r="M108" i="7"/>
  <c r="K108" i="7"/>
  <c r="I108" i="7"/>
  <c r="G108" i="7"/>
  <c r="U107" i="7"/>
  <c r="T107" i="7"/>
  <c r="N107" i="7"/>
  <c r="O107" i="7" s="1"/>
  <c r="M107" i="7"/>
  <c r="K107" i="7"/>
  <c r="I107" i="7"/>
  <c r="G107" i="7"/>
  <c r="S106" i="7"/>
  <c r="R106" i="7"/>
  <c r="T106" i="7" s="1"/>
  <c r="Q106" i="7"/>
  <c r="P106" i="7"/>
  <c r="L106" i="7"/>
  <c r="J106" i="7"/>
  <c r="H106" i="7"/>
  <c r="F106" i="7"/>
  <c r="E106" i="7"/>
  <c r="K106" i="7" s="1"/>
  <c r="D106" i="7"/>
  <c r="U105" i="7"/>
  <c r="T105" i="7"/>
  <c r="N105" i="7"/>
  <c r="O105" i="7" s="1"/>
  <c r="M105" i="7"/>
  <c r="K105" i="7"/>
  <c r="I105" i="7"/>
  <c r="G105" i="7"/>
  <c r="S102" i="7"/>
  <c r="R102" i="7"/>
  <c r="T102" i="7" s="1"/>
  <c r="Q102" i="7"/>
  <c r="P102" i="7"/>
  <c r="L102" i="7"/>
  <c r="J102" i="7"/>
  <c r="H102" i="7"/>
  <c r="F102" i="7"/>
  <c r="E102" i="7"/>
  <c r="M102" i="7" s="1"/>
  <c r="D102" i="7"/>
  <c r="S101" i="7"/>
  <c r="R101" i="7"/>
  <c r="T101" i="7" s="1"/>
  <c r="Q101" i="7"/>
  <c r="P101" i="7"/>
  <c r="L101" i="7"/>
  <c r="J101" i="7"/>
  <c r="U101" i="7" s="1"/>
  <c r="H101" i="7"/>
  <c r="F101" i="7"/>
  <c r="N101" i="7" s="1"/>
  <c r="E101" i="7"/>
  <c r="D101" i="7"/>
  <c r="U100" i="7"/>
  <c r="T100" i="7"/>
  <c r="O100" i="7"/>
  <c r="N100" i="7"/>
  <c r="M100" i="7"/>
  <c r="K100" i="7"/>
  <c r="I100" i="7"/>
  <c r="G100" i="7"/>
  <c r="U99" i="7"/>
  <c r="T99" i="7"/>
  <c r="N99" i="7"/>
  <c r="O99" i="7" s="1"/>
  <c r="M99" i="7"/>
  <c r="K99" i="7"/>
  <c r="I99" i="7"/>
  <c r="G99" i="7"/>
  <c r="U98" i="7"/>
  <c r="T98" i="7"/>
  <c r="N98" i="7"/>
  <c r="O98" i="7" s="1"/>
  <c r="M98" i="7"/>
  <c r="K98" i="7"/>
  <c r="I98" i="7"/>
  <c r="G98" i="7"/>
  <c r="U97" i="7"/>
  <c r="T97" i="7"/>
  <c r="N97" i="7"/>
  <c r="O97" i="7" s="1"/>
  <c r="M97" i="7"/>
  <c r="K97" i="7"/>
  <c r="I97" i="7"/>
  <c r="G97" i="7"/>
  <c r="S96" i="7"/>
  <c r="R96" i="7"/>
  <c r="Q96" i="7"/>
  <c r="P96" i="7"/>
  <c r="U96" i="7" s="1"/>
  <c r="L96" i="7"/>
  <c r="J96" i="7"/>
  <c r="H96" i="7"/>
  <c r="F96" i="7"/>
  <c r="N96" i="7" s="1"/>
  <c r="E96" i="7"/>
  <c r="K96" i="7" s="1"/>
  <c r="D96" i="7"/>
  <c r="I96" i="7" s="1"/>
  <c r="U95" i="7"/>
  <c r="T95" i="7"/>
  <c r="N95" i="7"/>
  <c r="O95" i="7" s="1"/>
  <c r="M95" i="7"/>
  <c r="K95" i="7"/>
  <c r="I95" i="7"/>
  <c r="G95" i="7"/>
  <c r="U94" i="7"/>
  <c r="T94" i="7"/>
  <c r="N94" i="7"/>
  <c r="O94" i="7" s="1"/>
  <c r="M94" i="7"/>
  <c r="K94" i="7"/>
  <c r="I94" i="7"/>
  <c r="G94" i="7"/>
  <c r="U93" i="7"/>
  <c r="T93" i="7"/>
  <c r="O93" i="7"/>
  <c r="N93" i="7"/>
  <c r="M93" i="7"/>
  <c r="K93" i="7"/>
  <c r="I93" i="7"/>
  <c r="G93" i="7"/>
  <c r="U92" i="7"/>
  <c r="T92" i="7"/>
  <c r="N92" i="7"/>
  <c r="O92" i="7" s="1"/>
  <c r="M92" i="7"/>
  <c r="K92" i="7"/>
  <c r="I92" i="7"/>
  <c r="G92" i="7"/>
  <c r="S91" i="7"/>
  <c r="R91" i="7"/>
  <c r="T91" i="7" s="1"/>
  <c r="Q91" i="7"/>
  <c r="P91" i="7"/>
  <c r="U91" i="7" s="1"/>
  <c r="L91" i="7"/>
  <c r="J91" i="7"/>
  <c r="H91" i="7"/>
  <c r="F91" i="7"/>
  <c r="N91" i="7" s="1"/>
  <c r="E91" i="7"/>
  <c r="K91" i="7" s="1"/>
  <c r="D91" i="7"/>
  <c r="U90" i="7"/>
  <c r="T90" i="7"/>
  <c r="N90" i="7"/>
  <c r="O90" i="7" s="1"/>
  <c r="M90" i="7"/>
  <c r="K90" i="7"/>
  <c r="I90" i="7"/>
  <c r="G90" i="7"/>
  <c r="U89" i="7"/>
  <c r="T89" i="7"/>
  <c r="N89" i="7"/>
  <c r="O89" i="7" s="1"/>
  <c r="M89" i="7"/>
  <c r="K89" i="7"/>
  <c r="I89" i="7"/>
  <c r="G89" i="7"/>
  <c r="U88" i="7"/>
  <c r="T88" i="7"/>
  <c r="N88" i="7"/>
  <c r="O88" i="7" s="1"/>
  <c r="M88" i="7"/>
  <c r="K88" i="7"/>
  <c r="I88" i="7"/>
  <c r="G88" i="7"/>
  <c r="S85" i="7"/>
  <c r="R85" i="7"/>
  <c r="Q85" i="7"/>
  <c r="P85" i="7"/>
  <c r="L85" i="7"/>
  <c r="J85" i="7"/>
  <c r="H85" i="7"/>
  <c r="F85" i="7"/>
  <c r="N85" i="7" s="1"/>
  <c r="E85" i="7"/>
  <c r="D85" i="7"/>
  <c r="S84" i="7"/>
  <c r="R84" i="7"/>
  <c r="T84" i="7" s="1"/>
  <c r="Q84" i="7"/>
  <c r="P84" i="7"/>
  <c r="L84" i="7"/>
  <c r="J84" i="7"/>
  <c r="U84" i="7" s="1"/>
  <c r="H84" i="7"/>
  <c r="F84" i="7"/>
  <c r="N84" i="7" s="1"/>
  <c r="E84" i="7"/>
  <c r="K84" i="7" s="1"/>
  <c r="D84" i="7"/>
  <c r="U83" i="7"/>
  <c r="T83" i="7"/>
  <c r="O83" i="7"/>
  <c r="N83" i="7"/>
  <c r="M83" i="7"/>
  <c r="K83" i="7"/>
  <c r="I83" i="7"/>
  <c r="G83" i="7"/>
  <c r="U82" i="7"/>
  <c r="T82" i="7"/>
  <c r="O82" i="7"/>
  <c r="N82" i="7"/>
  <c r="M82" i="7"/>
  <c r="K82" i="7"/>
  <c r="I82" i="7"/>
  <c r="G82" i="7"/>
  <c r="U81" i="7"/>
  <c r="T81" i="7"/>
  <c r="N81" i="7"/>
  <c r="O81" i="7" s="1"/>
  <c r="M81" i="7"/>
  <c r="K81" i="7"/>
  <c r="I81" i="7"/>
  <c r="G81" i="7"/>
  <c r="U80" i="7"/>
  <c r="T80" i="7"/>
  <c r="N80" i="7"/>
  <c r="O80" i="7" s="1"/>
  <c r="M80" i="7"/>
  <c r="K80" i="7"/>
  <c r="I80" i="7"/>
  <c r="G80" i="7"/>
  <c r="U79" i="7"/>
  <c r="T79" i="7"/>
  <c r="N79" i="7"/>
  <c r="O79" i="7" s="1"/>
  <c r="M79" i="7"/>
  <c r="K79" i="7"/>
  <c r="I79" i="7"/>
  <c r="G79" i="7"/>
  <c r="S78" i="7"/>
  <c r="R78" i="7"/>
  <c r="Q78" i="7"/>
  <c r="P78" i="7"/>
  <c r="U78" i="7" s="1"/>
  <c r="L78" i="7"/>
  <c r="J78" i="7"/>
  <c r="H78" i="7"/>
  <c r="F78" i="7"/>
  <c r="N78" i="7" s="1"/>
  <c r="E78" i="7"/>
  <c r="D78" i="7"/>
  <c r="I78" i="7" s="1"/>
  <c r="U77" i="7"/>
  <c r="T77" i="7"/>
  <c r="O77" i="7"/>
  <c r="N77" i="7"/>
  <c r="M77" i="7"/>
  <c r="K77" i="7"/>
  <c r="I77" i="7"/>
  <c r="G77" i="7"/>
  <c r="U76" i="7"/>
  <c r="T76" i="7"/>
  <c r="N76" i="7"/>
  <c r="O76" i="7" s="1"/>
  <c r="M76" i="7"/>
  <c r="K76" i="7"/>
  <c r="I76" i="7"/>
  <c r="G76" i="7"/>
  <c r="U75" i="7"/>
  <c r="T75" i="7"/>
  <c r="O75" i="7"/>
  <c r="N75" i="7"/>
  <c r="M75" i="7"/>
  <c r="K75" i="7"/>
  <c r="I75" i="7"/>
  <c r="G75" i="7"/>
  <c r="U74" i="7"/>
  <c r="T74" i="7"/>
  <c r="N74" i="7"/>
  <c r="O74" i="7" s="1"/>
  <c r="M74" i="7"/>
  <c r="K74" i="7"/>
  <c r="I74" i="7"/>
  <c r="G74" i="7"/>
  <c r="U73" i="7"/>
  <c r="T73" i="7"/>
  <c r="N73" i="7"/>
  <c r="O73" i="7" s="1"/>
  <c r="M73" i="7"/>
  <c r="K73" i="7"/>
  <c r="I73" i="7"/>
  <c r="G73" i="7"/>
  <c r="U72" i="7"/>
  <c r="T72" i="7"/>
  <c r="N72" i="7"/>
  <c r="O72" i="7" s="1"/>
  <c r="M72" i="7"/>
  <c r="K72" i="7"/>
  <c r="I72" i="7"/>
  <c r="G72" i="7"/>
  <c r="U71" i="7"/>
  <c r="T71" i="7"/>
  <c r="N71" i="7"/>
  <c r="O71" i="7" s="1"/>
  <c r="M71" i="7"/>
  <c r="K71" i="7"/>
  <c r="I71" i="7"/>
  <c r="G71" i="7"/>
  <c r="S70" i="7"/>
  <c r="R70" i="7"/>
  <c r="T70" i="7" s="1"/>
  <c r="Q70" i="7"/>
  <c r="P70" i="7"/>
  <c r="U70" i="7" s="1"/>
  <c r="L70" i="7"/>
  <c r="J70" i="7"/>
  <c r="H70" i="7"/>
  <c r="F70" i="7"/>
  <c r="N70" i="7" s="1"/>
  <c r="E70" i="7"/>
  <c r="K70" i="7" s="1"/>
  <c r="D70" i="7"/>
  <c r="U69" i="7"/>
  <c r="T69" i="7"/>
  <c r="O69" i="7"/>
  <c r="N69" i="7"/>
  <c r="M69" i="7"/>
  <c r="K69" i="7"/>
  <c r="I69" i="7"/>
  <c r="G69" i="7"/>
  <c r="U68" i="7"/>
  <c r="T68" i="7"/>
  <c r="N68" i="7"/>
  <c r="O68" i="7" s="1"/>
  <c r="M68" i="7"/>
  <c r="K68" i="7"/>
  <c r="I68" i="7"/>
  <c r="G68" i="7"/>
  <c r="U67" i="7"/>
  <c r="T67" i="7"/>
  <c r="N67" i="7"/>
  <c r="O67" i="7" s="1"/>
  <c r="M67" i="7"/>
  <c r="K67" i="7"/>
  <c r="I67" i="7"/>
  <c r="G67" i="7"/>
  <c r="U66" i="7"/>
  <c r="T66" i="7"/>
  <c r="O66" i="7"/>
  <c r="N66" i="7"/>
  <c r="M66" i="7"/>
  <c r="K66" i="7"/>
  <c r="I66" i="7"/>
  <c r="G66" i="7"/>
  <c r="U65" i="7"/>
  <c r="T65" i="7"/>
  <c r="O65" i="7"/>
  <c r="N65" i="7"/>
  <c r="M65" i="7"/>
  <c r="K65" i="7"/>
  <c r="I65" i="7"/>
  <c r="G65" i="7"/>
  <c r="U64" i="7"/>
  <c r="T64" i="7"/>
  <c r="N64" i="7"/>
  <c r="O64" i="7" s="1"/>
  <c r="M64" i="7"/>
  <c r="K64" i="7"/>
  <c r="I64" i="7"/>
  <c r="G64" i="7"/>
  <c r="S63" i="7"/>
  <c r="R63" i="7"/>
  <c r="Q63" i="7"/>
  <c r="P63" i="7"/>
  <c r="U63" i="7" s="1"/>
  <c r="L63" i="7"/>
  <c r="J63" i="7"/>
  <c r="H63" i="7"/>
  <c r="F63" i="7"/>
  <c r="N63" i="7" s="1"/>
  <c r="E63" i="7"/>
  <c r="D63" i="7"/>
  <c r="U62" i="7"/>
  <c r="T62" i="7"/>
  <c r="O62" i="7"/>
  <c r="N62" i="7"/>
  <c r="M62" i="7"/>
  <c r="K62" i="7"/>
  <c r="I62" i="7"/>
  <c r="G62" i="7"/>
  <c r="U61" i="7"/>
  <c r="T61" i="7"/>
  <c r="N61" i="7"/>
  <c r="O61" i="7" s="1"/>
  <c r="M61" i="7"/>
  <c r="K61" i="7"/>
  <c r="I61" i="7"/>
  <c r="G61" i="7"/>
  <c r="U60" i="7"/>
  <c r="T60" i="7"/>
  <c r="N60" i="7"/>
  <c r="O60" i="7" s="1"/>
  <c r="M60" i="7"/>
  <c r="K60" i="7"/>
  <c r="I60" i="7"/>
  <c r="G60" i="7"/>
  <c r="U59" i="7"/>
  <c r="T59" i="7"/>
  <c r="N59" i="7"/>
  <c r="O59" i="7" s="1"/>
  <c r="M59" i="7"/>
  <c r="K59" i="7"/>
  <c r="I59" i="7"/>
  <c r="G59" i="7"/>
  <c r="S58" i="7"/>
  <c r="R58" i="7"/>
  <c r="T58" i="7" s="1"/>
  <c r="Q58" i="7"/>
  <c r="P58" i="7"/>
  <c r="U58" i="7" s="1"/>
  <c r="L58" i="7"/>
  <c r="J58" i="7"/>
  <c r="H58" i="7"/>
  <c r="F58" i="7"/>
  <c r="N58" i="7" s="1"/>
  <c r="E58" i="7"/>
  <c r="D58" i="7"/>
  <c r="U57" i="7"/>
  <c r="T57" i="7"/>
  <c r="N57" i="7"/>
  <c r="O57" i="7" s="1"/>
  <c r="M57" i="7"/>
  <c r="K57" i="7"/>
  <c r="I57" i="7"/>
  <c r="G57" i="7"/>
  <c r="S54" i="7"/>
  <c r="R54" i="7"/>
  <c r="Q54" i="7"/>
  <c r="P54" i="7"/>
  <c r="U54" i="7" s="1"/>
  <c r="L54" i="7"/>
  <c r="J54" i="7"/>
  <c r="H54" i="7"/>
  <c r="F54" i="7"/>
  <c r="N54" i="7" s="1"/>
  <c r="E54" i="7"/>
  <c r="D54" i="7"/>
  <c r="S53" i="7"/>
  <c r="R53" i="7"/>
  <c r="T53" i="7" s="1"/>
  <c r="Q53" i="7"/>
  <c r="P53" i="7"/>
  <c r="U53" i="7" s="1"/>
  <c r="L53" i="7"/>
  <c r="J53" i="7"/>
  <c r="H53" i="7"/>
  <c r="F53" i="7"/>
  <c r="N53" i="7" s="1"/>
  <c r="E53" i="7"/>
  <c r="K53" i="7" s="1"/>
  <c r="D53" i="7"/>
  <c r="U52" i="7"/>
  <c r="T52" i="7"/>
  <c r="O52" i="7"/>
  <c r="N52" i="7"/>
  <c r="M52" i="7"/>
  <c r="K52" i="7"/>
  <c r="I52" i="7"/>
  <c r="G52" i="7"/>
  <c r="U51" i="7"/>
  <c r="T51" i="7"/>
  <c r="N51" i="7"/>
  <c r="O51" i="7" s="1"/>
  <c r="M51" i="7"/>
  <c r="K51" i="7"/>
  <c r="I51" i="7"/>
  <c r="G51" i="7"/>
  <c r="U50" i="7"/>
  <c r="T50" i="7"/>
  <c r="N50" i="7"/>
  <c r="O50" i="7" s="1"/>
  <c r="M50" i="7"/>
  <c r="K50" i="7"/>
  <c r="I50" i="7"/>
  <c r="G50" i="7"/>
  <c r="U49" i="7"/>
  <c r="T49" i="7"/>
  <c r="O49" i="7"/>
  <c r="N49" i="7"/>
  <c r="M49" i="7"/>
  <c r="K49" i="7"/>
  <c r="I49" i="7"/>
  <c r="G49" i="7"/>
  <c r="U48" i="7"/>
  <c r="T48" i="7"/>
  <c r="O48" i="7"/>
  <c r="N48" i="7"/>
  <c r="M48" i="7"/>
  <c r="K48" i="7"/>
  <c r="I48" i="7"/>
  <c r="G48" i="7"/>
  <c r="S47" i="7"/>
  <c r="R47" i="7"/>
  <c r="Q47" i="7"/>
  <c r="P47" i="7"/>
  <c r="U47" i="7" s="1"/>
  <c r="L47" i="7"/>
  <c r="J47" i="7"/>
  <c r="H47" i="7"/>
  <c r="F47" i="7"/>
  <c r="N47" i="7" s="1"/>
  <c r="E47" i="7"/>
  <c r="D47" i="7"/>
  <c r="U46" i="7"/>
  <c r="T46" i="7"/>
  <c r="N46" i="7"/>
  <c r="O46" i="7" s="1"/>
  <c r="M46" i="7"/>
  <c r="K46" i="7"/>
  <c r="I46" i="7"/>
  <c r="G46" i="7"/>
  <c r="U45" i="7"/>
  <c r="T45" i="7"/>
  <c r="N45" i="7"/>
  <c r="O45" i="7" s="1"/>
  <c r="M45" i="7"/>
  <c r="K45" i="7"/>
  <c r="I45" i="7"/>
  <c r="G45" i="7"/>
  <c r="U44" i="7"/>
  <c r="T44" i="7"/>
  <c r="O44" i="7"/>
  <c r="N44" i="7"/>
  <c r="M44" i="7"/>
  <c r="K44" i="7"/>
  <c r="I44" i="7"/>
  <c r="G44" i="7"/>
  <c r="U43" i="7"/>
  <c r="T43" i="7"/>
  <c r="N43" i="7"/>
  <c r="O43" i="7" s="1"/>
  <c r="M43" i="7"/>
  <c r="K43" i="7"/>
  <c r="I43" i="7"/>
  <c r="G43" i="7"/>
  <c r="U42" i="7"/>
  <c r="T42" i="7"/>
  <c r="O42" i="7"/>
  <c r="N42" i="7"/>
  <c r="M42" i="7"/>
  <c r="K42" i="7"/>
  <c r="I42" i="7"/>
  <c r="G42" i="7"/>
  <c r="U41" i="7"/>
  <c r="T41" i="7"/>
  <c r="O41" i="7"/>
  <c r="N41" i="7"/>
  <c r="M41" i="7"/>
  <c r="K41" i="7"/>
  <c r="I41" i="7"/>
  <c r="G41" i="7"/>
  <c r="S40" i="7"/>
  <c r="R40" i="7"/>
  <c r="T40" i="7" s="1"/>
  <c r="Q40" i="7"/>
  <c r="P40" i="7"/>
  <c r="U40" i="7" s="1"/>
  <c r="L40" i="7"/>
  <c r="J40" i="7"/>
  <c r="H40" i="7"/>
  <c r="F40" i="7"/>
  <c r="N40" i="7" s="1"/>
  <c r="E40" i="7"/>
  <c r="D40" i="7"/>
  <c r="U39" i="7"/>
  <c r="T39" i="7"/>
  <c r="O39" i="7"/>
  <c r="N39" i="7"/>
  <c r="M39" i="7"/>
  <c r="K39" i="7"/>
  <c r="I39" i="7"/>
  <c r="G39" i="7"/>
  <c r="U38" i="7"/>
  <c r="T38" i="7"/>
  <c r="N38" i="7"/>
  <c r="O38" i="7" s="1"/>
  <c r="M38" i="7"/>
  <c r="K38" i="7"/>
  <c r="I38" i="7"/>
  <c r="G38" i="7"/>
  <c r="U37" i="7"/>
  <c r="T37" i="7"/>
  <c r="O37" i="7"/>
  <c r="N37" i="7"/>
  <c r="M37" i="7"/>
  <c r="K37" i="7"/>
  <c r="I37" i="7"/>
  <c r="G37" i="7"/>
  <c r="U36" i="7"/>
  <c r="T36" i="7"/>
  <c r="O36" i="7"/>
  <c r="N36" i="7"/>
  <c r="M36" i="7"/>
  <c r="K36" i="7"/>
  <c r="I36" i="7"/>
  <c r="G36" i="7"/>
  <c r="S35" i="7"/>
  <c r="R35" i="7"/>
  <c r="Q35" i="7"/>
  <c r="P35" i="7"/>
  <c r="U35" i="7" s="1"/>
  <c r="L35" i="7"/>
  <c r="J35" i="7"/>
  <c r="H35" i="7"/>
  <c r="F35" i="7"/>
  <c r="N35" i="7" s="1"/>
  <c r="E35" i="7"/>
  <c r="D35" i="7"/>
  <c r="U34" i="7"/>
  <c r="T34" i="7"/>
  <c r="O34" i="7"/>
  <c r="N34" i="7"/>
  <c r="M34" i="7"/>
  <c r="K34" i="7"/>
  <c r="I34" i="7"/>
  <c r="G34" i="7"/>
  <c r="U33" i="7"/>
  <c r="T33" i="7"/>
  <c r="O33" i="7"/>
  <c r="N33" i="7"/>
  <c r="M33" i="7"/>
  <c r="K33" i="7"/>
  <c r="I33" i="7"/>
  <c r="G33" i="7"/>
  <c r="U32" i="7"/>
  <c r="T32" i="7"/>
  <c r="N32" i="7"/>
  <c r="O32" i="7" s="1"/>
  <c r="M32" i="7"/>
  <c r="K32" i="7"/>
  <c r="I32" i="7"/>
  <c r="G32" i="7"/>
  <c r="U31" i="7"/>
  <c r="T31" i="7"/>
  <c r="O31" i="7"/>
  <c r="N31" i="7"/>
  <c r="M31" i="7"/>
  <c r="K31" i="7"/>
  <c r="I31" i="7"/>
  <c r="G31" i="7"/>
  <c r="U30" i="7"/>
  <c r="T30" i="7"/>
  <c r="N30" i="7"/>
  <c r="O30" i="7" s="1"/>
  <c r="M30" i="7"/>
  <c r="K30" i="7"/>
  <c r="I30" i="7"/>
  <c r="G30" i="7"/>
  <c r="U29" i="7"/>
  <c r="T29" i="7"/>
  <c r="O29" i="7"/>
  <c r="N29" i="7"/>
  <c r="M29" i="7"/>
  <c r="K29" i="7"/>
  <c r="I29" i="7"/>
  <c r="G29" i="7"/>
  <c r="U28" i="7"/>
  <c r="T28" i="7"/>
  <c r="N28" i="7"/>
  <c r="O28" i="7" s="1"/>
  <c r="M28" i="7"/>
  <c r="K28" i="7"/>
  <c r="I28" i="7"/>
  <c r="G28" i="7"/>
  <c r="S27" i="7"/>
  <c r="R27" i="7"/>
  <c r="T27" i="7" s="1"/>
  <c r="Q27" i="7"/>
  <c r="P27" i="7"/>
  <c r="U27" i="7" s="1"/>
  <c r="L27" i="7"/>
  <c r="J27" i="7"/>
  <c r="H27" i="7"/>
  <c r="F27" i="7"/>
  <c r="N27" i="7" s="1"/>
  <c r="E27" i="7"/>
  <c r="K27" i="7" s="1"/>
  <c r="D27" i="7"/>
  <c r="U26" i="7"/>
  <c r="T26" i="7"/>
  <c r="N26" i="7"/>
  <c r="O26" i="7" s="1"/>
  <c r="M26" i="7"/>
  <c r="K26" i="7"/>
  <c r="I26" i="7"/>
  <c r="G26" i="7"/>
  <c r="U25" i="7"/>
  <c r="T25" i="7"/>
  <c r="O25" i="7"/>
  <c r="N25" i="7"/>
  <c r="M25" i="7"/>
  <c r="K25" i="7"/>
  <c r="I25" i="7"/>
  <c r="G25" i="7"/>
  <c r="U24" i="7"/>
  <c r="T24" i="7"/>
  <c r="N24" i="7"/>
  <c r="O24" i="7" s="1"/>
  <c r="M24" i="7"/>
  <c r="K24" i="7"/>
  <c r="I24" i="7"/>
  <c r="G24" i="7"/>
  <c r="U23" i="7"/>
  <c r="T23" i="7"/>
  <c r="N23" i="7"/>
  <c r="O23" i="7" s="1"/>
  <c r="M23" i="7"/>
  <c r="K23" i="7"/>
  <c r="I23" i="7"/>
  <c r="G23" i="7"/>
  <c r="U22" i="7"/>
  <c r="T22" i="7"/>
  <c r="O22" i="7"/>
  <c r="N22" i="7"/>
  <c r="M22" i="7"/>
  <c r="K22" i="7"/>
  <c r="I22" i="7"/>
  <c r="G22" i="7"/>
  <c r="U21" i="7"/>
  <c r="T21" i="7"/>
  <c r="O21" i="7"/>
  <c r="N21" i="7"/>
  <c r="M21" i="7"/>
  <c r="K21" i="7"/>
  <c r="I21" i="7"/>
  <c r="G21" i="7"/>
  <c r="U20" i="7"/>
  <c r="T20" i="7"/>
  <c r="N20" i="7"/>
  <c r="O20" i="7" s="1"/>
  <c r="M20" i="7"/>
  <c r="K20" i="7"/>
  <c r="I20" i="7"/>
  <c r="G20" i="7"/>
  <c r="S19" i="7"/>
  <c r="R19" i="7"/>
  <c r="Q19" i="7"/>
  <c r="P19" i="7"/>
  <c r="U19" i="7" s="1"/>
  <c r="L19" i="7"/>
  <c r="J19" i="7"/>
  <c r="H19" i="7"/>
  <c r="F19" i="7"/>
  <c r="N19" i="7" s="1"/>
  <c r="E19" i="7"/>
  <c r="D19" i="7"/>
  <c r="U18" i="7"/>
  <c r="T18" i="7"/>
  <c r="N18" i="7"/>
  <c r="O18" i="7" s="1"/>
  <c r="M18" i="7"/>
  <c r="K18" i="7"/>
  <c r="I18" i="7"/>
  <c r="G18" i="7"/>
  <c r="U17" i="7"/>
  <c r="T17" i="7"/>
  <c r="N17" i="7"/>
  <c r="O17" i="7" s="1"/>
  <c r="M17" i="7"/>
  <c r="K17" i="7"/>
  <c r="I17" i="7"/>
  <c r="G17" i="7"/>
  <c r="U16" i="7"/>
  <c r="T16" i="7"/>
  <c r="N16" i="7"/>
  <c r="O16" i="7" s="1"/>
  <c r="M16" i="7"/>
  <c r="K16" i="7"/>
  <c r="I16" i="7"/>
  <c r="G16" i="7"/>
  <c r="U15" i="7"/>
  <c r="T15" i="7"/>
  <c r="N15" i="7"/>
  <c r="O15" i="7" s="1"/>
  <c r="M15" i="7"/>
  <c r="K15" i="7"/>
  <c r="I15" i="7"/>
  <c r="G15" i="7"/>
  <c r="U14" i="7"/>
  <c r="T14" i="7"/>
  <c r="N14" i="7"/>
  <c r="O14" i="7" s="1"/>
  <c r="M14" i="7"/>
  <c r="K14" i="7"/>
  <c r="I14" i="7"/>
  <c r="G14" i="7"/>
  <c r="U13" i="7"/>
  <c r="T13" i="7"/>
  <c r="N13" i="7"/>
  <c r="O13" i="7" s="1"/>
  <c r="M13" i="7"/>
  <c r="K13" i="7"/>
  <c r="I13" i="7"/>
  <c r="G13" i="7"/>
  <c r="U12" i="7"/>
  <c r="T12" i="7"/>
  <c r="O12" i="7"/>
  <c r="N12" i="7"/>
  <c r="M12" i="7"/>
  <c r="K12" i="7"/>
  <c r="I12" i="7"/>
  <c r="G12" i="7"/>
  <c r="U11" i="7"/>
  <c r="T11" i="7"/>
  <c r="N11" i="7"/>
  <c r="O11" i="7" s="1"/>
  <c r="M11" i="7"/>
  <c r="K11" i="7"/>
  <c r="I11" i="7"/>
  <c r="G11" i="7"/>
  <c r="S10" i="7"/>
  <c r="R10" i="7"/>
  <c r="T10" i="7" s="1"/>
  <c r="Q10" i="7"/>
  <c r="P10" i="7"/>
  <c r="U10" i="7" s="1"/>
  <c r="L10" i="7"/>
  <c r="J10" i="7"/>
  <c r="H10" i="7"/>
  <c r="F10" i="7"/>
  <c r="N10" i="7" s="1"/>
  <c r="E10" i="7"/>
  <c r="D10" i="7"/>
  <c r="U9" i="7"/>
  <c r="T9" i="7"/>
  <c r="N9" i="7"/>
  <c r="O9" i="7" s="1"/>
  <c r="M9" i="7"/>
  <c r="K9" i="7"/>
  <c r="I9" i="7"/>
  <c r="G9" i="7"/>
  <c r="U8" i="7"/>
  <c r="T8" i="7"/>
  <c r="N8" i="7"/>
  <c r="O8" i="7" s="1"/>
  <c r="M8" i="7"/>
  <c r="K8" i="7"/>
  <c r="I8" i="7"/>
  <c r="G8" i="7"/>
  <c r="S339" i="6"/>
  <c r="R339" i="6"/>
  <c r="T339" i="6" s="1"/>
  <c r="Q339" i="6"/>
  <c r="P339" i="6"/>
  <c r="L339" i="6"/>
  <c r="J339" i="6"/>
  <c r="U339" i="6" s="1"/>
  <c r="H339" i="6"/>
  <c r="F339" i="6"/>
  <c r="N339" i="6" s="1"/>
  <c r="E339" i="6"/>
  <c r="D339" i="6"/>
  <c r="S338" i="6"/>
  <c r="R338" i="6"/>
  <c r="T338" i="6" s="1"/>
  <c r="Q338" i="6"/>
  <c r="P338" i="6"/>
  <c r="U338" i="6" s="1"/>
  <c r="L338" i="6"/>
  <c r="J338" i="6"/>
  <c r="H338" i="6"/>
  <c r="F338" i="6"/>
  <c r="N338" i="6" s="1"/>
  <c r="E338" i="6"/>
  <c r="K338" i="6" s="1"/>
  <c r="D338" i="6"/>
  <c r="I338" i="6" s="1"/>
  <c r="S337" i="6"/>
  <c r="R337" i="6"/>
  <c r="T337" i="6" s="1"/>
  <c r="Q337" i="6"/>
  <c r="P337" i="6"/>
  <c r="L337" i="6"/>
  <c r="J337" i="6"/>
  <c r="H337" i="6"/>
  <c r="F337" i="6"/>
  <c r="E337" i="6"/>
  <c r="M337" i="6" s="1"/>
  <c r="D337" i="6"/>
  <c r="I337" i="6" s="1"/>
  <c r="U336" i="6"/>
  <c r="T336" i="6"/>
  <c r="N336" i="6"/>
  <c r="O336" i="6" s="1"/>
  <c r="M336" i="6"/>
  <c r="K336" i="6"/>
  <c r="I336" i="6"/>
  <c r="G336" i="6"/>
  <c r="U335" i="6"/>
  <c r="T335" i="6"/>
  <c r="N335" i="6"/>
  <c r="O335" i="6" s="1"/>
  <c r="M335" i="6"/>
  <c r="K335" i="6"/>
  <c r="I335" i="6"/>
  <c r="G335" i="6"/>
  <c r="U334" i="6"/>
  <c r="T334" i="6"/>
  <c r="N334" i="6"/>
  <c r="O334" i="6" s="1"/>
  <c r="M334" i="6"/>
  <c r="K334" i="6"/>
  <c r="I334" i="6"/>
  <c r="G334" i="6"/>
  <c r="U333" i="6"/>
  <c r="T333" i="6"/>
  <c r="N333" i="6"/>
  <c r="O333" i="6" s="1"/>
  <c r="M333" i="6"/>
  <c r="K333" i="6"/>
  <c r="I333" i="6"/>
  <c r="G333" i="6"/>
  <c r="S332" i="6"/>
  <c r="R332" i="6"/>
  <c r="T332" i="6" s="1"/>
  <c r="Q332" i="6"/>
  <c r="P332" i="6"/>
  <c r="L332" i="6"/>
  <c r="J332" i="6"/>
  <c r="H332" i="6"/>
  <c r="F332" i="6"/>
  <c r="N332" i="6" s="1"/>
  <c r="E332" i="6"/>
  <c r="K332" i="6" s="1"/>
  <c r="D332" i="6"/>
  <c r="G332" i="6" s="1"/>
  <c r="U331" i="6"/>
  <c r="T331" i="6"/>
  <c r="N331" i="6"/>
  <c r="O331" i="6" s="1"/>
  <c r="M331" i="6"/>
  <c r="K331" i="6"/>
  <c r="I331" i="6"/>
  <c r="G331" i="6"/>
  <c r="U330" i="6"/>
  <c r="T330" i="6"/>
  <c r="N330" i="6"/>
  <c r="O330" i="6" s="1"/>
  <c r="M330" i="6"/>
  <c r="K330" i="6"/>
  <c r="I330" i="6"/>
  <c r="G330" i="6"/>
  <c r="U329" i="6"/>
  <c r="T329" i="6"/>
  <c r="N329" i="6"/>
  <c r="O329" i="6" s="1"/>
  <c r="M329" i="6"/>
  <c r="K329" i="6"/>
  <c r="I329" i="6"/>
  <c r="G329" i="6"/>
  <c r="U328" i="6"/>
  <c r="T328" i="6"/>
  <c r="N328" i="6"/>
  <c r="O328" i="6" s="1"/>
  <c r="M328" i="6"/>
  <c r="K328" i="6"/>
  <c r="I328" i="6"/>
  <c r="G328" i="6"/>
  <c r="U327" i="6"/>
  <c r="T327" i="6"/>
  <c r="N327" i="6"/>
  <c r="O327" i="6" s="1"/>
  <c r="M327" i="6"/>
  <c r="K327" i="6"/>
  <c r="I327" i="6"/>
  <c r="G327" i="6"/>
  <c r="U326" i="6"/>
  <c r="T326" i="6"/>
  <c r="N326" i="6"/>
  <c r="O326" i="6" s="1"/>
  <c r="M326" i="6"/>
  <c r="K326" i="6"/>
  <c r="I326" i="6"/>
  <c r="G326" i="6"/>
  <c r="U325" i="6"/>
  <c r="T325" i="6"/>
  <c r="N325" i="6"/>
  <c r="O325" i="6" s="1"/>
  <c r="M325" i="6"/>
  <c r="K325" i="6"/>
  <c r="I325" i="6"/>
  <c r="G325" i="6"/>
  <c r="U324" i="6"/>
  <c r="T324" i="6"/>
  <c r="N324" i="6"/>
  <c r="O324" i="6" s="1"/>
  <c r="M324" i="6"/>
  <c r="K324" i="6"/>
  <c r="I324" i="6"/>
  <c r="G324" i="6"/>
  <c r="S323" i="6"/>
  <c r="R323" i="6"/>
  <c r="T323" i="6" s="1"/>
  <c r="Q323" i="6"/>
  <c r="P323" i="6"/>
  <c r="U323" i="6" s="1"/>
  <c r="L323" i="6"/>
  <c r="J323" i="6"/>
  <c r="H323" i="6"/>
  <c r="F323" i="6"/>
  <c r="N323" i="6" s="1"/>
  <c r="E323" i="6"/>
  <c r="K323" i="6" s="1"/>
  <c r="D323" i="6"/>
  <c r="U322" i="6"/>
  <c r="T322" i="6"/>
  <c r="N322" i="6"/>
  <c r="O322" i="6" s="1"/>
  <c r="M322" i="6"/>
  <c r="K322" i="6"/>
  <c r="I322" i="6"/>
  <c r="G322" i="6"/>
  <c r="U321" i="6"/>
  <c r="T321" i="6"/>
  <c r="N321" i="6"/>
  <c r="O321" i="6" s="1"/>
  <c r="M321" i="6"/>
  <c r="K321" i="6"/>
  <c r="I321" i="6"/>
  <c r="G321" i="6"/>
  <c r="U320" i="6"/>
  <c r="T320" i="6"/>
  <c r="N320" i="6"/>
  <c r="O320" i="6" s="1"/>
  <c r="M320" i="6"/>
  <c r="K320" i="6"/>
  <c r="I320" i="6"/>
  <c r="G320" i="6"/>
  <c r="U319" i="6"/>
  <c r="T319" i="6"/>
  <c r="N319" i="6"/>
  <c r="O319" i="6" s="1"/>
  <c r="M319" i="6"/>
  <c r="K319" i="6"/>
  <c r="I319" i="6"/>
  <c r="G319" i="6"/>
  <c r="U318" i="6"/>
  <c r="T318" i="6"/>
  <c r="N318" i="6"/>
  <c r="O318" i="6" s="1"/>
  <c r="M318" i="6"/>
  <c r="K318" i="6"/>
  <c r="I318" i="6"/>
  <c r="G318" i="6"/>
  <c r="S317" i="6"/>
  <c r="R317" i="6"/>
  <c r="T317" i="6" s="1"/>
  <c r="Q317" i="6"/>
  <c r="P317" i="6"/>
  <c r="L317" i="6"/>
  <c r="J317" i="6"/>
  <c r="H317" i="6"/>
  <c r="F317" i="6"/>
  <c r="N317" i="6" s="1"/>
  <c r="O317" i="6" s="1"/>
  <c r="E317" i="6"/>
  <c r="D317" i="6"/>
  <c r="U316" i="6"/>
  <c r="T316" i="6"/>
  <c r="N316" i="6"/>
  <c r="O316" i="6" s="1"/>
  <c r="M316" i="6"/>
  <c r="K316" i="6"/>
  <c r="I316" i="6"/>
  <c r="G316" i="6"/>
  <c r="U315" i="6"/>
  <c r="T315" i="6"/>
  <c r="N315" i="6"/>
  <c r="O315" i="6" s="1"/>
  <c r="M315" i="6"/>
  <c r="K315" i="6"/>
  <c r="I315" i="6"/>
  <c r="G315" i="6"/>
  <c r="U314" i="6"/>
  <c r="T314" i="6"/>
  <c r="N314" i="6"/>
  <c r="O314" i="6" s="1"/>
  <c r="M314" i="6"/>
  <c r="K314" i="6"/>
  <c r="I314" i="6"/>
  <c r="G314" i="6"/>
  <c r="U313" i="6"/>
  <c r="T313" i="6"/>
  <c r="N313" i="6"/>
  <c r="O313" i="6" s="1"/>
  <c r="M313" i="6"/>
  <c r="K313" i="6"/>
  <c r="I313" i="6"/>
  <c r="G313" i="6"/>
  <c r="U312" i="6"/>
  <c r="T312" i="6"/>
  <c r="N312" i="6"/>
  <c r="O312" i="6" s="1"/>
  <c r="M312" i="6"/>
  <c r="K312" i="6"/>
  <c r="I312" i="6"/>
  <c r="G312" i="6"/>
  <c r="U311" i="6"/>
  <c r="T311" i="6"/>
  <c r="N311" i="6"/>
  <c r="O311" i="6" s="1"/>
  <c r="M311" i="6"/>
  <c r="K311" i="6"/>
  <c r="I311" i="6"/>
  <c r="G311" i="6"/>
  <c r="S310" i="6"/>
  <c r="R310" i="6"/>
  <c r="T310" i="6" s="1"/>
  <c r="Q310" i="6"/>
  <c r="P310" i="6"/>
  <c r="L310" i="6"/>
  <c r="J310" i="6"/>
  <c r="H310" i="6"/>
  <c r="F310" i="6"/>
  <c r="E310" i="6"/>
  <c r="M310" i="6" s="1"/>
  <c r="D310" i="6"/>
  <c r="U309" i="6"/>
  <c r="T309" i="6"/>
  <c r="N309" i="6"/>
  <c r="O309" i="6" s="1"/>
  <c r="M309" i="6"/>
  <c r="K309" i="6"/>
  <c r="I309" i="6"/>
  <c r="G309" i="6"/>
  <c r="U308" i="6"/>
  <c r="T308" i="6"/>
  <c r="N308" i="6"/>
  <c r="O308" i="6" s="1"/>
  <c r="M308" i="6"/>
  <c r="K308" i="6"/>
  <c r="I308" i="6"/>
  <c r="G308" i="6"/>
  <c r="U307" i="6"/>
  <c r="T307" i="6"/>
  <c r="N307" i="6"/>
  <c r="O307" i="6" s="1"/>
  <c r="M307" i="6"/>
  <c r="K307" i="6"/>
  <c r="I307" i="6"/>
  <c r="G307" i="6"/>
  <c r="U306" i="6"/>
  <c r="T306" i="6"/>
  <c r="N306" i="6"/>
  <c r="O306" i="6" s="1"/>
  <c r="M306" i="6"/>
  <c r="K306" i="6"/>
  <c r="I306" i="6"/>
  <c r="G306" i="6"/>
  <c r="U305" i="6"/>
  <c r="T305" i="6"/>
  <c r="N305" i="6"/>
  <c r="O305" i="6" s="1"/>
  <c r="M305" i="6"/>
  <c r="K305" i="6"/>
  <c r="I305" i="6"/>
  <c r="G305" i="6"/>
  <c r="U304" i="6"/>
  <c r="T304" i="6"/>
  <c r="N304" i="6"/>
  <c r="O304" i="6" s="1"/>
  <c r="M304" i="6"/>
  <c r="K304" i="6"/>
  <c r="I304" i="6"/>
  <c r="G304" i="6"/>
  <c r="S303" i="6"/>
  <c r="R303" i="6"/>
  <c r="T303" i="6" s="1"/>
  <c r="Q303" i="6"/>
  <c r="P303" i="6"/>
  <c r="L303" i="6"/>
  <c r="J303" i="6"/>
  <c r="H303" i="6"/>
  <c r="F303" i="6"/>
  <c r="N303" i="6" s="1"/>
  <c r="O303" i="6" s="1"/>
  <c r="E303" i="6"/>
  <c r="M303" i="6" s="1"/>
  <c r="D303" i="6"/>
  <c r="G303" i="6" s="1"/>
  <c r="U302" i="6"/>
  <c r="T302" i="6"/>
  <c r="N302" i="6"/>
  <c r="O302" i="6" s="1"/>
  <c r="M302" i="6"/>
  <c r="K302" i="6"/>
  <c r="I302" i="6"/>
  <c r="G302" i="6"/>
  <c r="S299" i="6"/>
  <c r="T299" i="6" s="1"/>
  <c r="R299" i="6"/>
  <c r="Q299" i="6"/>
  <c r="P299" i="6"/>
  <c r="L299" i="6"/>
  <c r="J299" i="6"/>
  <c r="U299" i="6" s="1"/>
  <c r="H299" i="6"/>
  <c r="F299" i="6"/>
  <c r="N299" i="6" s="1"/>
  <c r="E299" i="6"/>
  <c r="K299" i="6" s="1"/>
  <c r="D299" i="6"/>
  <c r="S298" i="6"/>
  <c r="R298" i="6"/>
  <c r="T298" i="6" s="1"/>
  <c r="Q298" i="6"/>
  <c r="P298" i="6"/>
  <c r="U298" i="6" s="1"/>
  <c r="L298" i="6"/>
  <c r="J298" i="6"/>
  <c r="H298" i="6"/>
  <c r="F298" i="6"/>
  <c r="N298" i="6" s="1"/>
  <c r="E298" i="6"/>
  <c r="D298" i="6"/>
  <c r="U297" i="6"/>
  <c r="T297" i="6"/>
  <c r="O297" i="6"/>
  <c r="N297" i="6"/>
  <c r="M297" i="6"/>
  <c r="K297" i="6"/>
  <c r="I297" i="6"/>
  <c r="G297" i="6"/>
  <c r="U296" i="6"/>
  <c r="T296" i="6"/>
  <c r="N296" i="6"/>
  <c r="O296" i="6" s="1"/>
  <c r="M296" i="6"/>
  <c r="K296" i="6"/>
  <c r="I296" i="6"/>
  <c r="G296" i="6"/>
  <c r="U295" i="6"/>
  <c r="T295" i="6"/>
  <c r="N295" i="6"/>
  <c r="O295" i="6" s="1"/>
  <c r="M295" i="6"/>
  <c r="K295" i="6"/>
  <c r="I295" i="6"/>
  <c r="G295" i="6"/>
  <c r="U294" i="6"/>
  <c r="T294" i="6"/>
  <c r="N294" i="6"/>
  <c r="O294" i="6" s="1"/>
  <c r="M294" i="6"/>
  <c r="K294" i="6"/>
  <c r="I294" i="6"/>
  <c r="G294" i="6"/>
  <c r="U293" i="6"/>
  <c r="T293" i="6"/>
  <c r="N293" i="6"/>
  <c r="O293" i="6" s="1"/>
  <c r="M293" i="6"/>
  <c r="K293" i="6"/>
  <c r="I293" i="6"/>
  <c r="G293" i="6"/>
  <c r="S292" i="6"/>
  <c r="R292" i="6"/>
  <c r="T292" i="6" s="1"/>
  <c r="Q292" i="6"/>
  <c r="P292" i="6"/>
  <c r="L292" i="6"/>
  <c r="J292" i="6"/>
  <c r="H292" i="6"/>
  <c r="F292" i="6"/>
  <c r="N292" i="6" s="1"/>
  <c r="O292" i="6" s="1"/>
  <c r="E292" i="6"/>
  <c r="M292" i="6" s="1"/>
  <c r="D292" i="6"/>
  <c r="U291" i="6"/>
  <c r="T291" i="6"/>
  <c r="N291" i="6"/>
  <c r="O291" i="6" s="1"/>
  <c r="M291" i="6"/>
  <c r="K291" i="6"/>
  <c r="I291" i="6"/>
  <c r="G291" i="6"/>
  <c r="U290" i="6"/>
  <c r="T290" i="6"/>
  <c r="N290" i="6"/>
  <c r="O290" i="6" s="1"/>
  <c r="M290" i="6"/>
  <c r="K290" i="6"/>
  <c r="I290" i="6"/>
  <c r="G290" i="6"/>
  <c r="U289" i="6"/>
  <c r="T289" i="6"/>
  <c r="O289" i="6"/>
  <c r="N289" i="6"/>
  <c r="M289" i="6"/>
  <c r="K289" i="6"/>
  <c r="I289" i="6"/>
  <c r="G289" i="6"/>
  <c r="U288" i="6"/>
  <c r="T288" i="6"/>
  <c r="N288" i="6"/>
  <c r="O288" i="6" s="1"/>
  <c r="M288" i="6"/>
  <c r="K288" i="6"/>
  <c r="I288" i="6"/>
  <c r="G288" i="6"/>
  <c r="U287" i="6"/>
  <c r="T287" i="6"/>
  <c r="O287" i="6"/>
  <c r="N287" i="6"/>
  <c r="M287" i="6"/>
  <c r="K287" i="6"/>
  <c r="I287" i="6"/>
  <c r="G287" i="6"/>
  <c r="U286" i="6"/>
  <c r="T286" i="6"/>
  <c r="O286" i="6"/>
  <c r="N286" i="6"/>
  <c r="M286" i="6"/>
  <c r="K286" i="6"/>
  <c r="I286" i="6"/>
  <c r="G286" i="6"/>
  <c r="S285" i="6"/>
  <c r="R285" i="6"/>
  <c r="T285" i="6" s="1"/>
  <c r="Q285" i="6"/>
  <c r="P285" i="6"/>
  <c r="L285" i="6"/>
  <c r="J285" i="6"/>
  <c r="H285" i="6"/>
  <c r="F285" i="6"/>
  <c r="E285" i="6"/>
  <c r="D285" i="6"/>
  <c r="U284" i="6"/>
  <c r="T284" i="6"/>
  <c r="N284" i="6"/>
  <c r="O284" i="6" s="1"/>
  <c r="M284" i="6"/>
  <c r="K284" i="6"/>
  <c r="I284" i="6"/>
  <c r="G284" i="6"/>
  <c r="U283" i="6"/>
  <c r="T283" i="6"/>
  <c r="N283" i="6"/>
  <c r="O283" i="6" s="1"/>
  <c r="M283" i="6"/>
  <c r="K283" i="6"/>
  <c r="I283" i="6"/>
  <c r="G283" i="6"/>
  <c r="U282" i="6"/>
  <c r="T282" i="6"/>
  <c r="N282" i="6"/>
  <c r="O282" i="6" s="1"/>
  <c r="M282" i="6"/>
  <c r="K282" i="6"/>
  <c r="I282" i="6"/>
  <c r="G282" i="6"/>
  <c r="U281" i="6"/>
  <c r="T281" i="6"/>
  <c r="O281" i="6"/>
  <c r="N281" i="6"/>
  <c r="M281" i="6"/>
  <c r="K281" i="6"/>
  <c r="I281" i="6"/>
  <c r="G281" i="6"/>
  <c r="U280" i="6"/>
  <c r="T280" i="6"/>
  <c r="N280" i="6"/>
  <c r="O280" i="6" s="1"/>
  <c r="M280" i="6"/>
  <c r="K280" i="6"/>
  <c r="I280" i="6"/>
  <c r="G280" i="6"/>
  <c r="U279" i="6"/>
  <c r="T279" i="6"/>
  <c r="N279" i="6"/>
  <c r="O279" i="6" s="1"/>
  <c r="M279" i="6"/>
  <c r="K279" i="6"/>
  <c r="I279" i="6"/>
  <c r="G279" i="6"/>
  <c r="U278" i="6"/>
  <c r="T278" i="6"/>
  <c r="N278" i="6"/>
  <c r="O278" i="6" s="1"/>
  <c r="M278" i="6"/>
  <c r="K278" i="6"/>
  <c r="I278" i="6"/>
  <c r="G278" i="6"/>
  <c r="U277" i="6"/>
  <c r="T277" i="6"/>
  <c r="O277" i="6"/>
  <c r="N277" i="6"/>
  <c r="M277" i="6"/>
  <c r="K277" i="6"/>
  <c r="I277" i="6"/>
  <c r="G277" i="6"/>
  <c r="U276" i="6"/>
  <c r="T276" i="6"/>
  <c r="O276" i="6"/>
  <c r="N276" i="6"/>
  <c r="M276" i="6"/>
  <c r="K276" i="6"/>
  <c r="I276" i="6"/>
  <c r="G276" i="6"/>
  <c r="S275" i="6"/>
  <c r="R275" i="6"/>
  <c r="T275" i="6" s="1"/>
  <c r="Q275" i="6"/>
  <c r="P275" i="6"/>
  <c r="U275" i="6" s="1"/>
  <c r="L275" i="6"/>
  <c r="J275" i="6"/>
  <c r="H275" i="6"/>
  <c r="F275" i="6"/>
  <c r="N275" i="6" s="1"/>
  <c r="E275" i="6"/>
  <c r="K275" i="6" s="1"/>
  <c r="D275" i="6"/>
  <c r="U274" i="6"/>
  <c r="T274" i="6"/>
  <c r="O274" i="6"/>
  <c r="N274" i="6"/>
  <c r="M274" i="6"/>
  <c r="K274" i="6"/>
  <c r="I274" i="6"/>
  <c r="G274" i="6"/>
  <c r="U273" i="6"/>
  <c r="T273" i="6"/>
  <c r="O273" i="6"/>
  <c r="N273" i="6"/>
  <c r="M273" i="6"/>
  <c r="K273" i="6"/>
  <c r="I273" i="6"/>
  <c r="G273" i="6"/>
  <c r="U272" i="6"/>
  <c r="T272" i="6"/>
  <c r="N272" i="6"/>
  <c r="O272" i="6" s="1"/>
  <c r="M272" i="6"/>
  <c r="K272" i="6"/>
  <c r="I272" i="6"/>
  <c r="G272" i="6"/>
  <c r="U271" i="6"/>
  <c r="T271" i="6"/>
  <c r="O271" i="6"/>
  <c r="N271" i="6"/>
  <c r="M271" i="6"/>
  <c r="K271" i="6"/>
  <c r="I271" i="6"/>
  <c r="G271" i="6"/>
  <c r="U270" i="6"/>
  <c r="T270" i="6"/>
  <c r="O270" i="6"/>
  <c r="N270" i="6"/>
  <c r="M270" i="6"/>
  <c r="K270" i="6"/>
  <c r="I270" i="6"/>
  <c r="G270" i="6"/>
  <c r="U269" i="6"/>
  <c r="T269" i="6"/>
  <c r="N269" i="6"/>
  <c r="O269" i="6" s="1"/>
  <c r="M269" i="6"/>
  <c r="K269" i="6"/>
  <c r="I269" i="6"/>
  <c r="G269" i="6"/>
  <c r="U268" i="6"/>
  <c r="T268" i="6"/>
  <c r="N268" i="6"/>
  <c r="O268" i="6" s="1"/>
  <c r="M268" i="6"/>
  <c r="K268" i="6"/>
  <c r="I268" i="6"/>
  <c r="G268" i="6"/>
  <c r="S267" i="6"/>
  <c r="R267" i="6"/>
  <c r="T267" i="6" s="1"/>
  <c r="Q267" i="6"/>
  <c r="P267" i="6"/>
  <c r="U267" i="6" s="1"/>
  <c r="L267" i="6"/>
  <c r="J267" i="6"/>
  <c r="H267" i="6"/>
  <c r="F267" i="6"/>
  <c r="N267" i="6" s="1"/>
  <c r="E267" i="6"/>
  <c r="K267" i="6" s="1"/>
  <c r="D267" i="6"/>
  <c r="U266" i="6"/>
  <c r="T266" i="6"/>
  <c r="O266" i="6"/>
  <c r="N266" i="6"/>
  <c r="M266" i="6"/>
  <c r="K266" i="6"/>
  <c r="I266" i="6"/>
  <c r="G266" i="6"/>
  <c r="U265" i="6"/>
  <c r="T265" i="6"/>
  <c r="O265" i="6"/>
  <c r="N265" i="6"/>
  <c r="M265" i="6"/>
  <c r="K265" i="6"/>
  <c r="I265" i="6"/>
  <c r="G265" i="6"/>
  <c r="U264" i="6"/>
  <c r="T264" i="6"/>
  <c r="N264" i="6"/>
  <c r="O264" i="6" s="1"/>
  <c r="M264" i="6"/>
  <c r="K264" i="6"/>
  <c r="I264" i="6"/>
  <c r="G264" i="6"/>
  <c r="U263" i="6"/>
  <c r="T263" i="6"/>
  <c r="N263" i="6"/>
  <c r="O263" i="6" s="1"/>
  <c r="M263" i="6"/>
  <c r="K263" i="6"/>
  <c r="I263" i="6"/>
  <c r="G263" i="6"/>
  <c r="S260" i="6"/>
  <c r="R260" i="6"/>
  <c r="T260" i="6" s="1"/>
  <c r="Q260" i="6"/>
  <c r="P260" i="6"/>
  <c r="L260" i="6"/>
  <c r="J260" i="6"/>
  <c r="H260" i="6"/>
  <c r="F260" i="6"/>
  <c r="E260" i="6"/>
  <c r="M260" i="6" s="1"/>
  <c r="D260" i="6"/>
  <c r="G260" i="6" s="1"/>
  <c r="S259" i="6"/>
  <c r="R259" i="6"/>
  <c r="Q259" i="6"/>
  <c r="P259" i="6"/>
  <c r="L259" i="6"/>
  <c r="J259" i="6"/>
  <c r="H259" i="6"/>
  <c r="F259" i="6"/>
  <c r="E259" i="6"/>
  <c r="D259" i="6"/>
  <c r="G259" i="6" s="1"/>
  <c r="U258" i="6"/>
  <c r="T258" i="6"/>
  <c r="O258" i="6"/>
  <c r="N258" i="6"/>
  <c r="M258" i="6"/>
  <c r="K258" i="6"/>
  <c r="I258" i="6"/>
  <c r="G258" i="6"/>
  <c r="U257" i="6"/>
  <c r="T257" i="6"/>
  <c r="N257" i="6"/>
  <c r="O257" i="6" s="1"/>
  <c r="M257" i="6"/>
  <c r="K257" i="6"/>
  <c r="I257" i="6"/>
  <c r="G257" i="6"/>
  <c r="U256" i="6"/>
  <c r="T256" i="6"/>
  <c r="O256" i="6"/>
  <c r="N256" i="6"/>
  <c r="M256" i="6"/>
  <c r="K256" i="6"/>
  <c r="I256" i="6"/>
  <c r="G256" i="6"/>
  <c r="U255" i="6"/>
  <c r="T255" i="6"/>
  <c r="N255" i="6"/>
  <c r="O255" i="6" s="1"/>
  <c r="M255" i="6"/>
  <c r="K255" i="6"/>
  <c r="I255" i="6"/>
  <c r="G255" i="6"/>
  <c r="S254" i="6"/>
  <c r="R254" i="6"/>
  <c r="T254" i="6" s="1"/>
  <c r="Q254" i="6"/>
  <c r="P254" i="6"/>
  <c r="U254" i="6" s="1"/>
  <c r="L254" i="6"/>
  <c r="J254" i="6"/>
  <c r="H254" i="6"/>
  <c r="F254" i="6"/>
  <c r="N254" i="6" s="1"/>
  <c r="E254" i="6"/>
  <c r="K254" i="6" s="1"/>
  <c r="D254" i="6"/>
  <c r="U253" i="6"/>
  <c r="T253" i="6"/>
  <c r="N253" i="6"/>
  <c r="O253" i="6" s="1"/>
  <c r="M253" i="6"/>
  <c r="K253" i="6"/>
  <c r="I253" i="6"/>
  <c r="G253" i="6"/>
  <c r="U252" i="6"/>
  <c r="T252" i="6"/>
  <c r="N252" i="6"/>
  <c r="O252" i="6" s="1"/>
  <c r="M252" i="6"/>
  <c r="K252" i="6"/>
  <c r="I252" i="6"/>
  <c r="G252" i="6"/>
  <c r="U251" i="6"/>
  <c r="T251" i="6"/>
  <c r="N251" i="6"/>
  <c r="O251" i="6" s="1"/>
  <c r="M251" i="6"/>
  <c r="K251" i="6"/>
  <c r="I251" i="6"/>
  <c r="G251" i="6"/>
  <c r="U250" i="6"/>
  <c r="T250" i="6"/>
  <c r="O250" i="6"/>
  <c r="N250" i="6"/>
  <c r="M250" i="6"/>
  <c r="K250" i="6"/>
  <c r="I250" i="6"/>
  <c r="G250" i="6"/>
  <c r="U249" i="6"/>
  <c r="T249" i="6"/>
  <c r="N249" i="6"/>
  <c r="O249" i="6" s="1"/>
  <c r="M249" i="6"/>
  <c r="K249" i="6"/>
  <c r="I249" i="6"/>
  <c r="G249" i="6"/>
  <c r="U248" i="6"/>
  <c r="T248" i="6"/>
  <c r="N248" i="6"/>
  <c r="O248" i="6" s="1"/>
  <c r="M248" i="6"/>
  <c r="K248" i="6"/>
  <c r="I248" i="6"/>
  <c r="G248" i="6"/>
  <c r="S247" i="6"/>
  <c r="R247" i="6"/>
  <c r="T247" i="6" s="1"/>
  <c r="Q247" i="6"/>
  <c r="P247" i="6"/>
  <c r="L247" i="6"/>
  <c r="J247" i="6"/>
  <c r="H247" i="6"/>
  <c r="F247" i="6"/>
  <c r="N247" i="6" s="1"/>
  <c r="E247" i="6"/>
  <c r="K247" i="6" s="1"/>
  <c r="D247" i="6"/>
  <c r="U246" i="6"/>
  <c r="T246" i="6"/>
  <c r="N246" i="6"/>
  <c r="O246" i="6" s="1"/>
  <c r="M246" i="6"/>
  <c r="K246" i="6"/>
  <c r="I246" i="6"/>
  <c r="G246" i="6"/>
  <c r="U245" i="6"/>
  <c r="T245" i="6"/>
  <c r="N245" i="6"/>
  <c r="O245" i="6" s="1"/>
  <c r="M245" i="6"/>
  <c r="K245" i="6"/>
  <c r="I245" i="6"/>
  <c r="G245" i="6"/>
  <c r="U244" i="6"/>
  <c r="T244" i="6"/>
  <c r="N244" i="6"/>
  <c r="O244" i="6" s="1"/>
  <c r="M244" i="6"/>
  <c r="K244" i="6"/>
  <c r="I244" i="6"/>
  <c r="G244" i="6"/>
  <c r="U243" i="6"/>
  <c r="T243" i="6"/>
  <c r="N243" i="6"/>
  <c r="O243" i="6" s="1"/>
  <c r="M243" i="6"/>
  <c r="K243" i="6"/>
  <c r="I243" i="6"/>
  <c r="G243" i="6"/>
  <c r="U242" i="6"/>
  <c r="T242" i="6"/>
  <c r="O242" i="6"/>
  <c r="N242" i="6"/>
  <c r="M242" i="6"/>
  <c r="K242" i="6"/>
  <c r="I242" i="6"/>
  <c r="G242" i="6"/>
  <c r="U241" i="6"/>
  <c r="T241" i="6"/>
  <c r="N241" i="6"/>
  <c r="O241" i="6" s="1"/>
  <c r="M241" i="6"/>
  <c r="K241" i="6"/>
  <c r="I241" i="6"/>
  <c r="G241" i="6"/>
  <c r="S240" i="6"/>
  <c r="R240" i="6"/>
  <c r="T240" i="6" s="1"/>
  <c r="Q240" i="6"/>
  <c r="P240" i="6"/>
  <c r="L240" i="6"/>
  <c r="J240" i="6"/>
  <c r="H240" i="6"/>
  <c r="F240" i="6"/>
  <c r="E240" i="6"/>
  <c r="M240" i="6" s="1"/>
  <c r="D240" i="6"/>
  <c r="G240" i="6" s="1"/>
  <c r="U239" i="6"/>
  <c r="T239" i="6"/>
  <c r="N239" i="6"/>
  <c r="O239" i="6" s="1"/>
  <c r="M239" i="6"/>
  <c r="K239" i="6"/>
  <c r="I239" i="6"/>
  <c r="G239" i="6"/>
  <c r="U238" i="6"/>
  <c r="T238" i="6"/>
  <c r="N238" i="6"/>
  <c r="O238" i="6" s="1"/>
  <c r="M238" i="6"/>
  <c r="K238" i="6"/>
  <c r="I238" i="6"/>
  <c r="G238" i="6"/>
  <c r="U237" i="6"/>
  <c r="T237" i="6"/>
  <c r="O237" i="6"/>
  <c r="N237" i="6"/>
  <c r="M237" i="6"/>
  <c r="K237" i="6"/>
  <c r="I237" i="6"/>
  <c r="G237" i="6"/>
  <c r="U236" i="6"/>
  <c r="T236" i="6"/>
  <c r="N236" i="6"/>
  <c r="O236" i="6" s="1"/>
  <c r="M236" i="6"/>
  <c r="K236" i="6"/>
  <c r="I236" i="6"/>
  <c r="G236" i="6"/>
  <c r="U235" i="6"/>
  <c r="T235" i="6"/>
  <c r="N235" i="6"/>
  <c r="O235" i="6" s="1"/>
  <c r="M235" i="6"/>
  <c r="K235" i="6"/>
  <c r="I235" i="6"/>
  <c r="G235" i="6"/>
  <c r="U234" i="6"/>
  <c r="T234" i="6"/>
  <c r="O234" i="6"/>
  <c r="N234" i="6"/>
  <c r="M234" i="6"/>
  <c r="K234" i="6"/>
  <c r="I234" i="6"/>
  <c r="G234" i="6"/>
  <c r="S231" i="6"/>
  <c r="R231" i="6"/>
  <c r="T231" i="6" s="1"/>
  <c r="Q231" i="6"/>
  <c r="P231" i="6"/>
  <c r="L231" i="6"/>
  <c r="J231" i="6"/>
  <c r="H231" i="6"/>
  <c r="F231" i="6"/>
  <c r="E231" i="6"/>
  <c r="M231" i="6" s="1"/>
  <c r="D231" i="6"/>
  <c r="S230" i="6"/>
  <c r="R230" i="6"/>
  <c r="T230" i="6" s="1"/>
  <c r="Q230" i="6"/>
  <c r="P230" i="6"/>
  <c r="L230" i="6"/>
  <c r="J230" i="6"/>
  <c r="U230" i="6" s="1"/>
  <c r="H230" i="6"/>
  <c r="F230" i="6"/>
  <c r="E230" i="6"/>
  <c r="M230" i="6" s="1"/>
  <c r="D230" i="6"/>
  <c r="U229" i="6"/>
  <c r="T229" i="6"/>
  <c r="O229" i="6"/>
  <c r="N229" i="6"/>
  <c r="M229" i="6"/>
  <c r="K229" i="6"/>
  <c r="I229" i="6"/>
  <c r="G229" i="6"/>
  <c r="U228" i="6"/>
  <c r="T228" i="6"/>
  <c r="N228" i="6"/>
  <c r="O228" i="6" s="1"/>
  <c r="M228" i="6"/>
  <c r="K228" i="6"/>
  <c r="I228" i="6"/>
  <c r="G228" i="6"/>
  <c r="U227" i="6"/>
  <c r="T227" i="6"/>
  <c r="N227" i="6"/>
  <c r="O227" i="6" s="1"/>
  <c r="M227" i="6"/>
  <c r="K227" i="6"/>
  <c r="I227" i="6"/>
  <c r="G227" i="6"/>
  <c r="U226" i="6"/>
  <c r="T226" i="6"/>
  <c r="N226" i="6"/>
  <c r="O226" i="6" s="1"/>
  <c r="M226" i="6"/>
  <c r="K226" i="6"/>
  <c r="I226" i="6"/>
  <c r="G226" i="6"/>
  <c r="U225" i="6"/>
  <c r="T225" i="6"/>
  <c r="N225" i="6"/>
  <c r="O225" i="6" s="1"/>
  <c r="M225" i="6"/>
  <c r="K225" i="6"/>
  <c r="I225" i="6"/>
  <c r="G225" i="6"/>
  <c r="S224" i="6"/>
  <c r="R224" i="6"/>
  <c r="T224" i="6" s="1"/>
  <c r="Q224" i="6"/>
  <c r="P224" i="6"/>
  <c r="U224" i="6" s="1"/>
  <c r="L224" i="6"/>
  <c r="J224" i="6"/>
  <c r="H224" i="6"/>
  <c r="F224" i="6"/>
  <c r="N224" i="6" s="1"/>
  <c r="E224" i="6"/>
  <c r="D224" i="6"/>
  <c r="U223" i="6"/>
  <c r="T223" i="6"/>
  <c r="N223" i="6"/>
  <c r="O223" i="6" s="1"/>
  <c r="M223" i="6"/>
  <c r="K223" i="6"/>
  <c r="I223" i="6"/>
  <c r="G223" i="6"/>
  <c r="U222" i="6"/>
  <c r="T222" i="6"/>
  <c r="N222" i="6"/>
  <c r="O222" i="6" s="1"/>
  <c r="M222" i="6"/>
  <c r="K222" i="6"/>
  <c r="I222" i="6"/>
  <c r="G222" i="6"/>
  <c r="U221" i="6"/>
  <c r="T221" i="6"/>
  <c r="O221" i="6"/>
  <c r="N221" i="6"/>
  <c r="M221" i="6"/>
  <c r="K221" i="6"/>
  <c r="I221" i="6"/>
  <c r="G221" i="6"/>
  <c r="U220" i="6"/>
  <c r="T220" i="6"/>
  <c r="N220" i="6"/>
  <c r="O220" i="6" s="1"/>
  <c r="M220" i="6"/>
  <c r="K220" i="6"/>
  <c r="I220" i="6"/>
  <c r="G220" i="6"/>
  <c r="U219" i="6"/>
  <c r="T219" i="6"/>
  <c r="N219" i="6"/>
  <c r="O219" i="6" s="1"/>
  <c r="M219" i="6"/>
  <c r="K219" i="6"/>
  <c r="I219" i="6"/>
  <c r="G219" i="6"/>
  <c r="U218" i="6"/>
  <c r="T218" i="6"/>
  <c r="N218" i="6"/>
  <c r="O218" i="6" s="1"/>
  <c r="M218" i="6"/>
  <c r="K218" i="6"/>
  <c r="I218" i="6"/>
  <c r="G218" i="6"/>
  <c r="U217" i="6"/>
  <c r="T217" i="6"/>
  <c r="N217" i="6"/>
  <c r="O217" i="6" s="1"/>
  <c r="M217" i="6"/>
  <c r="K217" i="6"/>
  <c r="I217" i="6"/>
  <c r="G217" i="6"/>
  <c r="S216" i="6"/>
  <c r="R216" i="6"/>
  <c r="T216" i="6" s="1"/>
  <c r="Q216" i="6"/>
  <c r="P216" i="6"/>
  <c r="L216" i="6"/>
  <c r="J216" i="6"/>
  <c r="H216" i="6"/>
  <c r="F216" i="6"/>
  <c r="N216" i="6" s="1"/>
  <c r="O216" i="6" s="1"/>
  <c r="E216" i="6"/>
  <c r="M216" i="6" s="1"/>
  <c r="D216" i="6"/>
  <c r="G216" i="6" s="1"/>
  <c r="U215" i="6"/>
  <c r="T215" i="6"/>
  <c r="O215" i="6"/>
  <c r="N215" i="6"/>
  <c r="M215" i="6"/>
  <c r="K215" i="6"/>
  <c r="I215" i="6"/>
  <c r="G215" i="6"/>
  <c r="U214" i="6"/>
  <c r="T214" i="6"/>
  <c r="N214" i="6"/>
  <c r="O214" i="6" s="1"/>
  <c r="M214" i="6"/>
  <c r="K214" i="6"/>
  <c r="I214" i="6"/>
  <c r="G214" i="6"/>
  <c r="U213" i="6"/>
  <c r="T213" i="6"/>
  <c r="N213" i="6"/>
  <c r="O213" i="6" s="1"/>
  <c r="M213" i="6"/>
  <c r="K213" i="6"/>
  <c r="I213" i="6"/>
  <c r="G213" i="6"/>
  <c r="U212" i="6"/>
  <c r="T212" i="6"/>
  <c r="N212" i="6"/>
  <c r="O212" i="6" s="1"/>
  <c r="M212" i="6"/>
  <c r="K212" i="6"/>
  <c r="I212" i="6"/>
  <c r="G212" i="6"/>
  <c r="U211" i="6"/>
  <c r="T211" i="6"/>
  <c r="N211" i="6"/>
  <c r="O211" i="6" s="1"/>
  <c r="M211" i="6"/>
  <c r="K211" i="6"/>
  <c r="I211" i="6"/>
  <c r="G211" i="6"/>
  <c r="U210" i="6"/>
  <c r="T210" i="6"/>
  <c r="N210" i="6"/>
  <c r="O210" i="6" s="1"/>
  <c r="M210" i="6"/>
  <c r="K210" i="6"/>
  <c r="I210" i="6"/>
  <c r="G210" i="6"/>
  <c r="U209" i="6"/>
  <c r="T209" i="6"/>
  <c r="N209" i="6"/>
  <c r="O209" i="6" s="1"/>
  <c r="M209" i="6"/>
  <c r="K209" i="6"/>
  <c r="I209" i="6"/>
  <c r="G209" i="6"/>
  <c r="U208" i="6"/>
  <c r="T208" i="6"/>
  <c r="N208" i="6"/>
  <c r="O208" i="6" s="1"/>
  <c r="M208" i="6"/>
  <c r="K208" i="6"/>
  <c r="I208" i="6"/>
  <c r="G208" i="6"/>
  <c r="S205" i="6"/>
  <c r="R205" i="6"/>
  <c r="T205" i="6" s="1"/>
  <c r="Q205" i="6"/>
  <c r="P205" i="6"/>
  <c r="L205" i="6"/>
  <c r="J205" i="6"/>
  <c r="H205" i="6"/>
  <c r="F205" i="6"/>
  <c r="E205" i="6"/>
  <c r="M205" i="6" s="1"/>
  <c r="D205" i="6"/>
  <c r="S204" i="6"/>
  <c r="R204" i="6"/>
  <c r="T204" i="6" s="1"/>
  <c r="Q204" i="6"/>
  <c r="P204" i="6"/>
  <c r="L204" i="6"/>
  <c r="J204" i="6"/>
  <c r="U204" i="6" s="1"/>
  <c r="H204" i="6"/>
  <c r="F204" i="6"/>
  <c r="N204" i="6" s="1"/>
  <c r="E204" i="6"/>
  <c r="D204" i="6"/>
  <c r="U203" i="6"/>
  <c r="T203" i="6"/>
  <c r="O203" i="6"/>
  <c r="N203" i="6"/>
  <c r="M203" i="6"/>
  <c r="K203" i="6"/>
  <c r="I203" i="6"/>
  <c r="G203" i="6"/>
  <c r="U202" i="6"/>
  <c r="T202" i="6"/>
  <c r="N202" i="6"/>
  <c r="O202" i="6" s="1"/>
  <c r="M202" i="6"/>
  <c r="K202" i="6"/>
  <c r="I202" i="6"/>
  <c r="G202" i="6"/>
  <c r="U201" i="6"/>
  <c r="T201" i="6"/>
  <c r="N201" i="6"/>
  <c r="O201" i="6" s="1"/>
  <c r="M201" i="6"/>
  <c r="K201" i="6"/>
  <c r="I201" i="6"/>
  <c r="G201" i="6"/>
  <c r="U200" i="6"/>
  <c r="T200" i="6"/>
  <c r="N200" i="6"/>
  <c r="O200" i="6" s="1"/>
  <c r="M200" i="6"/>
  <c r="K200" i="6"/>
  <c r="I200" i="6"/>
  <c r="G200" i="6"/>
  <c r="U199" i="6"/>
  <c r="T199" i="6"/>
  <c r="O199" i="6"/>
  <c r="N199" i="6"/>
  <c r="M199" i="6"/>
  <c r="K199" i="6"/>
  <c r="I199" i="6"/>
  <c r="G199" i="6"/>
  <c r="S198" i="6"/>
  <c r="R198" i="6"/>
  <c r="T198" i="6" s="1"/>
  <c r="Q198" i="6"/>
  <c r="P198" i="6"/>
  <c r="U198" i="6" s="1"/>
  <c r="L198" i="6"/>
  <c r="J198" i="6"/>
  <c r="H198" i="6"/>
  <c r="F198" i="6"/>
  <c r="N198" i="6" s="1"/>
  <c r="E198" i="6"/>
  <c r="K198" i="6" s="1"/>
  <c r="D198" i="6"/>
  <c r="I198" i="6" s="1"/>
  <c r="U197" i="6"/>
  <c r="T197" i="6"/>
  <c r="N197" i="6"/>
  <c r="O197" i="6" s="1"/>
  <c r="M197" i="6"/>
  <c r="K197" i="6"/>
  <c r="I197" i="6"/>
  <c r="G197" i="6"/>
  <c r="U196" i="6"/>
  <c r="T196" i="6"/>
  <c r="N196" i="6"/>
  <c r="O196" i="6" s="1"/>
  <c r="M196" i="6"/>
  <c r="K196" i="6"/>
  <c r="I196" i="6"/>
  <c r="G196" i="6"/>
  <c r="U195" i="6"/>
  <c r="T195" i="6"/>
  <c r="N195" i="6"/>
  <c r="O195" i="6" s="1"/>
  <c r="M195" i="6"/>
  <c r="K195" i="6"/>
  <c r="I195" i="6"/>
  <c r="G195" i="6"/>
  <c r="U194" i="6"/>
  <c r="T194" i="6"/>
  <c r="N194" i="6"/>
  <c r="O194" i="6" s="1"/>
  <c r="M194" i="6"/>
  <c r="K194" i="6"/>
  <c r="I194" i="6"/>
  <c r="G194" i="6"/>
  <c r="U193" i="6"/>
  <c r="T193" i="6"/>
  <c r="N193" i="6"/>
  <c r="O193" i="6" s="1"/>
  <c r="M193" i="6"/>
  <c r="K193" i="6"/>
  <c r="I193" i="6"/>
  <c r="G193" i="6"/>
  <c r="U192" i="6"/>
  <c r="T192" i="6"/>
  <c r="N192" i="6"/>
  <c r="O192" i="6" s="1"/>
  <c r="M192" i="6"/>
  <c r="K192" i="6"/>
  <c r="I192" i="6"/>
  <c r="G192" i="6"/>
  <c r="S191" i="6"/>
  <c r="R191" i="6"/>
  <c r="T191" i="6" s="1"/>
  <c r="Q191" i="6"/>
  <c r="P191" i="6"/>
  <c r="L191" i="6"/>
  <c r="J191" i="6"/>
  <c r="H191" i="6"/>
  <c r="F191" i="6"/>
  <c r="N191" i="6" s="1"/>
  <c r="E191" i="6"/>
  <c r="D191" i="6"/>
  <c r="G191" i="6" s="1"/>
  <c r="U190" i="6"/>
  <c r="T190" i="6"/>
  <c r="N190" i="6"/>
  <c r="O190" i="6" s="1"/>
  <c r="M190" i="6"/>
  <c r="K190" i="6"/>
  <c r="I190" i="6"/>
  <c r="G190" i="6"/>
  <c r="U189" i="6"/>
  <c r="T189" i="6"/>
  <c r="N189" i="6"/>
  <c r="O189" i="6" s="1"/>
  <c r="M189" i="6"/>
  <c r="K189" i="6"/>
  <c r="I189" i="6"/>
  <c r="G189" i="6"/>
  <c r="U188" i="6"/>
  <c r="T188" i="6"/>
  <c r="N188" i="6"/>
  <c r="O188" i="6" s="1"/>
  <c r="M188" i="6"/>
  <c r="K188" i="6"/>
  <c r="I188" i="6"/>
  <c r="G188" i="6"/>
  <c r="U187" i="6"/>
  <c r="T187" i="6"/>
  <c r="N187" i="6"/>
  <c r="O187" i="6" s="1"/>
  <c r="M187" i="6"/>
  <c r="K187" i="6"/>
  <c r="I187" i="6"/>
  <c r="G187" i="6"/>
  <c r="U186" i="6"/>
  <c r="T186" i="6"/>
  <c r="N186" i="6"/>
  <c r="O186" i="6" s="1"/>
  <c r="M186" i="6"/>
  <c r="K186" i="6"/>
  <c r="I186" i="6"/>
  <c r="G186" i="6"/>
  <c r="S185" i="6"/>
  <c r="R185" i="6"/>
  <c r="T185" i="6" s="1"/>
  <c r="Q185" i="6"/>
  <c r="P185" i="6"/>
  <c r="L185" i="6"/>
  <c r="J185" i="6"/>
  <c r="H185" i="6"/>
  <c r="F185" i="6"/>
  <c r="N185" i="6" s="1"/>
  <c r="E185" i="6"/>
  <c r="M185" i="6" s="1"/>
  <c r="D185" i="6"/>
  <c r="U184" i="6"/>
  <c r="T184" i="6"/>
  <c r="N184" i="6"/>
  <c r="O184" i="6" s="1"/>
  <c r="M184" i="6"/>
  <c r="K184" i="6"/>
  <c r="I184" i="6"/>
  <c r="G184" i="6"/>
  <c r="U183" i="6"/>
  <c r="T183" i="6"/>
  <c r="N183" i="6"/>
  <c r="O183" i="6" s="1"/>
  <c r="M183" i="6"/>
  <c r="K183" i="6"/>
  <c r="I183" i="6"/>
  <c r="G183" i="6"/>
  <c r="U182" i="6"/>
  <c r="T182" i="6"/>
  <c r="N182" i="6"/>
  <c r="O182" i="6" s="1"/>
  <c r="M182" i="6"/>
  <c r="K182" i="6"/>
  <c r="I182" i="6"/>
  <c r="G182" i="6"/>
  <c r="U181" i="6"/>
  <c r="T181" i="6"/>
  <c r="N181" i="6"/>
  <c r="O181" i="6" s="1"/>
  <c r="M181" i="6"/>
  <c r="K181" i="6"/>
  <c r="I181" i="6"/>
  <c r="G181" i="6"/>
  <c r="U180" i="6"/>
  <c r="T180" i="6"/>
  <c r="N180" i="6"/>
  <c r="O180" i="6" s="1"/>
  <c r="M180" i="6"/>
  <c r="K180" i="6"/>
  <c r="I180" i="6"/>
  <c r="G180" i="6"/>
  <c r="S179" i="6"/>
  <c r="R179" i="6"/>
  <c r="T179" i="6" s="1"/>
  <c r="Q179" i="6"/>
  <c r="P179" i="6"/>
  <c r="L179" i="6"/>
  <c r="J179" i="6"/>
  <c r="U179" i="6" s="1"/>
  <c r="H179" i="6"/>
  <c r="F179" i="6"/>
  <c r="N179" i="6" s="1"/>
  <c r="E179" i="6"/>
  <c r="D179" i="6"/>
  <c r="I179" i="6" s="1"/>
  <c r="U178" i="6"/>
  <c r="T178" i="6"/>
  <c r="N178" i="6"/>
  <c r="O178" i="6" s="1"/>
  <c r="M178" i="6"/>
  <c r="K178" i="6"/>
  <c r="I178" i="6"/>
  <c r="G178" i="6"/>
  <c r="U177" i="6"/>
  <c r="T177" i="6"/>
  <c r="O177" i="6"/>
  <c r="N177" i="6"/>
  <c r="M177" i="6"/>
  <c r="K177" i="6"/>
  <c r="I177" i="6"/>
  <c r="G177" i="6"/>
  <c r="U176" i="6"/>
  <c r="T176" i="6"/>
  <c r="N176" i="6"/>
  <c r="O176" i="6" s="1"/>
  <c r="M176" i="6"/>
  <c r="K176" i="6"/>
  <c r="I176" i="6"/>
  <c r="G176" i="6"/>
  <c r="U175" i="6"/>
  <c r="T175" i="6"/>
  <c r="N175" i="6"/>
  <c r="O175" i="6" s="1"/>
  <c r="M175" i="6"/>
  <c r="K175" i="6"/>
  <c r="I175" i="6"/>
  <c r="G175" i="6"/>
  <c r="U174" i="6"/>
  <c r="T174" i="6"/>
  <c r="O174" i="6"/>
  <c r="N174" i="6"/>
  <c r="M174" i="6"/>
  <c r="K174" i="6"/>
  <c r="I174" i="6"/>
  <c r="G174" i="6"/>
  <c r="U173" i="6"/>
  <c r="T173" i="6"/>
  <c r="O173" i="6"/>
  <c r="N173" i="6"/>
  <c r="M173" i="6"/>
  <c r="K173" i="6"/>
  <c r="I173" i="6"/>
  <c r="G173" i="6"/>
  <c r="S170" i="6"/>
  <c r="R170" i="6"/>
  <c r="Q170" i="6"/>
  <c r="P170" i="6"/>
  <c r="U170" i="6" s="1"/>
  <c r="L170" i="6"/>
  <c r="J170" i="6"/>
  <c r="H170" i="6"/>
  <c r="F170" i="6"/>
  <c r="N170" i="6" s="1"/>
  <c r="E170" i="6"/>
  <c r="D170" i="6"/>
  <c r="I170" i="6" s="1"/>
  <c r="S169" i="6"/>
  <c r="R169" i="6"/>
  <c r="T169" i="6" s="1"/>
  <c r="Q169" i="6"/>
  <c r="P169" i="6"/>
  <c r="U169" i="6" s="1"/>
  <c r="L169" i="6"/>
  <c r="J169" i="6"/>
  <c r="H169" i="6"/>
  <c r="F169" i="6"/>
  <c r="N169" i="6" s="1"/>
  <c r="E169" i="6"/>
  <c r="M169" i="6" s="1"/>
  <c r="D169" i="6"/>
  <c r="I169" i="6" s="1"/>
  <c r="U168" i="6"/>
  <c r="T168" i="6"/>
  <c r="O168" i="6"/>
  <c r="N168" i="6"/>
  <c r="M168" i="6"/>
  <c r="K168" i="6"/>
  <c r="I168" i="6"/>
  <c r="G168" i="6"/>
  <c r="U167" i="6"/>
  <c r="T167" i="6"/>
  <c r="N167" i="6"/>
  <c r="O167" i="6" s="1"/>
  <c r="M167" i="6"/>
  <c r="K167" i="6"/>
  <c r="I167" i="6"/>
  <c r="G167" i="6"/>
  <c r="U166" i="6"/>
  <c r="T166" i="6"/>
  <c r="O166" i="6"/>
  <c r="N166" i="6"/>
  <c r="M166" i="6"/>
  <c r="K166" i="6"/>
  <c r="I166" i="6"/>
  <c r="G166" i="6"/>
  <c r="U165" i="6"/>
  <c r="T165" i="6"/>
  <c r="N165" i="6"/>
  <c r="O165" i="6" s="1"/>
  <c r="M165" i="6"/>
  <c r="K165" i="6"/>
  <c r="I165" i="6"/>
  <c r="G165" i="6"/>
  <c r="U164" i="6"/>
  <c r="T164" i="6"/>
  <c r="N164" i="6"/>
  <c r="O164" i="6" s="1"/>
  <c r="M164" i="6"/>
  <c r="K164" i="6"/>
  <c r="I164" i="6"/>
  <c r="G164" i="6"/>
  <c r="S163" i="6"/>
  <c r="R163" i="6"/>
  <c r="T163" i="6" s="1"/>
  <c r="Q163" i="6"/>
  <c r="P163" i="6"/>
  <c r="L163" i="6"/>
  <c r="J163" i="6"/>
  <c r="H163" i="6"/>
  <c r="F163" i="6"/>
  <c r="N163" i="6" s="1"/>
  <c r="O163" i="6" s="1"/>
  <c r="E163" i="6"/>
  <c r="D163" i="6"/>
  <c r="U162" i="6"/>
  <c r="T162" i="6"/>
  <c r="O162" i="6"/>
  <c r="N162" i="6"/>
  <c r="M162" i="6"/>
  <c r="K162" i="6"/>
  <c r="I162" i="6"/>
  <c r="G162" i="6"/>
  <c r="U161" i="6"/>
  <c r="T161" i="6"/>
  <c r="O161" i="6"/>
  <c r="N161" i="6"/>
  <c r="M161" i="6"/>
  <c r="K161" i="6"/>
  <c r="I161" i="6"/>
  <c r="G161" i="6"/>
  <c r="U160" i="6"/>
  <c r="T160" i="6"/>
  <c r="N160" i="6"/>
  <c r="O160" i="6" s="1"/>
  <c r="M160" i="6"/>
  <c r="K160" i="6"/>
  <c r="I160" i="6"/>
  <c r="G160" i="6"/>
  <c r="U159" i="6"/>
  <c r="T159" i="6"/>
  <c r="N159" i="6"/>
  <c r="O159" i="6" s="1"/>
  <c r="M159" i="6"/>
  <c r="K159" i="6"/>
  <c r="I159" i="6"/>
  <c r="G159" i="6"/>
  <c r="U158" i="6"/>
  <c r="T158" i="6"/>
  <c r="N158" i="6"/>
  <c r="O158" i="6" s="1"/>
  <c r="M158" i="6"/>
  <c r="K158" i="6"/>
  <c r="I158" i="6"/>
  <c r="G158" i="6"/>
  <c r="S157" i="6"/>
  <c r="R157" i="6"/>
  <c r="T157" i="6" s="1"/>
  <c r="Q157" i="6"/>
  <c r="P157" i="6"/>
  <c r="U157" i="6" s="1"/>
  <c r="L157" i="6"/>
  <c r="J157" i="6"/>
  <c r="H157" i="6"/>
  <c r="F157" i="6"/>
  <c r="E157" i="6"/>
  <c r="D157" i="6"/>
  <c r="U156" i="6"/>
  <c r="T156" i="6"/>
  <c r="N156" i="6"/>
  <c r="O156" i="6" s="1"/>
  <c r="M156" i="6"/>
  <c r="K156" i="6"/>
  <c r="I156" i="6"/>
  <c r="G156" i="6"/>
  <c r="U155" i="6"/>
  <c r="T155" i="6"/>
  <c r="N155" i="6"/>
  <c r="O155" i="6" s="1"/>
  <c r="M155" i="6"/>
  <c r="K155" i="6"/>
  <c r="I155" i="6"/>
  <c r="G155" i="6"/>
  <c r="U154" i="6"/>
  <c r="T154" i="6"/>
  <c r="N154" i="6"/>
  <c r="O154" i="6" s="1"/>
  <c r="M154" i="6"/>
  <c r="K154" i="6"/>
  <c r="I154" i="6"/>
  <c r="G154" i="6"/>
  <c r="U153" i="6"/>
  <c r="T153" i="6"/>
  <c r="N153" i="6"/>
  <c r="O153" i="6" s="1"/>
  <c r="M153" i="6"/>
  <c r="K153" i="6"/>
  <c r="I153" i="6"/>
  <c r="G153" i="6"/>
  <c r="U152" i="6"/>
  <c r="T152" i="6"/>
  <c r="N152" i="6"/>
  <c r="O152" i="6" s="1"/>
  <c r="M152" i="6"/>
  <c r="K152" i="6"/>
  <c r="I152" i="6"/>
  <c r="G152" i="6"/>
  <c r="U151" i="6"/>
  <c r="T151" i="6"/>
  <c r="N151" i="6"/>
  <c r="O151" i="6" s="1"/>
  <c r="M151" i="6"/>
  <c r="K151" i="6"/>
  <c r="I151" i="6"/>
  <c r="G151" i="6"/>
  <c r="S150" i="6"/>
  <c r="R150" i="6"/>
  <c r="T150" i="6" s="1"/>
  <c r="Q150" i="6"/>
  <c r="P150" i="6"/>
  <c r="U150" i="6" s="1"/>
  <c r="L150" i="6"/>
  <c r="J150" i="6"/>
  <c r="H150" i="6"/>
  <c r="F150" i="6"/>
  <c r="N150" i="6" s="1"/>
  <c r="E150" i="6"/>
  <c r="M150" i="6" s="1"/>
  <c r="D150" i="6"/>
  <c r="U149" i="6"/>
  <c r="T149" i="6"/>
  <c r="O149" i="6"/>
  <c r="N149" i="6"/>
  <c r="M149" i="6"/>
  <c r="K149" i="6"/>
  <c r="I149" i="6"/>
  <c r="G149" i="6"/>
  <c r="U148" i="6"/>
  <c r="T148" i="6"/>
  <c r="N148" i="6"/>
  <c r="O148" i="6" s="1"/>
  <c r="M148" i="6"/>
  <c r="K148" i="6"/>
  <c r="I148" i="6"/>
  <c r="G148" i="6"/>
  <c r="U147" i="6"/>
  <c r="T147" i="6"/>
  <c r="N147" i="6"/>
  <c r="O147" i="6" s="1"/>
  <c r="M147" i="6"/>
  <c r="K147" i="6"/>
  <c r="I147" i="6"/>
  <c r="G147" i="6"/>
  <c r="U146" i="6"/>
  <c r="T146" i="6"/>
  <c r="N146" i="6"/>
  <c r="O146" i="6" s="1"/>
  <c r="M146" i="6"/>
  <c r="K146" i="6"/>
  <c r="I146" i="6"/>
  <c r="G146" i="6"/>
  <c r="U145" i="6"/>
  <c r="T145" i="6"/>
  <c r="N145" i="6"/>
  <c r="O145" i="6" s="1"/>
  <c r="M145" i="6"/>
  <c r="K145" i="6"/>
  <c r="I145" i="6"/>
  <c r="G145" i="6"/>
  <c r="S144" i="6"/>
  <c r="R144" i="6"/>
  <c r="T144" i="6" s="1"/>
  <c r="Q144" i="6"/>
  <c r="P144" i="6"/>
  <c r="L144" i="6"/>
  <c r="J144" i="6"/>
  <c r="H144" i="6"/>
  <c r="F144" i="6"/>
  <c r="N144" i="6" s="1"/>
  <c r="O144" i="6" s="1"/>
  <c r="E144" i="6"/>
  <c r="D144" i="6"/>
  <c r="I144" i="6" s="1"/>
  <c r="U143" i="6"/>
  <c r="T143" i="6"/>
  <c r="N143" i="6"/>
  <c r="O143" i="6" s="1"/>
  <c r="M143" i="6"/>
  <c r="K143" i="6"/>
  <c r="I143" i="6"/>
  <c r="G143" i="6"/>
  <c r="U142" i="6"/>
  <c r="T142" i="6"/>
  <c r="N142" i="6"/>
  <c r="O142" i="6" s="1"/>
  <c r="M142" i="6"/>
  <c r="K142" i="6"/>
  <c r="I142" i="6"/>
  <c r="G142" i="6"/>
  <c r="U141" i="6"/>
  <c r="T141" i="6"/>
  <c r="N141" i="6"/>
  <c r="O141" i="6" s="1"/>
  <c r="M141" i="6"/>
  <c r="K141" i="6"/>
  <c r="I141" i="6"/>
  <c r="G141" i="6"/>
  <c r="U140" i="6"/>
  <c r="T140" i="6"/>
  <c r="N140" i="6"/>
  <c r="O140" i="6" s="1"/>
  <c r="M140" i="6"/>
  <c r="K140" i="6"/>
  <c r="I140" i="6"/>
  <c r="G140" i="6"/>
  <c r="U139" i="6"/>
  <c r="T139" i="6"/>
  <c r="N139" i="6"/>
  <c r="O139" i="6" s="1"/>
  <c r="M139" i="6"/>
  <c r="K139" i="6"/>
  <c r="I139" i="6"/>
  <c r="G139" i="6"/>
  <c r="U138" i="6"/>
  <c r="T138" i="6"/>
  <c r="N138" i="6"/>
  <c r="O138" i="6" s="1"/>
  <c r="M138" i="6"/>
  <c r="K138" i="6"/>
  <c r="I138" i="6"/>
  <c r="G138" i="6"/>
  <c r="S137" i="6"/>
  <c r="R137" i="6"/>
  <c r="T137" i="6" s="1"/>
  <c r="Q137" i="6"/>
  <c r="P137" i="6"/>
  <c r="U137" i="6" s="1"/>
  <c r="L137" i="6"/>
  <c r="J137" i="6"/>
  <c r="H137" i="6"/>
  <c r="F137" i="6"/>
  <c r="E137" i="6"/>
  <c r="K137" i="6" s="1"/>
  <c r="D137" i="6"/>
  <c r="I137" i="6" s="1"/>
  <c r="U136" i="6"/>
  <c r="T136" i="6"/>
  <c r="N136" i="6"/>
  <c r="O136" i="6" s="1"/>
  <c r="M136" i="6"/>
  <c r="K136" i="6"/>
  <c r="I136" i="6"/>
  <c r="G136" i="6"/>
  <c r="U135" i="6"/>
  <c r="T135" i="6"/>
  <c r="O135" i="6"/>
  <c r="N135" i="6"/>
  <c r="M135" i="6"/>
  <c r="K135" i="6"/>
  <c r="I135" i="6"/>
  <c r="G135" i="6"/>
  <c r="U134" i="6"/>
  <c r="T134" i="6"/>
  <c r="N134" i="6"/>
  <c r="O134" i="6" s="1"/>
  <c r="M134" i="6"/>
  <c r="K134" i="6"/>
  <c r="I134" i="6"/>
  <c r="G134" i="6"/>
  <c r="U133" i="6"/>
  <c r="T133" i="6"/>
  <c r="N133" i="6"/>
  <c r="O133" i="6" s="1"/>
  <c r="M133" i="6"/>
  <c r="K133" i="6"/>
  <c r="I133" i="6"/>
  <c r="G133" i="6"/>
  <c r="S132" i="6"/>
  <c r="R132" i="6"/>
  <c r="T132" i="6" s="1"/>
  <c r="Q132" i="6"/>
  <c r="P132" i="6"/>
  <c r="L132" i="6"/>
  <c r="J132" i="6"/>
  <c r="U132" i="6" s="1"/>
  <c r="H132" i="6"/>
  <c r="F132" i="6"/>
  <c r="N132" i="6" s="1"/>
  <c r="E132" i="6"/>
  <c r="K132" i="6" s="1"/>
  <c r="D132" i="6"/>
  <c r="U131" i="6"/>
  <c r="T131" i="6"/>
  <c r="O131" i="6"/>
  <c r="N131" i="6"/>
  <c r="M131" i="6"/>
  <c r="K131" i="6"/>
  <c r="I131" i="6"/>
  <c r="G131" i="6"/>
  <c r="U130" i="6"/>
  <c r="T130" i="6"/>
  <c r="N130" i="6"/>
  <c r="O130" i="6" s="1"/>
  <c r="M130" i="6"/>
  <c r="K130" i="6"/>
  <c r="I130" i="6"/>
  <c r="G130" i="6"/>
  <c r="U129" i="6"/>
  <c r="T129" i="6"/>
  <c r="N129" i="6"/>
  <c r="O129" i="6" s="1"/>
  <c r="M129" i="6"/>
  <c r="K129" i="6"/>
  <c r="I129" i="6"/>
  <c r="G129" i="6"/>
  <c r="U128" i="6"/>
  <c r="T128" i="6"/>
  <c r="N128" i="6"/>
  <c r="O128" i="6" s="1"/>
  <c r="M128" i="6"/>
  <c r="K128" i="6"/>
  <c r="I128" i="6"/>
  <c r="G128" i="6"/>
  <c r="U127" i="6"/>
  <c r="T127" i="6"/>
  <c r="N127" i="6"/>
  <c r="O127" i="6" s="1"/>
  <c r="M127" i="6"/>
  <c r="K127" i="6"/>
  <c r="I127" i="6"/>
  <c r="G127" i="6"/>
  <c r="S126" i="6"/>
  <c r="R126" i="6"/>
  <c r="Q126" i="6"/>
  <c r="P126" i="6"/>
  <c r="L126" i="6"/>
  <c r="J126" i="6"/>
  <c r="H126" i="6"/>
  <c r="F126" i="6"/>
  <c r="E126" i="6"/>
  <c r="K126" i="6" s="1"/>
  <c r="D126" i="6"/>
  <c r="U125" i="6"/>
  <c r="T125" i="6"/>
  <c r="O125" i="6"/>
  <c r="N125" i="6"/>
  <c r="M125" i="6"/>
  <c r="K125" i="6"/>
  <c r="I125" i="6"/>
  <c r="G125" i="6"/>
  <c r="U124" i="6"/>
  <c r="T124" i="6"/>
  <c r="N124" i="6"/>
  <c r="O124" i="6" s="1"/>
  <c r="M124" i="6"/>
  <c r="K124" i="6"/>
  <c r="I124" i="6"/>
  <c r="G124" i="6"/>
  <c r="U123" i="6"/>
  <c r="T123" i="6"/>
  <c r="N123" i="6"/>
  <c r="O123" i="6" s="1"/>
  <c r="M123" i="6"/>
  <c r="K123" i="6"/>
  <c r="I123" i="6"/>
  <c r="G123" i="6"/>
  <c r="U122" i="6"/>
  <c r="T122" i="6"/>
  <c r="N122" i="6"/>
  <c r="O122" i="6" s="1"/>
  <c r="M122" i="6"/>
  <c r="K122" i="6"/>
  <c r="I122" i="6"/>
  <c r="G122" i="6"/>
  <c r="S121" i="6"/>
  <c r="R121" i="6"/>
  <c r="T121" i="6" s="1"/>
  <c r="Q121" i="6"/>
  <c r="P121" i="6"/>
  <c r="L121" i="6"/>
  <c r="J121" i="6"/>
  <c r="U121" i="6" s="1"/>
  <c r="H121" i="6"/>
  <c r="F121" i="6"/>
  <c r="E121" i="6"/>
  <c r="M121" i="6" s="1"/>
  <c r="D121" i="6"/>
  <c r="I121" i="6" s="1"/>
  <c r="U120" i="6"/>
  <c r="T120" i="6"/>
  <c r="N120" i="6"/>
  <c r="O120" i="6" s="1"/>
  <c r="M120" i="6"/>
  <c r="K120" i="6"/>
  <c r="I120" i="6"/>
  <c r="G120" i="6"/>
  <c r="U119" i="6"/>
  <c r="T119" i="6"/>
  <c r="O119" i="6"/>
  <c r="N119" i="6"/>
  <c r="M119" i="6"/>
  <c r="K119" i="6"/>
  <c r="I119" i="6"/>
  <c r="G119" i="6"/>
  <c r="U118" i="6"/>
  <c r="T118" i="6"/>
  <c r="O118" i="6"/>
  <c r="N118" i="6"/>
  <c r="M118" i="6"/>
  <c r="K118" i="6"/>
  <c r="I118" i="6"/>
  <c r="G118" i="6"/>
  <c r="U117" i="6"/>
  <c r="T117" i="6"/>
  <c r="N117" i="6"/>
  <c r="O117" i="6" s="1"/>
  <c r="M117" i="6"/>
  <c r="K117" i="6"/>
  <c r="I117" i="6"/>
  <c r="G117" i="6"/>
  <c r="U116" i="6"/>
  <c r="T116" i="6"/>
  <c r="O116" i="6"/>
  <c r="N116" i="6"/>
  <c r="M116" i="6"/>
  <c r="K116" i="6"/>
  <c r="I116" i="6"/>
  <c r="G116" i="6"/>
  <c r="U115" i="6"/>
  <c r="T115" i="6"/>
  <c r="N115" i="6"/>
  <c r="O115" i="6" s="1"/>
  <c r="M115" i="6"/>
  <c r="K115" i="6"/>
  <c r="I115" i="6"/>
  <c r="G115" i="6"/>
  <c r="U114" i="6"/>
  <c r="T114" i="6"/>
  <c r="N114" i="6"/>
  <c r="O114" i="6" s="1"/>
  <c r="M114" i="6"/>
  <c r="K114" i="6"/>
  <c r="I114" i="6"/>
  <c r="G114" i="6"/>
  <c r="U113" i="6"/>
  <c r="T113" i="6"/>
  <c r="N113" i="6"/>
  <c r="O113" i="6" s="1"/>
  <c r="M113" i="6"/>
  <c r="K113" i="6"/>
  <c r="I113" i="6"/>
  <c r="G113" i="6"/>
  <c r="S112" i="6"/>
  <c r="R112" i="6"/>
  <c r="Q112" i="6"/>
  <c r="P112" i="6"/>
  <c r="L112" i="6"/>
  <c r="J112" i="6"/>
  <c r="H112" i="6"/>
  <c r="F112" i="6"/>
  <c r="N112" i="6" s="1"/>
  <c r="E112" i="6"/>
  <c r="O112" i="6" s="1"/>
  <c r="D112" i="6"/>
  <c r="U111" i="6"/>
  <c r="T111" i="6"/>
  <c r="O111" i="6"/>
  <c r="N111" i="6"/>
  <c r="M111" i="6"/>
  <c r="K111" i="6"/>
  <c r="I111" i="6"/>
  <c r="G111" i="6"/>
  <c r="U110" i="6"/>
  <c r="T110" i="6"/>
  <c r="N110" i="6"/>
  <c r="O110" i="6" s="1"/>
  <c r="M110" i="6"/>
  <c r="K110" i="6"/>
  <c r="I110" i="6"/>
  <c r="G110" i="6"/>
  <c r="U109" i="6"/>
  <c r="T109" i="6"/>
  <c r="O109" i="6"/>
  <c r="N109" i="6"/>
  <c r="M109" i="6"/>
  <c r="K109" i="6"/>
  <c r="I109" i="6"/>
  <c r="G109" i="6"/>
  <c r="U108" i="6"/>
  <c r="T108" i="6"/>
  <c r="N108" i="6"/>
  <c r="O108" i="6" s="1"/>
  <c r="M108" i="6"/>
  <c r="K108" i="6"/>
  <c r="I108" i="6"/>
  <c r="G108" i="6"/>
  <c r="U107" i="6"/>
  <c r="T107" i="6"/>
  <c r="N107" i="6"/>
  <c r="O107" i="6" s="1"/>
  <c r="M107" i="6"/>
  <c r="K107" i="6"/>
  <c r="I107" i="6"/>
  <c r="G107" i="6"/>
  <c r="S106" i="6"/>
  <c r="R106" i="6"/>
  <c r="T106" i="6" s="1"/>
  <c r="Q106" i="6"/>
  <c r="P106" i="6"/>
  <c r="U106" i="6" s="1"/>
  <c r="L106" i="6"/>
  <c r="J106" i="6"/>
  <c r="H106" i="6"/>
  <c r="F106" i="6"/>
  <c r="E106" i="6"/>
  <c r="M106" i="6" s="1"/>
  <c r="D106" i="6"/>
  <c r="I106" i="6" s="1"/>
  <c r="U105" i="6"/>
  <c r="T105" i="6"/>
  <c r="N105" i="6"/>
  <c r="O105" i="6" s="1"/>
  <c r="M105" i="6"/>
  <c r="K105" i="6"/>
  <c r="I105" i="6"/>
  <c r="G105" i="6"/>
  <c r="S102" i="6"/>
  <c r="R102" i="6"/>
  <c r="T102" i="6" s="1"/>
  <c r="Q102" i="6"/>
  <c r="P102" i="6"/>
  <c r="L102" i="6"/>
  <c r="J102" i="6"/>
  <c r="H102" i="6"/>
  <c r="F102" i="6"/>
  <c r="E102" i="6"/>
  <c r="K102" i="6" s="1"/>
  <c r="D102" i="6"/>
  <c r="S101" i="6"/>
  <c r="R101" i="6"/>
  <c r="Q101" i="6"/>
  <c r="P101" i="6"/>
  <c r="L101" i="6"/>
  <c r="J101" i="6"/>
  <c r="U101" i="6" s="1"/>
  <c r="H101" i="6"/>
  <c r="F101" i="6"/>
  <c r="E101" i="6"/>
  <c r="M101" i="6" s="1"/>
  <c r="D101" i="6"/>
  <c r="I101" i="6" s="1"/>
  <c r="U100" i="6"/>
  <c r="T100" i="6"/>
  <c r="N100" i="6"/>
  <c r="O100" i="6" s="1"/>
  <c r="M100" i="6"/>
  <c r="K100" i="6"/>
  <c r="I100" i="6"/>
  <c r="G100" i="6"/>
  <c r="U99" i="6"/>
  <c r="T99" i="6"/>
  <c r="N99" i="6"/>
  <c r="O99" i="6" s="1"/>
  <c r="M99" i="6"/>
  <c r="K99" i="6"/>
  <c r="I99" i="6"/>
  <c r="G99" i="6"/>
  <c r="U98" i="6"/>
  <c r="T98" i="6"/>
  <c r="N98" i="6"/>
  <c r="O98" i="6" s="1"/>
  <c r="M98" i="6"/>
  <c r="K98" i="6"/>
  <c r="I98" i="6"/>
  <c r="G98" i="6"/>
  <c r="U97" i="6"/>
  <c r="T97" i="6"/>
  <c r="N97" i="6"/>
  <c r="O97" i="6" s="1"/>
  <c r="M97" i="6"/>
  <c r="K97" i="6"/>
  <c r="I97" i="6"/>
  <c r="G97" i="6"/>
  <c r="S96" i="6"/>
  <c r="R96" i="6"/>
  <c r="Q96" i="6"/>
  <c r="P96" i="6"/>
  <c r="L96" i="6"/>
  <c r="J96" i="6"/>
  <c r="H96" i="6"/>
  <c r="F96" i="6"/>
  <c r="E96" i="6"/>
  <c r="K96" i="6" s="1"/>
  <c r="D96" i="6"/>
  <c r="G96" i="6" s="1"/>
  <c r="U95" i="6"/>
  <c r="T95" i="6"/>
  <c r="N95" i="6"/>
  <c r="O95" i="6" s="1"/>
  <c r="M95" i="6"/>
  <c r="K95" i="6"/>
  <c r="I95" i="6"/>
  <c r="G95" i="6"/>
  <c r="U94" i="6"/>
  <c r="T94" i="6"/>
  <c r="N94" i="6"/>
  <c r="O94" i="6" s="1"/>
  <c r="M94" i="6"/>
  <c r="K94" i="6"/>
  <c r="I94" i="6"/>
  <c r="G94" i="6"/>
  <c r="U93" i="6"/>
  <c r="T93" i="6"/>
  <c r="N93" i="6"/>
  <c r="O93" i="6" s="1"/>
  <c r="M93" i="6"/>
  <c r="K93" i="6"/>
  <c r="I93" i="6"/>
  <c r="G93" i="6"/>
  <c r="U92" i="6"/>
  <c r="T92" i="6"/>
  <c r="N92" i="6"/>
  <c r="O92" i="6" s="1"/>
  <c r="M92" i="6"/>
  <c r="K92" i="6"/>
  <c r="I92" i="6"/>
  <c r="G92" i="6"/>
  <c r="S91" i="6"/>
  <c r="R91" i="6"/>
  <c r="T91" i="6" s="1"/>
  <c r="Q91" i="6"/>
  <c r="P91" i="6"/>
  <c r="L91" i="6"/>
  <c r="J91" i="6"/>
  <c r="U91" i="6" s="1"/>
  <c r="H91" i="6"/>
  <c r="F91" i="6"/>
  <c r="N91" i="6" s="1"/>
  <c r="E91" i="6"/>
  <c r="K91" i="6" s="1"/>
  <c r="D91" i="6"/>
  <c r="I91" i="6" s="1"/>
  <c r="U90" i="6"/>
  <c r="T90" i="6"/>
  <c r="N90" i="6"/>
  <c r="O90" i="6" s="1"/>
  <c r="M90" i="6"/>
  <c r="K90" i="6"/>
  <c r="I90" i="6"/>
  <c r="G90" i="6"/>
  <c r="U89" i="6"/>
  <c r="T89" i="6"/>
  <c r="N89" i="6"/>
  <c r="O89" i="6" s="1"/>
  <c r="M89" i="6"/>
  <c r="K89" i="6"/>
  <c r="I89" i="6"/>
  <c r="G89" i="6"/>
  <c r="U88" i="6"/>
  <c r="T88" i="6"/>
  <c r="N88" i="6"/>
  <c r="O88" i="6" s="1"/>
  <c r="M88" i="6"/>
  <c r="K88" i="6"/>
  <c r="I88" i="6"/>
  <c r="G88" i="6"/>
  <c r="S85" i="6"/>
  <c r="R85" i="6"/>
  <c r="Q85" i="6"/>
  <c r="P85" i="6"/>
  <c r="L85" i="6"/>
  <c r="J85" i="6"/>
  <c r="H85" i="6"/>
  <c r="F85" i="6"/>
  <c r="N85" i="6" s="1"/>
  <c r="E85" i="6"/>
  <c r="D85" i="6"/>
  <c r="I85" i="6" s="1"/>
  <c r="S84" i="6"/>
  <c r="R84" i="6"/>
  <c r="T84" i="6" s="1"/>
  <c r="Q84" i="6"/>
  <c r="P84" i="6"/>
  <c r="U84" i="6" s="1"/>
  <c r="L84" i="6"/>
  <c r="J84" i="6"/>
  <c r="H84" i="6"/>
  <c r="F84" i="6"/>
  <c r="E84" i="6"/>
  <c r="D84" i="6"/>
  <c r="I84" i="6" s="1"/>
  <c r="U83" i="6"/>
  <c r="T83" i="6"/>
  <c r="N83" i="6"/>
  <c r="O83" i="6" s="1"/>
  <c r="M83" i="6"/>
  <c r="K83" i="6"/>
  <c r="I83" i="6"/>
  <c r="G83" i="6"/>
  <c r="U82" i="6"/>
  <c r="T82" i="6"/>
  <c r="O82" i="6"/>
  <c r="N82" i="6"/>
  <c r="M82" i="6"/>
  <c r="K82" i="6"/>
  <c r="I82" i="6"/>
  <c r="G82" i="6"/>
  <c r="U81" i="6"/>
  <c r="T81" i="6"/>
  <c r="N81" i="6"/>
  <c r="O81" i="6" s="1"/>
  <c r="M81" i="6"/>
  <c r="K81" i="6"/>
  <c r="I81" i="6"/>
  <c r="G81" i="6"/>
  <c r="U80" i="6"/>
  <c r="T80" i="6"/>
  <c r="N80" i="6"/>
  <c r="O80" i="6" s="1"/>
  <c r="M80" i="6"/>
  <c r="K80" i="6"/>
  <c r="I80" i="6"/>
  <c r="G80" i="6"/>
  <c r="U79" i="6"/>
  <c r="T79" i="6"/>
  <c r="N79" i="6"/>
  <c r="O79" i="6" s="1"/>
  <c r="M79" i="6"/>
  <c r="K79" i="6"/>
  <c r="I79" i="6"/>
  <c r="G79" i="6"/>
  <c r="S78" i="6"/>
  <c r="R78" i="6"/>
  <c r="T78" i="6" s="1"/>
  <c r="Q78" i="6"/>
  <c r="P78" i="6"/>
  <c r="U78" i="6" s="1"/>
  <c r="L78" i="6"/>
  <c r="J78" i="6"/>
  <c r="H78" i="6"/>
  <c r="F78" i="6"/>
  <c r="E78" i="6"/>
  <c r="K78" i="6" s="1"/>
  <c r="D78" i="6"/>
  <c r="I78" i="6" s="1"/>
  <c r="U77" i="6"/>
  <c r="T77" i="6"/>
  <c r="O77" i="6"/>
  <c r="N77" i="6"/>
  <c r="M77" i="6"/>
  <c r="K77" i="6"/>
  <c r="I77" i="6"/>
  <c r="G77" i="6"/>
  <c r="U76" i="6"/>
  <c r="T76" i="6"/>
  <c r="N76" i="6"/>
  <c r="O76" i="6" s="1"/>
  <c r="M76" i="6"/>
  <c r="K76" i="6"/>
  <c r="I76" i="6"/>
  <c r="G76" i="6"/>
  <c r="U75" i="6"/>
  <c r="T75" i="6"/>
  <c r="O75" i="6"/>
  <c r="N75" i="6"/>
  <c r="M75" i="6"/>
  <c r="K75" i="6"/>
  <c r="I75" i="6"/>
  <c r="G75" i="6"/>
  <c r="U74" i="6"/>
  <c r="T74" i="6"/>
  <c r="N74" i="6"/>
  <c r="O74" i="6" s="1"/>
  <c r="M74" i="6"/>
  <c r="K74" i="6"/>
  <c r="I74" i="6"/>
  <c r="G74" i="6"/>
  <c r="U73" i="6"/>
  <c r="T73" i="6"/>
  <c r="N73" i="6"/>
  <c r="O73" i="6" s="1"/>
  <c r="M73" i="6"/>
  <c r="K73" i="6"/>
  <c r="I73" i="6"/>
  <c r="G73" i="6"/>
  <c r="U72" i="6"/>
  <c r="T72" i="6"/>
  <c r="N72" i="6"/>
  <c r="O72" i="6" s="1"/>
  <c r="M72" i="6"/>
  <c r="K72" i="6"/>
  <c r="I72" i="6"/>
  <c r="G72" i="6"/>
  <c r="U71" i="6"/>
  <c r="T71" i="6"/>
  <c r="N71" i="6"/>
  <c r="O71" i="6" s="1"/>
  <c r="M71" i="6"/>
  <c r="K71" i="6"/>
  <c r="I71" i="6"/>
  <c r="G71" i="6"/>
  <c r="S70" i="6"/>
  <c r="R70" i="6"/>
  <c r="T70" i="6" s="1"/>
  <c r="Q70" i="6"/>
  <c r="P70" i="6"/>
  <c r="U70" i="6" s="1"/>
  <c r="L70" i="6"/>
  <c r="J70" i="6"/>
  <c r="H70" i="6"/>
  <c r="F70" i="6"/>
  <c r="N70" i="6" s="1"/>
  <c r="E70" i="6"/>
  <c r="D70" i="6"/>
  <c r="U69" i="6"/>
  <c r="T69" i="6"/>
  <c r="O69" i="6"/>
  <c r="N69" i="6"/>
  <c r="M69" i="6"/>
  <c r="K69" i="6"/>
  <c r="I69" i="6"/>
  <c r="G69" i="6"/>
  <c r="U68" i="6"/>
  <c r="T68" i="6"/>
  <c r="N68" i="6"/>
  <c r="O68" i="6" s="1"/>
  <c r="M68" i="6"/>
  <c r="K68" i="6"/>
  <c r="I68" i="6"/>
  <c r="G68" i="6"/>
  <c r="U67" i="6"/>
  <c r="T67" i="6"/>
  <c r="N67" i="6"/>
  <c r="O67" i="6" s="1"/>
  <c r="M67" i="6"/>
  <c r="K67" i="6"/>
  <c r="I67" i="6"/>
  <c r="G67" i="6"/>
  <c r="U66" i="6"/>
  <c r="T66" i="6"/>
  <c r="N66" i="6"/>
  <c r="O66" i="6" s="1"/>
  <c r="M66" i="6"/>
  <c r="K66" i="6"/>
  <c r="I66" i="6"/>
  <c r="G66" i="6"/>
  <c r="U65" i="6"/>
  <c r="T65" i="6"/>
  <c r="N65" i="6"/>
  <c r="O65" i="6" s="1"/>
  <c r="M65" i="6"/>
  <c r="K65" i="6"/>
  <c r="I65" i="6"/>
  <c r="G65" i="6"/>
  <c r="U64" i="6"/>
  <c r="T64" i="6"/>
  <c r="N64" i="6"/>
  <c r="O64" i="6" s="1"/>
  <c r="M64" i="6"/>
  <c r="K64" i="6"/>
  <c r="I64" i="6"/>
  <c r="G64" i="6"/>
  <c r="S63" i="6"/>
  <c r="R63" i="6"/>
  <c r="Q63" i="6"/>
  <c r="P63" i="6"/>
  <c r="U63" i="6" s="1"/>
  <c r="L63" i="6"/>
  <c r="J63" i="6"/>
  <c r="H63" i="6"/>
  <c r="F63" i="6"/>
  <c r="E63" i="6"/>
  <c r="D63" i="6"/>
  <c r="I63" i="6" s="1"/>
  <c r="U62" i="6"/>
  <c r="T62" i="6"/>
  <c r="O62" i="6"/>
  <c r="N62" i="6"/>
  <c r="M62" i="6"/>
  <c r="K62" i="6"/>
  <c r="I62" i="6"/>
  <c r="G62" i="6"/>
  <c r="U61" i="6"/>
  <c r="T61" i="6"/>
  <c r="N61" i="6"/>
  <c r="O61" i="6" s="1"/>
  <c r="M61" i="6"/>
  <c r="K61" i="6"/>
  <c r="I61" i="6"/>
  <c r="G61" i="6"/>
  <c r="U60" i="6"/>
  <c r="T60" i="6"/>
  <c r="O60" i="6"/>
  <c r="N60" i="6"/>
  <c r="M60" i="6"/>
  <c r="K60" i="6"/>
  <c r="I60" i="6"/>
  <c r="G60" i="6"/>
  <c r="U59" i="6"/>
  <c r="T59" i="6"/>
  <c r="O59" i="6"/>
  <c r="N59" i="6"/>
  <c r="M59" i="6"/>
  <c r="K59" i="6"/>
  <c r="I59" i="6"/>
  <c r="G59" i="6"/>
  <c r="S58" i="6"/>
  <c r="R58" i="6"/>
  <c r="T58" i="6" s="1"/>
  <c r="Q58" i="6"/>
  <c r="P58" i="6"/>
  <c r="L58" i="6"/>
  <c r="J58" i="6"/>
  <c r="H58" i="6"/>
  <c r="F58" i="6"/>
  <c r="N58" i="6" s="1"/>
  <c r="E58" i="6"/>
  <c r="M58" i="6" s="1"/>
  <c r="D58" i="6"/>
  <c r="U57" i="6"/>
  <c r="T57" i="6"/>
  <c r="N57" i="6"/>
  <c r="O57" i="6" s="1"/>
  <c r="M57" i="6"/>
  <c r="K57" i="6"/>
  <c r="I57" i="6"/>
  <c r="G57" i="6"/>
  <c r="S54" i="6"/>
  <c r="R54" i="6"/>
  <c r="T54" i="6" s="1"/>
  <c r="Q54" i="6"/>
  <c r="P54" i="6"/>
  <c r="U54" i="6" s="1"/>
  <c r="L54" i="6"/>
  <c r="J54" i="6"/>
  <c r="H54" i="6"/>
  <c r="F54" i="6"/>
  <c r="E54" i="6"/>
  <c r="K54" i="6" s="1"/>
  <c r="D54" i="6"/>
  <c r="I54" i="6" s="1"/>
  <c r="S53" i="6"/>
  <c r="R53" i="6"/>
  <c r="T53" i="6" s="1"/>
  <c r="Q53" i="6"/>
  <c r="P53" i="6"/>
  <c r="U53" i="6" s="1"/>
  <c r="L53" i="6"/>
  <c r="J53" i="6"/>
  <c r="H53" i="6"/>
  <c r="F53" i="6"/>
  <c r="N53" i="6" s="1"/>
  <c r="E53" i="6"/>
  <c r="K53" i="6" s="1"/>
  <c r="D53" i="6"/>
  <c r="I53" i="6" s="1"/>
  <c r="U52" i="6"/>
  <c r="T52" i="6"/>
  <c r="N52" i="6"/>
  <c r="O52" i="6" s="1"/>
  <c r="M52" i="6"/>
  <c r="K52" i="6"/>
  <c r="I52" i="6"/>
  <c r="G52" i="6"/>
  <c r="U51" i="6"/>
  <c r="T51" i="6"/>
  <c r="N51" i="6"/>
  <c r="O51" i="6" s="1"/>
  <c r="M51" i="6"/>
  <c r="K51" i="6"/>
  <c r="I51" i="6"/>
  <c r="G51" i="6"/>
  <c r="U50" i="6"/>
  <c r="T50" i="6"/>
  <c r="N50" i="6"/>
  <c r="O50" i="6" s="1"/>
  <c r="M50" i="6"/>
  <c r="K50" i="6"/>
  <c r="I50" i="6"/>
  <c r="G50" i="6"/>
  <c r="U49" i="6"/>
  <c r="T49" i="6"/>
  <c r="N49" i="6"/>
  <c r="O49" i="6" s="1"/>
  <c r="M49" i="6"/>
  <c r="K49" i="6"/>
  <c r="I49" i="6"/>
  <c r="G49" i="6"/>
  <c r="U48" i="6"/>
  <c r="T48" i="6"/>
  <c r="N48" i="6"/>
  <c r="O48" i="6" s="1"/>
  <c r="M48" i="6"/>
  <c r="K48" i="6"/>
  <c r="I48" i="6"/>
  <c r="G48" i="6"/>
  <c r="S47" i="6"/>
  <c r="R47" i="6"/>
  <c r="T47" i="6" s="1"/>
  <c r="Q47" i="6"/>
  <c r="P47" i="6"/>
  <c r="L47" i="6"/>
  <c r="J47" i="6"/>
  <c r="H47" i="6"/>
  <c r="F47" i="6"/>
  <c r="N47" i="6" s="1"/>
  <c r="E47" i="6"/>
  <c r="M47" i="6" s="1"/>
  <c r="D47" i="6"/>
  <c r="U46" i="6"/>
  <c r="T46" i="6"/>
  <c r="N46" i="6"/>
  <c r="O46" i="6" s="1"/>
  <c r="M46" i="6"/>
  <c r="K46" i="6"/>
  <c r="I46" i="6"/>
  <c r="G46" i="6"/>
  <c r="U45" i="6"/>
  <c r="T45" i="6"/>
  <c r="N45" i="6"/>
  <c r="O45" i="6" s="1"/>
  <c r="M45" i="6"/>
  <c r="K45" i="6"/>
  <c r="I45" i="6"/>
  <c r="G45" i="6"/>
  <c r="U44" i="6"/>
  <c r="T44" i="6"/>
  <c r="N44" i="6"/>
  <c r="O44" i="6" s="1"/>
  <c r="M44" i="6"/>
  <c r="K44" i="6"/>
  <c r="I44" i="6"/>
  <c r="G44" i="6"/>
  <c r="U43" i="6"/>
  <c r="T43" i="6"/>
  <c r="N43" i="6"/>
  <c r="O43" i="6" s="1"/>
  <c r="M43" i="6"/>
  <c r="K43" i="6"/>
  <c r="I43" i="6"/>
  <c r="G43" i="6"/>
  <c r="U42" i="6"/>
  <c r="T42" i="6"/>
  <c r="O42" i="6"/>
  <c r="N42" i="6"/>
  <c r="M42" i="6"/>
  <c r="K42" i="6"/>
  <c r="I42" i="6"/>
  <c r="G42" i="6"/>
  <c r="U41" i="6"/>
  <c r="T41" i="6"/>
  <c r="O41" i="6"/>
  <c r="N41" i="6"/>
  <c r="M41" i="6"/>
  <c r="K41" i="6"/>
  <c r="I41" i="6"/>
  <c r="G41" i="6"/>
  <c r="S40" i="6"/>
  <c r="R40" i="6"/>
  <c r="T40" i="6" s="1"/>
  <c r="Q40" i="6"/>
  <c r="P40" i="6"/>
  <c r="L40" i="6"/>
  <c r="J40" i="6"/>
  <c r="H40" i="6"/>
  <c r="F40" i="6"/>
  <c r="N40" i="6" s="1"/>
  <c r="E40" i="6"/>
  <c r="M40" i="6" s="1"/>
  <c r="D40" i="6"/>
  <c r="G40" i="6" s="1"/>
  <c r="U39" i="6"/>
  <c r="T39" i="6"/>
  <c r="N39" i="6"/>
  <c r="O39" i="6" s="1"/>
  <c r="M39" i="6"/>
  <c r="K39" i="6"/>
  <c r="I39" i="6"/>
  <c r="G39" i="6"/>
  <c r="U38" i="6"/>
  <c r="T38" i="6"/>
  <c r="N38" i="6"/>
  <c r="O38" i="6" s="1"/>
  <c r="M38" i="6"/>
  <c r="K38" i="6"/>
  <c r="I38" i="6"/>
  <c r="G38" i="6"/>
  <c r="U37" i="6"/>
  <c r="T37" i="6"/>
  <c r="N37" i="6"/>
  <c r="O37" i="6" s="1"/>
  <c r="M37" i="6"/>
  <c r="K37" i="6"/>
  <c r="I37" i="6"/>
  <c r="G37" i="6"/>
  <c r="U36" i="6"/>
  <c r="T36" i="6"/>
  <c r="N36" i="6"/>
  <c r="O36" i="6" s="1"/>
  <c r="M36" i="6"/>
  <c r="K36" i="6"/>
  <c r="I36" i="6"/>
  <c r="G36" i="6"/>
  <c r="S35" i="6"/>
  <c r="R35" i="6"/>
  <c r="T35" i="6" s="1"/>
  <c r="Q35" i="6"/>
  <c r="P35" i="6"/>
  <c r="L35" i="6"/>
  <c r="J35" i="6"/>
  <c r="H35" i="6"/>
  <c r="F35" i="6"/>
  <c r="N35" i="6" s="1"/>
  <c r="E35" i="6"/>
  <c r="M35" i="6" s="1"/>
  <c r="D35" i="6"/>
  <c r="U34" i="6"/>
  <c r="T34" i="6"/>
  <c r="N34" i="6"/>
  <c r="O34" i="6" s="1"/>
  <c r="M34" i="6"/>
  <c r="K34" i="6"/>
  <c r="I34" i="6"/>
  <c r="G34" i="6"/>
  <c r="U33" i="6"/>
  <c r="T33" i="6"/>
  <c r="N33" i="6"/>
  <c r="O33" i="6" s="1"/>
  <c r="M33" i="6"/>
  <c r="K33" i="6"/>
  <c r="I33" i="6"/>
  <c r="G33" i="6"/>
  <c r="U32" i="6"/>
  <c r="T32" i="6"/>
  <c r="N32" i="6"/>
  <c r="O32" i="6" s="1"/>
  <c r="M32" i="6"/>
  <c r="K32" i="6"/>
  <c r="I32" i="6"/>
  <c r="G32" i="6"/>
  <c r="U31" i="6"/>
  <c r="T31" i="6"/>
  <c r="N31" i="6"/>
  <c r="O31" i="6" s="1"/>
  <c r="M31" i="6"/>
  <c r="K31" i="6"/>
  <c r="I31" i="6"/>
  <c r="G31" i="6"/>
  <c r="U30" i="6"/>
  <c r="T30" i="6"/>
  <c r="N30" i="6"/>
  <c r="O30" i="6" s="1"/>
  <c r="M30" i="6"/>
  <c r="K30" i="6"/>
  <c r="I30" i="6"/>
  <c r="G30" i="6"/>
  <c r="U29" i="6"/>
  <c r="T29" i="6"/>
  <c r="N29" i="6"/>
  <c r="O29" i="6" s="1"/>
  <c r="M29" i="6"/>
  <c r="K29" i="6"/>
  <c r="I29" i="6"/>
  <c r="G29" i="6"/>
  <c r="U28" i="6"/>
  <c r="T28" i="6"/>
  <c r="N28" i="6"/>
  <c r="O28" i="6" s="1"/>
  <c r="M28" i="6"/>
  <c r="K28" i="6"/>
  <c r="I28" i="6"/>
  <c r="G28" i="6"/>
  <c r="S27" i="6"/>
  <c r="R27" i="6"/>
  <c r="T27" i="6" s="1"/>
  <c r="Q27" i="6"/>
  <c r="P27" i="6"/>
  <c r="U27" i="6" s="1"/>
  <c r="L27" i="6"/>
  <c r="J27" i="6"/>
  <c r="H27" i="6"/>
  <c r="F27" i="6"/>
  <c r="N27" i="6" s="1"/>
  <c r="E27" i="6"/>
  <c r="K27" i="6" s="1"/>
  <c r="D27" i="6"/>
  <c r="I27" i="6" s="1"/>
  <c r="U26" i="6"/>
  <c r="T26" i="6"/>
  <c r="N26" i="6"/>
  <c r="O26" i="6" s="1"/>
  <c r="M26" i="6"/>
  <c r="K26" i="6"/>
  <c r="I26" i="6"/>
  <c r="G26" i="6"/>
  <c r="U25" i="6"/>
  <c r="T25" i="6"/>
  <c r="N25" i="6"/>
  <c r="O25" i="6" s="1"/>
  <c r="M25" i="6"/>
  <c r="K25" i="6"/>
  <c r="I25" i="6"/>
  <c r="G25" i="6"/>
  <c r="U24" i="6"/>
  <c r="T24" i="6"/>
  <c r="N24" i="6"/>
  <c r="O24" i="6" s="1"/>
  <c r="M24" i="6"/>
  <c r="K24" i="6"/>
  <c r="I24" i="6"/>
  <c r="G24" i="6"/>
  <c r="U23" i="6"/>
  <c r="T23" i="6"/>
  <c r="N23" i="6"/>
  <c r="O23" i="6" s="1"/>
  <c r="M23" i="6"/>
  <c r="K23" i="6"/>
  <c r="I23" i="6"/>
  <c r="G23" i="6"/>
  <c r="U22" i="6"/>
  <c r="T22" i="6"/>
  <c r="N22" i="6"/>
  <c r="O22" i="6" s="1"/>
  <c r="M22" i="6"/>
  <c r="K22" i="6"/>
  <c r="I22" i="6"/>
  <c r="G22" i="6"/>
  <c r="U21" i="6"/>
  <c r="T21" i="6"/>
  <c r="O21" i="6"/>
  <c r="N21" i="6"/>
  <c r="M21" i="6"/>
  <c r="K21" i="6"/>
  <c r="I21" i="6"/>
  <c r="G21" i="6"/>
  <c r="U20" i="6"/>
  <c r="T20" i="6"/>
  <c r="N20" i="6"/>
  <c r="O20" i="6" s="1"/>
  <c r="M20" i="6"/>
  <c r="K20" i="6"/>
  <c r="I20" i="6"/>
  <c r="G20" i="6"/>
  <c r="S19" i="6"/>
  <c r="R19" i="6"/>
  <c r="Q19" i="6"/>
  <c r="P19" i="6"/>
  <c r="U19" i="6" s="1"/>
  <c r="L19" i="6"/>
  <c r="J19" i="6"/>
  <c r="H19" i="6"/>
  <c r="F19" i="6"/>
  <c r="E19" i="6"/>
  <c r="M19" i="6" s="1"/>
  <c r="D19" i="6"/>
  <c r="I19" i="6" s="1"/>
  <c r="U18" i="6"/>
  <c r="T18" i="6"/>
  <c r="N18" i="6"/>
  <c r="O18" i="6" s="1"/>
  <c r="M18" i="6"/>
  <c r="K18" i="6"/>
  <c r="I18" i="6"/>
  <c r="G18" i="6"/>
  <c r="U17" i="6"/>
  <c r="T17" i="6"/>
  <c r="N17" i="6"/>
  <c r="O17" i="6" s="1"/>
  <c r="M17" i="6"/>
  <c r="K17" i="6"/>
  <c r="I17" i="6"/>
  <c r="G17" i="6"/>
  <c r="U16" i="6"/>
  <c r="T16" i="6"/>
  <c r="N16" i="6"/>
  <c r="O16" i="6" s="1"/>
  <c r="M16" i="6"/>
  <c r="K16" i="6"/>
  <c r="I16" i="6"/>
  <c r="G16" i="6"/>
  <c r="U15" i="6"/>
  <c r="T15" i="6"/>
  <c r="N15" i="6"/>
  <c r="O15" i="6" s="1"/>
  <c r="M15" i="6"/>
  <c r="K15" i="6"/>
  <c r="I15" i="6"/>
  <c r="G15" i="6"/>
  <c r="U14" i="6"/>
  <c r="T14" i="6"/>
  <c r="N14" i="6"/>
  <c r="O14" i="6" s="1"/>
  <c r="M14" i="6"/>
  <c r="K14" i="6"/>
  <c r="I14" i="6"/>
  <c r="G14" i="6"/>
  <c r="U13" i="6"/>
  <c r="T13" i="6"/>
  <c r="N13" i="6"/>
  <c r="O13" i="6" s="1"/>
  <c r="M13" i="6"/>
  <c r="K13" i="6"/>
  <c r="I13" i="6"/>
  <c r="G13" i="6"/>
  <c r="U12" i="6"/>
  <c r="T12" i="6"/>
  <c r="N12" i="6"/>
  <c r="O12" i="6" s="1"/>
  <c r="M12" i="6"/>
  <c r="K12" i="6"/>
  <c r="I12" i="6"/>
  <c r="G12" i="6"/>
  <c r="U11" i="6"/>
  <c r="T11" i="6"/>
  <c r="N11" i="6"/>
  <c r="O11" i="6" s="1"/>
  <c r="M11" i="6"/>
  <c r="K11" i="6"/>
  <c r="I11" i="6"/>
  <c r="G11" i="6"/>
  <c r="S10" i="6"/>
  <c r="R10" i="6"/>
  <c r="T10" i="6" s="1"/>
  <c r="Q10" i="6"/>
  <c r="P10" i="6"/>
  <c r="L10" i="6"/>
  <c r="J10" i="6"/>
  <c r="H10" i="6"/>
  <c r="F10" i="6"/>
  <c r="N10" i="6" s="1"/>
  <c r="E10" i="6"/>
  <c r="M10" i="6" s="1"/>
  <c r="D10" i="6"/>
  <c r="G10" i="6" s="1"/>
  <c r="U9" i="6"/>
  <c r="T9" i="6"/>
  <c r="N9" i="6"/>
  <c r="O9" i="6" s="1"/>
  <c r="M9" i="6"/>
  <c r="K9" i="6"/>
  <c r="I9" i="6"/>
  <c r="G9" i="6"/>
  <c r="U8" i="6"/>
  <c r="T8" i="6"/>
  <c r="N8" i="6"/>
  <c r="O8" i="6" s="1"/>
  <c r="M8" i="6"/>
  <c r="K8" i="6"/>
  <c r="I8" i="6"/>
  <c r="G8" i="6"/>
  <c r="S339" i="5"/>
  <c r="R339" i="5"/>
  <c r="Q339" i="5"/>
  <c r="P339" i="5"/>
  <c r="L339" i="5"/>
  <c r="J339" i="5"/>
  <c r="H339" i="5"/>
  <c r="F339" i="5"/>
  <c r="N339" i="5" s="1"/>
  <c r="E339" i="5"/>
  <c r="D339" i="5"/>
  <c r="S338" i="5"/>
  <c r="R338" i="5"/>
  <c r="T338" i="5" s="1"/>
  <c r="Q338" i="5"/>
  <c r="P338" i="5"/>
  <c r="U338" i="5" s="1"/>
  <c r="L338" i="5"/>
  <c r="J338" i="5"/>
  <c r="H338" i="5"/>
  <c r="F338" i="5"/>
  <c r="N338" i="5" s="1"/>
  <c r="E338" i="5"/>
  <c r="D338" i="5"/>
  <c r="S337" i="5"/>
  <c r="R337" i="5"/>
  <c r="Q337" i="5"/>
  <c r="P337" i="5"/>
  <c r="U337" i="5" s="1"/>
  <c r="L337" i="5"/>
  <c r="J337" i="5"/>
  <c r="H337" i="5"/>
  <c r="F337" i="5"/>
  <c r="N337" i="5" s="1"/>
  <c r="E337" i="5"/>
  <c r="K337" i="5" s="1"/>
  <c r="D337" i="5"/>
  <c r="U336" i="5"/>
  <c r="T336" i="5"/>
  <c r="O336" i="5"/>
  <c r="N336" i="5"/>
  <c r="M336" i="5"/>
  <c r="K336" i="5"/>
  <c r="I336" i="5"/>
  <c r="G336" i="5"/>
  <c r="U335" i="5"/>
  <c r="T335" i="5"/>
  <c r="N335" i="5"/>
  <c r="O335" i="5" s="1"/>
  <c r="M335" i="5"/>
  <c r="K335" i="5"/>
  <c r="I335" i="5"/>
  <c r="G335" i="5"/>
  <c r="U334" i="5"/>
  <c r="T334" i="5"/>
  <c r="N334" i="5"/>
  <c r="O334" i="5" s="1"/>
  <c r="M334" i="5"/>
  <c r="K334" i="5"/>
  <c r="I334" i="5"/>
  <c r="G334" i="5"/>
  <c r="U333" i="5"/>
  <c r="T333" i="5"/>
  <c r="N333" i="5"/>
  <c r="O333" i="5" s="1"/>
  <c r="M333" i="5"/>
  <c r="K333" i="5"/>
  <c r="I333" i="5"/>
  <c r="G333" i="5"/>
  <c r="S332" i="5"/>
  <c r="R332" i="5"/>
  <c r="T332" i="5" s="1"/>
  <c r="Q332" i="5"/>
  <c r="P332" i="5"/>
  <c r="U332" i="5" s="1"/>
  <c r="L332" i="5"/>
  <c r="J332" i="5"/>
  <c r="H332" i="5"/>
  <c r="F332" i="5"/>
  <c r="N332" i="5" s="1"/>
  <c r="E332" i="5"/>
  <c r="M332" i="5" s="1"/>
  <c r="D332" i="5"/>
  <c r="U331" i="5"/>
  <c r="T331" i="5"/>
  <c r="N331" i="5"/>
  <c r="O331" i="5" s="1"/>
  <c r="M331" i="5"/>
  <c r="K331" i="5"/>
  <c r="I331" i="5"/>
  <c r="G331" i="5"/>
  <c r="U330" i="5"/>
  <c r="T330" i="5"/>
  <c r="N330" i="5"/>
  <c r="O330" i="5" s="1"/>
  <c r="M330" i="5"/>
  <c r="K330" i="5"/>
  <c r="I330" i="5"/>
  <c r="G330" i="5"/>
  <c r="U329" i="5"/>
  <c r="T329" i="5"/>
  <c r="N329" i="5"/>
  <c r="O329" i="5" s="1"/>
  <c r="M329" i="5"/>
  <c r="K329" i="5"/>
  <c r="I329" i="5"/>
  <c r="G329" i="5"/>
  <c r="U328" i="5"/>
  <c r="T328" i="5"/>
  <c r="N328" i="5"/>
  <c r="O328" i="5" s="1"/>
  <c r="M328" i="5"/>
  <c r="K328" i="5"/>
  <c r="I328" i="5"/>
  <c r="G328" i="5"/>
  <c r="U327" i="5"/>
  <c r="T327" i="5"/>
  <c r="N327" i="5"/>
  <c r="O327" i="5" s="1"/>
  <c r="M327" i="5"/>
  <c r="K327" i="5"/>
  <c r="I327" i="5"/>
  <c r="G327" i="5"/>
  <c r="U326" i="5"/>
  <c r="T326" i="5"/>
  <c r="N326" i="5"/>
  <c r="O326" i="5" s="1"/>
  <c r="M326" i="5"/>
  <c r="K326" i="5"/>
  <c r="I326" i="5"/>
  <c r="G326" i="5"/>
  <c r="U325" i="5"/>
  <c r="T325" i="5"/>
  <c r="N325" i="5"/>
  <c r="O325" i="5" s="1"/>
  <c r="M325" i="5"/>
  <c r="K325" i="5"/>
  <c r="I325" i="5"/>
  <c r="G325" i="5"/>
  <c r="U324" i="5"/>
  <c r="T324" i="5"/>
  <c r="N324" i="5"/>
  <c r="O324" i="5" s="1"/>
  <c r="M324" i="5"/>
  <c r="K324" i="5"/>
  <c r="I324" i="5"/>
  <c r="G324" i="5"/>
  <c r="S323" i="5"/>
  <c r="R323" i="5"/>
  <c r="Q323" i="5"/>
  <c r="P323" i="5"/>
  <c r="L323" i="5"/>
  <c r="J323" i="5"/>
  <c r="H323" i="5"/>
  <c r="F323" i="5"/>
  <c r="N323" i="5" s="1"/>
  <c r="E323" i="5"/>
  <c r="D323" i="5"/>
  <c r="U322" i="5"/>
  <c r="T322" i="5"/>
  <c r="N322" i="5"/>
  <c r="O322" i="5" s="1"/>
  <c r="M322" i="5"/>
  <c r="K322" i="5"/>
  <c r="I322" i="5"/>
  <c r="G322" i="5"/>
  <c r="U321" i="5"/>
  <c r="T321" i="5"/>
  <c r="N321" i="5"/>
  <c r="O321" i="5" s="1"/>
  <c r="M321" i="5"/>
  <c r="K321" i="5"/>
  <c r="I321" i="5"/>
  <c r="G321" i="5"/>
  <c r="U320" i="5"/>
  <c r="T320" i="5"/>
  <c r="N320" i="5"/>
  <c r="O320" i="5" s="1"/>
  <c r="M320" i="5"/>
  <c r="K320" i="5"/>
  <c r="I320" i="5"/>
  <c r="G320" i="5"/>
  <c r="U319" i="5"/>
  <c r="T319" i="5"/>
  <c r="N319" i="5"/>
  <c r="O319" i="5" s="1"/>
  <c r="M319" i="5"/>
  <c r="K319" i="5"/>
  <c r="I319" i="5"/>
  <c r="G319" i="5"/>
  <c r="U318" i="5"/>
  <c r="T318" i="5"/>
  <c r="N318" i="5"/>
  <c r="O318" i="5" s="1"/>
  <c r="M318" i="5"/>
  <c r="K318" i="5"/>
  <c r="I318" i="5"/>
  <c r="G318" i="5"/>
  <c r="S317" i="5"/>
  <c r="R317" i="5"/>
  <c r="T317" i="5" s="1"/>
  <c r="Q317" i="5"/>
  <c r="P317" i="5"/>
  <c r="U317" i="5" s="1"/>
  <c r="L317" i="5"/>
  <c r="J317" i="5"/>
  <c r="H317" i="5"/>
  <c r="F317" i="5"/>
  <c r="N317" i="5" s="1"/>
  <c r="E317" i="5"/>
  <c r="K317" i="5" s="1"/>
  <c r="D317" i="5"/>
  <c r="U316" i="5"/>
  <c r="T316" i="5"/>
  <c r="O316" i="5"/>
  <c r="N316" i="5"/>
  <c r="M316" i="5"/>
  <c r="K316" i="5"/>
  <c r="I316" i="5"/>
  <c r="G316" i="5"/>
  <c r="U315" i="5"/>
  <c r="T315" i="5"/>
  <c r="N315" i="5"/>
  <c r="O315" i="5" s="1"/>
  <c r="M315" i="5"/>
  <c r="K315" i="5"/>
  <c r="I315" i="5"/>
  <c r="G315" i="5"/>
  <c r="U314" i="5"/>
  <c r="T314" i="5"/>
  <c r="N314" i="5"/>
  <c r="O314" i="5" s="1"/>
  <c r="M314" i="5"/>
  <c r="K314" i="5"/>
  <c r="I314" i="5"/>
  <c r="G314" i="5"/>
  <c r="U313" i="5"/>
  <c r="T313" i="5"/>
  <c r="N313" i="5"/>
  <c r="O313" i="5" s="1"/>
  <c r="M313" i="5"/>
  <c r="K313" i="5"/>
  <c r="I313" i="5"/>
  <c r="G313" i="5"/>
  <c r="U312" i="5"/>
  <c r="T312" i="5"/>
  <c r="N312" i="5"/>
  <c r="O312" i="5" s="1"/>
  <c r="M312" i="5"/>
  <c r="K312" i="5"/>
  <c r="I312" i="5"/>
  <c r="G312" i="5"/>
  <c r="U311" i="5"/>
  <c r="T311" i="5"/>
  <c r="N311" i="5"/>
  <c r="O311" i="5" s="1"/>
  <c r="M311" i="5"/>
  <c r="K311" i="5"/>
  <c r="I311" i="5"/>
  <c r="G311" i="5"/>
  <c r="S310" i="5"/>
  <c r="R310" i="5"/>
  <c r="Q310" i="5"/>
  <c r="P310" i="5"/>
  <c r="U310" i="5" s="1"/>
  <c r="L310" i="5"/>
  <c r="J310" i="5"/>
  <c r="H310" i="5"/>
  <c r="F310" i="5"/>
  <c r="N310" i="5" s="1"/>
  <c r="E310" i="5"/>
  <c r="D310" i="5"/>
  <c r="U309" i="5"/>
  <c r="T309" i="5"/>
  <c r="N309" i="5"/>
  <c r="O309" i="5" s="1"/>
  <c r="M309" i="5"/>
  <c r="K309" i="5"/>
  <c r="I309" i="5"/>
  <c r="G309" i="5"/>
  <c r="U308" i="5"/>
  <c r="T308" i="5"/>
  <c r="N308" i="5"/>
  <c r="O308" i="5" s="1"/>
  <c r="M308" i="5"/>
  <c r="K308" i="5"/>
  <c r="I308" i="5"/>
  <c r="G308" i="5"/>
  <c r="U307" i="5"/>
  <c r="T307" i="5"/>
  <c r="N307" i="5"/>
  <c r="O307" i="5" s="1"/>
  <c r="M307" i="5"/>
  <c r="K307" i="5"/>
  <c r="I307" i="5"/>
  <c r="G307" i="5"/>
  <c r="U306" i="5"/>
  <c r="T306" i="5"/>
  <c r="N306" i="5"/>
  <c r="O306" i="5" s="1"/>
  <c r="M306" i="5"/>
  <c r="K306" i="5"/>
  <c r="I306" i="5"/>
  <c r="G306" i="5"/>
  <c r="U305" i="5"/>
  <c r="T305" i="5"/>
  <c r="N305" i="5"/>
  <c r="O305" i="5" s="1"/>
  <c r="M305" i="5"/>
  <c r="K305" i="5"/>
  <c r="I305" i="5"/>
  <c r="G305" i="5"/>
  <c r="U304" i="5"/>
  <c r="T304" i="5"/>
  <c r="N304" i="5"/>
  <c r="O304" i="5" s="1"/>
  <c r="M304" i="5"/>
  <c r="K304" i="5"/>
  <c r="I304" i="5"/>
  <c r="G304" i="5"/>
  <c r="S303" i="5"/>
  <c r="R303" i="5"/>
  <c r="T303" i="5" s="1"/>
  <c r="Q303" i="5"/>
  <c r="P303" i="5"/>
  <c r="U303" i="5" s="1"/>
  <c r="L303" i="5"/>
  <c r="J303" i="5"/>
  <c r="H303" i="5"/>
  <c r="F303" i="5"/>
  <c r="N303" i="5" s="1"/>
  <c r="E303" i="5"/>
  <c r="D303" i="5"/>
  <c r="U302" i="5"/>
  <c r="T302" i="5"/>
  <c r="N302" i="5"/>
  <c r="O302" i="5" s="1"/>
  <c r="M302" i="5"/>
  <c r="K302" i="5"/>
  <c r="I302" i="5"/>
  <c r="G302" i="5"/>
  <c r="S299" i="5"/>
  <c r="R299" i="5"/>
  <c r="Q299" i="5"/>
  <c r="P299" i="5"/>
  <c r="L299" i="5"/>
  <c r="J299" i="5"/>
  <c r="H299" i="5"/>
  <c r="F299" i="5"/>
  <c r="N299" i="5" s="1"/>
  <c r="E299" i="5"/>
  <c r="D299" i="5"/>
  <c r="S298" i="5"/>
  <c r="R298" i="5"/>
  <c r="T298" i="5" s="1"/>
  <c r="Q298" i="5"/>
  <c r="P298" i="5"/>
  <c r="U298" i="5" s="1"/>
  <c r="L298" i="5"/>
  <c r="J298" i="5"/>
  <c r="H298" i="5"/>
  <c r="F298" i="5"/>
  <c r="N298" i="5" s="1"/>
  <c r="E298" i="5"/>
  <c r="D298" i="5"/>
  <c r="U297" i="5"/>
  <c r="T297" i="5"/>
  <c r="O297" i="5"/>
  <c r="N297" i="5"/>
  <c r="M297" i="5"/>
  <c r="K297" i="5"/>
  <c r="I297" i="5"/>
  <c r="G297" i="5"/>
  <c r="U296" i="5"/>
  <c r="T296" i="5"/>
  <c r="O296" i="5"/>
  <c r="N296" i="5"/>
  <c r="M296" i="5"/>
  <c r="K296" i="5"/>
  <c r="I296" i="5"/>
  <c r="G296" i="5"/>
  <c r="U295" i="5"/>
  <c r="T295" i="5"/>
  <c r="N295" i="5"/>
  <c r="O295" i="5" s="1"/>
  <c r="M295" i="5"/>
  <c r="K295" i="5"/>
  <c r="I295" i="5"/>
  <c r="G295" i="5"/>
  <c r="U294" i="5"/>
  <c r="T294" i="5"/>
  <c r="O294" i="5"/>
  <c r="N294" i="5"/>
  <c r="M294" i="5"/>
  <c r="K294" i="5"/>
  <c r="I294" i="5"/>
  <c r="G294" i="5"/>
  <c r="U293" i="5"/>
  <c r="T293" i="5"/>
  <c r="N293" i="5"/>
  <c r="O293" i="5" s="1"/>
  <c r="M293" i="5"/>
  <c r="K293" i="5"/>
  <c r="I293" i="5"/>
  <c r="G293" i="5"/>
  <c r="S292" i="5"/>
  <c r="R292" i="5"/>
  <c r="Q292" i="5"/>
  <c r="P292" i="5"/>
  <c r="U292" i="5" s="1"/>
  <c r="L292" i="5"/>
  <c r="J292" i="5"/>
  <c r="H292" i="5"/>
  <c r="F292" i="5"/>
  <c r="N292" i="5" s="1"/>
  <c r="E292" i="5"/>
  <c r="K292" i="5" s="1"/>
  <c r="D292" i="5"/>
  <c r="U291" i="5"/>
  <c r="T291" i="5"/>
  <c r="O291" i="5"/>
  <c r="N291" i="5"/>
  <c r="M291" i="5"/>
  <c r="K291" i="5"/>
  <c r="I291" i="5"/>
  <c r="G291" i="5"/>
  <c r="U290" i="5"/>
  <c r="T290" i="5"/>
  <c r="N290" i="5"/>
  <c r="O290" i="5" s="1"/>
  <c r="M290" i="5"/>
  <c r="K290" i="5"/>
  <c r="I290" i="5"/>
  <c r="G290" i="5"/>
  <c r="U289" i="5"/>
  <c r="T289" i="5"/>
  <c r="N289" i="5"/>
  <c r="O289" i="5" s="1"/>
  <c r="M289" i="5"/>
  <c r="K289" i="5"/>
  <c r="I289" i="5"/>
  <c r="G289" i="5"/>
  <c r="U288" i="5"/>
  <c r="T288" i="5"/>
  <c r="N288" i="5"/>
  <c r="O288" i="5" s="1"/>
  <c r="M288" i="5"/>
  <c r="K288" i="5"/>
  <c r="I288" i="5"/>
  <c r="G288" i="5"/>
  <c r="U287" i="5"/>
  <c r="T287" i="5"/>
  <c r="O287" i="5"/>
  <c r="N287" i="5"/>
  <c r="M287" i="5"/>
  <c r="K287" i="5"/>
  <c r="I287" i="5"/>
  <c r="G287" i="5"/>
  <c r="U286" i="5"/>
  <c r="T286" i="5"/>
  <c r="O286" i="5"/>
  <c r="N286" i="5"/>
  <c r="M286" i="5"/>
  <c r="K286" i="5"/>
  <c r="I286" i="5"/>
  <c r="G286" i="5"/>
  <c r="S285" i="5"/>
  <c r="R285" i="5"/>
  <c r="T285" i="5" s="1"/>
  <c r="Q285" i="5"/>
  <c r="P285" i="5"/>
  <c r="U285" i="5" s="1"/>
  <c r="L285" i="5"/>
  <c r="J285" i="5"/>
  <c r="H285" i="5"/>
  <c r="F285" i="5"/>
  <c r="N285" i="5" s="1"/>
  <c r="E285" i="5"/>
  <c r="D285" i="5"/>
  <c r="U284" i="5"/>
  <c r="T284" i="5"/>
  <c r="O284" i="5"/>
  <c r="N284" i="5"/>
  <c r="M284" i="5"/>
  <c r="K284" i="5"/>
  <c r="I284" i="5"/>
  <c r="G284" i="5"/>
  <c r="U283" i="5"/>
  <c r="T283" i="5"/>
  <c r="N283" i="5"/>
  <c r="O283" i="5" s="1"/>
  <c r="M283" i="5"/>
  <c r="K283" i="5"/>
  <c r="I283" i="5"/>
  <c r="G283" i="5"/>
  <c r="U282" i="5"/>
  <c r="T282" i="5"/>
  <c r="N282" i="5"/>
  <c r="O282" i="5" s="1"/>
  <c r="M282" i="5"/>
  <c r="K282" i="5"/>
  <c r="I282" i="5"/>
  <c r="G282" i="5"/>
  <c r="U281" i="5"/>
  <c r="T281" i="5"/>
  <c r="O281" i="5"/>
  <c r="N281" i="5"/>
  <c r="M281" i="5"/>
  <c r="K281" i="5"/>
  <c r="I281" i="5"/>
  <c r="G281" i="5"/>
  <c r="U280" i="5"/>
  <c r="T280" i="5"/>
  <c r="N280" i="5"/>
  <c r="O280" i="5" s="1"/>
  <c r="M280" i="5"/>
  <c r="K280" i="5"/>
  <c r="I280" i="5"/>
  <c r="G280" i="5"/>
  <c r="U279" i="5"/>
  <c r="T279" i="5"/>
  <c r="N279" i="5"/>
  <c r="O279" i="5" s="1"/>
  <c r="M279" i="5"/>
  <c r="K279" i="5"/>
  <c r="I279" i="5"/>
  <c r="G279" i="5"/>
  <c r="U278" i="5"/>
  <c r="T278" i="5"/>
  <c r="N278" i="5"/>
  <c r="O278" i="5" s="1"/>
  <c r="M278" i="5"/>
  <c r="K278" i="5"/>
  <c r="I278" i="5"/>
  <c r="G278" i="5"/>
  <c r="U277" i="5"/>
  <c r="T277" i="5"/>
  <c r="N277" i="5"/>
  <c r="O277" i="5" s="1"/>
  <c r="M277" i="5"/>
  <c r="K277" i="5"/>
  <c r="I277" i="5"/>
  <c r="G277" i="5"/>
  <c r="U276" i="5"/>
  <c r="T276" i="5"/>
  <c r="O276" i="5"/>
  <c r="N276" i="5"/>
  <c r="M276" i="5"/>
  <c r="K276" i="5"/>
  <c r="I276" i="5"/>
  <c r="G276" i="5"/>
  <c r="S275" i="5"/>
  <c r="R275" i="5"/>
  <c r="Q275" i="5"/>
  <c r="P275" i="5"/>
  <c r="L275" i="5"/>
  <c r="J275" i="5"/>
  <c r="H275" i="5"/>
  <c r="F275" i="5"/>
  <c r="N275" i="5" s="1"/>
  <c r="E275" i="5"/>
  <c r="D275" i="5"/>
  <c r="U274" i="5"/>
  <c r="T274" i="5"/>
  <c r="O274" i="5"/>
  <c r="N274" i="5"/>
  <c r="M274" i="5"/>
  <c r="K274" i="5"/>
  <c r="I274" i="5"/>
  <c r="G274" i="5"/>
  <c r="U273" i="5"/>
  <c r="T273" i="5"/>
  <c r="N273" i="5"/>
  <c r="O273" i="5" s="1"/>
  <c r="M273" i="5"/>
  <c r="K273" i="5"/>
  <c r="I273" i="5"/>
  <c r="G273" i="5"/>
  <c r="U272" i="5"/>
  <c r="T272" i="5"/>
  <c r="N272" i="5"/>
  <c r="O272" i="5" s="1"/>
  <c r="M272" i="5"/>
  <c r="K272" i="5"/>
  <c r="I272" i="5"/>
  <c r="G272" i="5"/>
  <c r="U271" i="5"/>
  <c r="T271" i="5"/>
  <c r="N271" i="5"/>
  <c r="O271" i="5" s="1"/>
  <c r="M271" i="5"/>
  <c r="K271" i="5"/>
  <c r="I271" i="5"/>
  <c r="G271" i="5"/>
  <c r="U270" i="5"/>
  <c r="T270" i="5"/>
  <c r="O270" i="5"/>
  <c r="N270" i="5"/>
  <c r="M270" i="5"/>
  <c r="K270" i="5"/>
  <c r="I270" i="5"/>
  <c r="G270" i="5"/>
  <c r="U269" i="5"/>
  <c r="T269" i="5"/>
  <c r="N269" i="5"/>
  <c r="O269" i="5" s="1"/>
  <c r="M269" i="5"/>
  <c r="K269" i="5"/>
  <c r="I269" i="5"/>
  <c r="G269" i="5"/>
  <c r="U268" i="5"/>
  <c r="T268" i="5"/>
  <c r="N268" i="5"/>
  <c r="O268" i="5" s="1"/>
  <c r="M268" i="5"/>
  <c r="K268" i="5"/>
  <c r="I268" i="5"/>
  <c r="G268" i="5"/>
  <c r="S267" i="5"/>
  <c r="R267" i="5"/>
  <c r="Q267" i="5"/>
  <c r="P267" i="5"/>
  <c r="U267" i="5" s="1"/>
  <c r="L267" i="5"/>
  <c r="J267" i="5"/>
  <c r="H267" i="5"/>
  <c r="F267" i="5"/>
  <c r="N267" i="5" s="1"/>
  <c r="E267" i="5"/>
  <c r="D267" i="5"/>
  <c r="U266" i="5"/>
  <c r="T266" i="5"/>
  <c r="O266" i="5"/>
  <c r="N266" i="5"/>
  <c r="M266" i="5"/>
  <c r="K266" i="5"/>
  <c r="I266" i="5"/>
  <c r="G266" i="5"/>
  <c r="U265" i="5"/>
  <c r="T265" i="5"/>
  <c r="N265" i="5"/>
  <c r="O265" i="5" s="1"/>
  <c r="M265" i="5"/>
  <c r="K265" i="5"/>
  <c r="I265" i="5"/>
  <c r="G265" i="5"/>
  <c r="U264" i="5"/>
  <c r="T264" i="5"/>
  <c r="N264" i="5"/>
  <c r="O264" i="5" s="1"/>
  <c r="M264" i="5"/>
  <c r="K264" i="5"/>
  <c r="I264" i="5"/>
  <c r="G264" i="5"/>
  <c r="U263" i="5"/>
  <c r="T263" i="5"/>
  <c r="O263" i="5"/>
  <c r="N263" i="5"/>
  <c r="M263" i="5"/>
  <c r="K263" i="5"/>
  <c r="I263" i="5"/>
  <c r="G263" i="5"/>
  <c r="S260" i="5"/>
  <c r="R260" i="5"/>
  <c r="Q260" i="5"/>
  <c r="P260" i="5"/>
  <c r="U260" i="5" s="1"/>
  <c r="L260" i="5"/>
  <c r="J260" i="5"/>
  <c r="H260" i="5"/>
  <c r="F260" i="5"/>
  <c r="N260" i="5" s="1"/>
  <c r="E260" i="5"/>
  <c r="K260" i="5" s="1"/>
  <c r="D260" i="5"/>
  <c r="S259" i="5"/>
  <c r="R259" i="5"/>
  <c r="T259" i="5" s="1"/>
  <c r="Q259" i="5"/>
  <c r="P259" i="5"/>
  <c r="U259" i="5" s="1"/>
  <c r="L259" i="5"/>
  <c r="J259" i="5"/>
  <c r="H259" i="5"/>
  <c r="F259" i="5"/>
  <c r="N259" i="5" s="1"/>
  <c r="E259" i="5"/>
  <c r="D259" i="5"/>
  <c r="U258" i="5"/>
  <c r="T258" i="5"/>
  <c r="O258" i="5"/>
  <c r="N258" i="5"/>
  <c r="M258" i="5"/>
  <c r="K258" i="5"/>
  <c r="I258" i="5"/>
  <c r="G258" i="5"/>
  <c r="U257" i="5"/>
  <c r="T257" i="5"/>
  <c r="N257" i="5"/>
  <c r="O257" i="5" s="1"/>
  <c r="M257" i="5"/>
  <c r="K257" i="5"/>
  <c r="I257" i="5"/>
  <c r="G257" i="5"/>
  <c r="U256" i="5"/>
  <c r="T256" i="5"/>
  <c r="N256" i="5"/>
  <c r="O256" i="5" s="1"/>
  <c r="M256" i="5"/>
  <c r="K256" i="5"/>
  <c r="I256" i="5"/>
  <c r="G256" i="5"/>
  <c r="U255" i="5"/>
  <c r="T255" i="5"/>
  <c r="N255" i="5"/>
  <c r="O255" i="5" s="1"/>
  <c r="M255" i="5"/>
  <c r="K255" i="5"/>
  <c r="I255" i="5"/>
  <c r="G255" i="5"/>
  <c r="S254" i="5"/>
  <c r="R254" i="5"/>
  <c r="Q254" i="5"/>
  <c r="P254" i="5"/>
  <c r="L254" i="5"/>
  <c r="J254" i="5"/>
  <c r="H254" i="5"/>
  <c r="F254" i="5"/>
  <c r="N254" i="5" s="1"/>
  <c r="E254" i="5"/>
  <c r="D254" i="5"/>
  <c r="U253" i="5"/>
  <c r="T253" i="5"/>
  <c r="O253" i="5"/>
  <c r="N253" i="5"/>
  <c r="M253" i="5"/>
  <c r="K253" i="5"/>
  <c r="I253" i="5"/>
  <c r="G253" i="5"/>
  <c r="U252" i="5"/>
  <c r="T252" i="5"/>
  <c r="O252" i="5"/>
  <c r="N252" i="5"/>
  <c r="M252" i="5"/>
  <c r="K252" i="5"/>
  <c r="I252" i="5"/>
  <c r="G252" i="5"/>
  <c r="U251" i="5"/>
  <c r="T251" i="5"/>
  <c r="N251" i="5"/>
  <c r="O251" i="5" s="1"/>
  <c r="M251" i="5"/>
  <c r="K251" i="5"/>
  <c r="I251" i="5"/>
  <c r="G251" i="5"/>
  <c r="U250" i="5"/>
  <c r="T250" i="5"/>
  <c r="N250" i="5"/>
  <c r="O250" i="5" s="1"/>
  <c r="M250" i="5"/>
  <c r="K250" i="5"/>
  <c r="I250" i="5"/>
  <c r="G250" i="5"/>
  <c r="U249" i="5"/>
  <c r="T249" i="5"/>
  <c r="N249" i="5"/>
  <c r="O249" i="5" s="1"/>
  <c r="M249" i="5"/>
  <c r="K249" i="5"/>
  <c r="I249" i="5"/>
  <c r="G249" i="5"/>
  <c r="U248" i="5"/>
  <c r="T248" i="5"/>
  <c r="N248" i="5"/>
  <c r="O248" i="5" s="1"/>
  <c r="M248" i="5"/>
  <c r="K248" i="5"/>
  <c r="I248" i="5"/>
  <c r="G248" i="5"/>
  <c r="S247" i="5"/>
  <c r="R247" i="5"/>
  <c r="T247" i="5" s="1"/>
  <c r="Q247" i="5"/>
  <c r="P247" i="5"/>
  <c r="U247" i="5" s="1"/>
  <c r="L247" i="5"/>
  <c r="J247" i="5"/>
  <c r="H247" i="5"/>
  <c r="F247" i="5"/>
  <c r="N247" i="5" s="1"/>
  <c r="E247" i="5"/>
  <c r="D247" i="5"/>
  <c r="U246" i="5"/>
  <c r="T246" i="5"/>
  <c r="O246" i="5"/>
  <c r="N246" i="5"/>
  <c r="M246" i="5"/>
  <c r="K246" i="5"/>
  <c r="I246" i="5"/>
  <c r="G246" i="5"/>
  <c r="U245" i="5"/>
  <c r="T245" i="5"/>
  <c r="N245" i="5"/>
  <c r="O245" i="5" s="1"/>
  <c r="M245" i="5"/>
  <c r="K245" i="5"/>
  <c r="I245" i="5"/>
  <c r="G245" i="5"/>
  <c r="U244" i="5"/>
  <c r="T244" i="5"/>
  <c r="N244" i="5"/>
  <c r="O244" i="5" s="1"/>
  <c r="M244" i="5"/>
  <c r="K244" i="5"/>
  <c r="I244" i="5"/>
  <c r="G244" i="5"/>
  <c r="U243" i="5"/>
  <c r="T243" i="5"/>
  <c r="N243" i="5"/>
  <c r="O243" i="5" s="1"/>
  <c r="M243" i="5"/>
  <c r="K243" i="5"/>
  <c r="I243" i="5"/>
  <c r="G243" i="5"/>
  <c r="U242" i="5"/>
  <c r="T242" i="5"/>
  <c r="N242" i="5"/>
  <c r="O242" i="5" s="1"/>
  <c r="M242" i="5"/>
  <c r="K242" i="5"/>
  <c r="I242" i="5"/>
  <c r="G242" i="5"/>
  <c r="U241" i="5"/>
  <c r="T241" i="5"/>
  <c r="O241" i="5"/>
  <c r="N241" i="5"/>
  <c r="M241" i="5"/>
  <c r="K241" i="5"/>
  <c r="I241" i="5"/>
  <c r="G241" i="5"/>
  <c r="S240" i="5"/>
  <c r="R240" i="5"/>
  <c r="Q240" i="5"/>
  <c r="P240" i="5"/>
  <c r="U240" i="5" s="1"/>
  <c r="L240" i="5"/>
  <c r="J240" i="5"/>
  <c r="H240" i="5"/>
  <c r="F240" i="5"/>
  <c r="N240" i="5" s="1"/>
  <c r="E240" i="5"/>
  <c r="K240" i="5" s="1"/>
  <c r="D240" i="5"/>
  <c r="U239" i="5"/>
  <c r="T239" i="5"/>
  <c r="N239" i="5"/>
  <c r="O239" i="5" s="1"/>
  <c r="M239" i="5"/>
  <c r="K239" i="5"/>
  <c r="I239" i="5"/>
  <c r="G239" i="5"/>
  <c r="U238" i="5"/>
  <c r="T238" i="5"/>
  <c r="N238" i="5"/>
  <c r="O238" i="5" s="1"/>
  <c r="M238" i="5"/>
  <c r="K238" i="5"/>
  <c r="I238" i="5"/>
  <c r="G238" i="5"/>
  <c r="U237" i="5"/>
  <c r="T237" i="5"/>
  <c r="N237" i="5"/>
  <c r="O237" i="5" s="1"/>
  <c r="M237" i="5"/>
  <c r="K237" i="5"/>
  <c r="I237" i="5"/>
  <c r="G237" i="5"/>
  <c r="U236" i="5"/>
  <c r="T236" i="5"/>
  <c r="N236" i="5"/>
  <c r="O236" i="5" s="1"/>
  <c r="M236" i="5"/>
  <c r="K236" i="5"/>
  <c r="I236" i="5"/>
  <c r="G236" i="5"/>
  <c r="U235" i="5"/>
  <c r="T235" i="5"/>
  <c r="N235" i="5"/>
  <c r="O235" i="5" s="1"/>
  <c r="M235" i="5"/>
  <c r="K235" i="5"/>
  <c r="I235" i="5"/>
  <c r="G235" i="5"/>
  <c r="U234" i="5"/>
  <c r="T234" i="5"/>
  <c r="N234" i="5"/>
  <c r="O234" i="5" s="1"/>
  <c r="M234" i="5"/>
  <c r="K234" i="5"/>
  <c r="I234" i="5"/>
  <c r="G234" i="5"/>
  <c r="S231" i="5"/>
  <c r="R231" i="5"/>
  <c r="T231" i="5" s="1"/>
  <c r="Q231" i="5"/>
  <c r="P231" i="5"/>
  <c r="U231" i="5" s="1"/>
  <c r="L231" i="5"/>
  <c r="J231" i="5"/>
  <c r="H231" i="5"/>
  <c r="F231" i="5"/>
  <c r="N231" i="5" s="1"/>
  <c r="E231" i="5"/>
  <c r="D231" i="5"/>
  <c r="S230" i="5"/>
  <c r="R230" i="5"/>
  <c r="Q230" i="5"/>
  <c r="P230" i="5"/>
  <c r="L230" i="5"/>
  <c r="J230" i="5"/>
  <c r="H230" i="5"/>
  <c r="F230" i="5"/>
  <c r="N230" i="5" s="1"/>
  <c r="E230" i="5"/>
  <c r="D230" i="5"/>
  <c r="U229" i="5"/>
  <c r="T229" i="5"/>
  <c r="O229" i="5"/>
  <c r="N229" i="5"/>
  <c r="M229" i="5"/>
  <c r="K229" i="5"/>
  <c r="I229" i="5"/>
  <c r="G229" i="5"/>
  <c r="U228" i="5"/>
  <c r="T228" i="5"/>
  <c r="N228" i="5"/>
  <c r="O228" i="5" s="1"/>
  <c r="M228" i="5"/>
  <c r="K228" i="5"/>
  <c r="I228" i="5"/>
  <c r="G228" i="5"/>
  <c r="U227" i="5"/>
  <c r="T227" i="5"/>
  <c r="N227" i="5"/>
  <c r="O227" i="5" s="1"/>
  <c r="M227" i="5"/>
  <c r="K227" i="5"/>
  <c r="I227" i="5"/>
  <c r="G227" i="5"/>
  <c r="U226" i="5"/>
  <c r="T226" i="5"/>
  <c r="N226" i="5"/>
  <c r="O226" i="5" s="1"/>
  <c r="M226" i="5"/>
  <c r="K226" i="5"/>
  <c r="I226" i="5"/>
  <c r="G226" i="5"/>
  <c r="U225" i="5"/>
  <c r="T225" i="5"/>
  <c r="N225" i="5"/>
  <c r="O225" i="5" s="1"/>
  <c r="M225" i="5"/>
  <c r="K225" i="5"/>
  <c r="I225" i="5"/>
  <c r="G225" i="5"/>
  <c r="S224" i="5"/>
  <c r="R224" i="5"/>
  <c r="Q224" i="5"/>
  <c r="P224" i="5"/>
  <c r="U224" i="5" s="1"/>
  <c r="L224" i="5"/>
  <c r="J224" i="5"/>
  <c r="H224" i="5"/>
  <c r="F224" i="5"/>
  <c r="N224" i="5" s="1"/>
  <c r="E224" i="5"/>
  <c r="D224" i="5"/>
  <c r="U223" i="5"/>
  <c r="T223" i="5"/>
  <c r="O223" i="5"/>
  <c r="N223" i="5"/>
  <c r="M223" i="5"/>
  <c r="K223" i="5"/>
  <c r="I223" i="5"/>
  <c r="G223" i="5"/>
  <c r="U222" i="5"/>
  <c r="T222" i="5"/>
  <c r="O222" i="5"/>
  <c r="N222" i="5"/>
  <c r="M222" i="5"/>
  <c r="K222" i="5"/>
  <c r="I222" i="5"/>
  <c r="G222" i="5"/>
  <c r="U221" i="5"/>
  <c r="T221" i="5"/>
  <c r="N221" i="5"/>
  <c r="O221" i="5" s="1"/>
  <c r="M221" i="5"/>
  <c r="K221" i="5"/>
  <c r="I221" i="5"/>
  <c r="G221" i="5"/>
  <c r="U220" i="5"/>
  <c r="T220" i="5"/>
  <c r="N220" i="5"/>
  <c r="O220" i="5" s="1"/>
  <c r="M220" i="5"/>
  <c r="K220" i="5"/>
  <c r="I220" i="5"/>
  <c r="G220" i="5"/>
  <c r="U219" i="5"/>
  <c r="T219" i="5"/>
  <c r="N219" i="5"/>
  <c r="O219" i="5" s="1"/>
  <c r="M219" i="5"/>
  <c r="K219" i="5"/>
  <c r="I219" i="5"/>
  <c r="G219" i="5"/>
  <c r="U218" i="5"/>
  <c r="T218" i="5"/>
  <c r="N218" i="5"/>
  <c r="O218" i="5" s="1"/>
  <c r="M218" i="5"/>
  <c r="K218" i="5"/>
  <c r="I218" i="5"/>
  <c r="G218" i="5"/>
  <c r="U217" i="5"/>
  <c r="T217" i="5"/>
  <c r="N217" i="5"/>
  <c r="O217" i="5" s="1"/>
  <c r="M217" i="5"/>
  <c r="K217" i="5"/>
  <c r="I217" i="5"/>
  <c r="G217" i="5"/>
  <c r="S216" i="5"/>
  <c r="R216" i="5"/>
  <c r="Q216" i="5"/>
  <c r="P216" i="5"/>
  <c r="U216" i="5" s="1"/>
  <c r="L216" i="5"/>
  <c r="J216" i="5"/>
  <c r="H216" i="5"/>
  <c r="F216" i="5"/>
  <c r="N216" i="5" s="1"/>
  <c r="E216" i="5"/>
  <c r="D216" i="5"/>
  <c r="U215" i="5"/>
  <c r="T215" i="5"/>
  <c r="O215" i="5"/>
  <c r="N215" i="5"/>
  <c r="M215" i="5"/>
  <c r="K215" i="5"/>
  <c r="I215" i="5"/>
  <c r="G215" i="5"/>
  <c r="U214" i="5"/>
  <c r="T214" i="5"/>
  <c r="N214" i="5"/>
  <c r="O214" i="5" s="1"/>
  <c r="M214" i="5"/>
  <c r="K214" i="5"/>
  <c r="I214" i="5"/>
  <c r="G214" i="5"/>
  <c r="U213" i="5"/>
  <c r="T213" i="5"/>
  <c r="N213" i="5"/>
  <c r="O213" i="5" s="1"/>
  <c r="M213" i="5"/>
  <c r="K213" i="5"/>
  <c r="I213" i="5"/>
  <c r="G213" i="5"/>
  <c r="U212" i="5"/>
  <c r="T212" i="5"/>
  <c r="N212" i="5"/>
  <c r="O212" i="5" s="1"/>
  <c r="M212" i="5"/>
  <c r="K212" i="5"/>
  <c r="I212" i="5"/>
  <c r="G212" i="5"/>
  <c r="U211" i="5"/>
  <c r="T211" i="5"/>
  <c r="N211" i="5"/>
  <c r="O211" i="5" s="1"/>
  <c r="M211" i="5"/>
  <c r="K211" i="5"/>
  <c r="I211" i="5"/>
  <c r="G211" i="5"/>
  <c r="U210" i="5"/>
  <c r="T210" i="5"/>
  <c r="N210" i="5"/>
  <c r="O210" i="5" s="1"/>
  <c r="M210" i="5"/>
  <c r="K210" i="5"/>
  <c r="I210" i="5"/>
  <c r="G210" i="5"/>
  <c r="U209" i="5"/>
  <c r="T209" i="5"/>
  <c r="N209" i="5"/>
  <c r="O209" i="5" s="1"/>
  <c r="M209" i="5"/>
  <c r="K209" i="5"/>
  <c r="I209" i="5"/>
  <c r="G209" i="5"/>
  <c r="U208" i="5"/>
  <c r="T208" i="5"/>
  <c r="N208" i="5"/>
  <c r="O208" i="5" s="1"/>
  <c r="M208" i="5"/>
  <c r="K208" i="5"/>
  <c r="I208" i="5"/>
  <c r="G208" i="5"/>
  <c r="S205" i="5"/>
  <c r="R205" i="5"/>
  <c r="T205" i="5" s="1"/>
  <c r="Q205" i="5"/>
  <c r="P205" i="5"/>
  <c r="U205" i="5" s="1"/>
  <c r="L205" i="5"/>
  <c r="J205" i="5"/>
  <c r="H205" i="5"/>
  <c r="F205" i="5"/>
  <c r="N205" i="5" s="1"/>
  <c r="E205" i="5"/>
  <c r="K205" i="5" s="1"/>
  <c r="D205" i="5"/>
  <c r="S204" i="5"/>
  <c r="R204" i="5"/>
  <c r="Q204" i="5"/>
  <c r="P204" i="5"/>
  <c r="L204" i="5"/>
  <c r="J204" i="5"/>
  <c r="H204" i="5"/>
  <c r="F204" i="5"/>
  <c r="E204" i="5"/>
  <c r="D204" i="5"/>
  <c r="G204" i="5" s="1"/>
  <c r="U203" i="5"/>
  <c r="T203" i="5"/>
  <c r="O203" i="5"/>
  <c r="N203" i="5"/>
  <c r="M203" i="5"/>
  <c r="K203" i="5"/>
  <c r="I203" i="5"/>
  <c r="G203" i="5"/>
  <c r="U202" i="5"/>
  <c r="T202" i="5"/>
  <c r="O202" i="5"/>
  <c r="N202" i="5"/>
  <c r="M202" i="5"/>
  <c r="K202" i="5"/>
  <c r="I202" i="5"/>
  <c r="G202" i="5"/>
  <c r="U201" i="5"/>
  <c r="T201" i="5"/>
  <c r="N201" i="5"/>
  <c r="O201" i="5" s="1"/>
  <c r="M201" i="5"/>
  <c r="K201" i="5"/>
  <c r="I201" i="5"/>
  <c r="G201" i="5"/>
  <c r="U200" i="5"/>
  <c r="T200" i="5"/>
  <c r="N200" i="5"/>
  <c r="O200" i="5" s="1"/>
  <c r="M200" i="5"/>
  <c r="K200" i="5"/>
  <c r="I200" i="5"/>
  <c r="G200" i="5"/>
  <c r="U199" i="5"/>
  <c r="T199" i="5"/>
  <c r="N199" i="5"/>
  <c r="O199" i="5" s="1"/>
  <c r="M199" i="5"/>
  <c r="K199" i="5"/>
  <c r="I199" i="5"/>
  <c r="G199" i="5"/>
  <c r="S198" i="5"/>
  <c r="R198" i="5"/>
  <c r="T198" i="5" s="1"/>
  <c r="Q198" i="5"/>
  <c r="P198" i="5"/>
  <c r="L198" i="5"/>
  <c r="J198" i="5"/>
  <c r="U198" i="5" s="1"/>
  <c r="H198" i="5"/>
  <c r="F198" i="5"/>
  <c r="N198" i="5" s="1"/>
  <c r="E198" i="5"/>
  <c r="D198" i="5"/>
  <c r="U197" i="5"/>
  <c r="T197" i="5"/>
  <c r="O197" i="5"/>
  <c r="N197" i="5"/>
  <c r="M197" i="5"/>
  <c r="K197" i="5"/>
  <c r="I197" i="5"/>
  <c r="G197" i="5"/>
  <c r="U196" i="5"/>
  <c r="T196" i="5"/>
  <c r="N196" i="5"/>
  <c r="O196" i="5" s="1"/>
  <c r="M196" i="5"/>
  <c r="K196" i="5"/>
  <c r="I196" i="5"/>
  <c r="G196" i="5"/>
  <c r="U195" i="5"/>
  <c r="T195" i="5"/>
  <c r="N195" i="5"/>
  <c r="O195" i="5" s="1"/>
  <c r="M195" i="5"/>
  <c r="K195" i="5"/>
  <c r="I195" i="5"/>
  <c r="G195" i="5"/>
  <c r="U194" i="5"/>
  <c r="T194" i="5"/>
  <c r="N194" i="5"/>
  <c r="O194" i="5" s="1"/>
  <c r="M194" i="5"/>
  <c r="K194" i="5"/>
  <c r="I194" i="5"/>
  <c r="G194" i="5"/>
  <c r="U193" i="5"/>
  <c r="T193" i="5"/>
  <c r="N193" i="5"/>
  <c r="O193" i="5" s="1"/>
  <c r="M193" i="5"/>
  <c r="K193" i="5"/>
  <c r="I193" i="5"/>
  <c r="G193" i="5"/>
  <c r="U192" i="5"/>
  <c r="T192" i="5"/>
  <c r="N192" i="5"/>
  <c r="O192" i="5" s="1"/>
  <c r="M192" i="5"/>
  <c r="K192" i="5"/>
  <c r="I192" i="5"/>
  <c r="G192" i="5"/>
  <c r="S191" i="5"/>
  <c r="R191" i="5"/>
  <c r="T191" i="5" s="1"/>
  <c r="Q191" i="5"/>
  <c r="P191" i="5"/>
  <c r="U191" i="5" s="1"/>
  <c r="L191" i="5"/>
  <c r="J191" i="5"/>
  <c r="H191" i="5"/>
  <c r="F191" i="5"/>
  <c r="N191" i="5" s="1"/>
  <c r="E191" i="5"/>
  <c r="M191" i="5" s="1"/>
  <c r="D191" i="5"/>
  <c r="U190" i="5"/>
  <c r="T190" i="5"/>
  <c r="N190" i="5"/>
  <c r="O190" i="5" s="1"/>
  <c r="M190" i="5"/>
  <c r="K190" i="5"/>
  <c r="I190" i="5"/>
  <c r="G190" i="5"/>
  <c r="U189" i="5"/>
  <c r="T189" i="5"/>
  <c r="O189" i="5"/>
  <c r="N189" i="5"/>
  <c r="M189" i="5"/>
  <c r="K189" i="5"/>
  <c r="I189" i="5"/>
  <c r="G189" i="5"/>
  <c r="U188" i="5"/>
  <c r="T188" i="5"/>
  <c r="N188" i="5"/>
  <c r="O188" i="5" s="1"/>
  <c r="M188" i="5"/>
  <c r="K188" i="5"/>
  <c r="I188" i="5"/>
  <c r="G188" i="5"/>
  <c r="U187" i="5"/>
  <c r="T187" i="5"/>
  <c r="N187" i="5"/>
  <c r="O187" i="5" s="1"/>
  <c r="M187" i="5"/>
  <c r="K187" i="5"/>
  <c r="I187" i="5"/>
  <c r="G187" i="5"/>
  <c r="U186" i="5"/>
  <c r="T186" i="5"/>
  <c r="O186" i="5"/>
  <c r="N186" i="5"/>
  <c r="M186" i="5"/>
  <c r="K186" i="5"/>
  <c r="I186" i="5"/>
  <c r="G186" i="5"/>
  <c r="S185" i="5"/>
  <c r="R185" i="5"/>
  <c r="T185" i="5" s="1"/>
  <c r="Q185" i="5"/>
  <c r="P185" i="5"/>
  <c r="U185" i="5" s="1"/>
  <c r="L185" i="5"/>
  <c r="J185" i="5"/>
  <c r="H185" i="5"/>
  <c r="F185" i="5"/>
  <c r="N185" i="5" s="1"/>
  <c r="E185" i="5"/>
  <c r="M185" i="5" s="1"/>
  <c r="D185" i="5"/>
  <c r="U184" i="5"/>
  <c r="T184" i="5"/>
  <c r="O184" i="5"/>
  <c r="N184" i="5"/>
  <c r="M184" i="5"/>
  <c r="K184" i="5"/>
  <c r="I184" i="5"/>
  <c r="G184" i="5"/>
  <c r="U183" i="5"/>
  <c r="T183" i="5"/>
  <c r="N183" i="5"/>
  <c r="O183" i="5" s="1"/>
  <c r="M183" i="5"/>
  <c r="K183" i="5"/>
  <c r="I183" i="5"/>
  <c r="G183" i="5"/>
  <c r="U182" i="5"/>
  <c r="T182" i="5"/>
  <c r="N182" i="5"/>
  <c r="O182" i="5" s="1"/>
  <c r="M182" i="5"/>
  <c r="K182" i="5"/>
  <c r="I182" i="5"/>
  <c r="G182" i="5"/>
  <c r="U181" i="5"/>
  <c r="T181" i="5"/>
  <c r="N181" i="5"/>
  <c r="O181" i="5" s="1"/>
  <c r="M181" i="5"/>
  <c r="K181" i="5"/>
  <c r="I181" i="5"/>
  <c r="G181" i="5"/>
  <c r="U180" i="5"/>
  <c r="T180" i="5"/>
  <c r="N180" i="5"/>
  <c r="O180" i="5" s="1"/>
  <c r="M180" i="5"/>
  <c r="K180" i="5"/>
  <c r="I180" i="5"/>
  <c r="G180" i="5"/>
  <c r="S179" i="5"/>
  <c r="R179" i="5"/>
  <c r="T179" i="5" s="1"/>
  <c r="Q179" i="5"/>
  <c r="P179" i="5"/>
  <c r="L179" i="5"/>
  <c r="J179" i="5"/>
  <c r="H179" i="5"/>
  <c r="F179" i="5"/>
  <c r="N179" i="5" s="1"/>
  <c r="E179" i="5"/>
  <c r="D179" i="5"/>
  <c r="U178" i="5"/>
  <c r="T178" i="5"/>
  <c r="N178" i="5"/>
  <c r="O178" i="5" s="1"/>
  <c r="M178" i="5"/>
  <c r="K178" i="5"/>
  <c r="I178" i="5"/>
  <c r="G178" i="5"/>
  <c r="U177" i="5"/>
  <c r="T177" i="5"/>
  <c r="O177" i="5"/>
  <c r="N177" i="5"/>
  <c r="M177" i="5"/>
  <c r="K177" i="5"/>
  <c r="I177" i="5"/>
  <c r="G177" i="5"/>
  <c r="U176" i="5"/>
  <c r="T176" i="5"/>
  <c r="N176" i="5"/>
  <c r="O176" i="5" s="1"/>
  <c r="M176" i="5"/>
  <c r="K176" i="5"/>
  <c r="I176" i="5"/>
  <c r="G176" i="5"/>
  <c r="U175" i="5"/>
  <c r="T175" i="5"/>
  <c r="N175" i="5"/>
  <c r="O175" i="5" s="1"/>
  <c r="M175" i="5"/>
  <c r="K175" i="5"/>
  <c r="I175" i="5"/>
  <c r="G175" i="5"/>
  <c r="U174" i="5"/>
  <c r="T174" i="5"/>
  <c r="N174" i="5"/>
  <c r="O174" i="5" s="1"/>
  <c r="M174" i="5"/>
  <c r="K174" i="5"/>
  <c r="I174" i="5"/>
  <c r="G174" i="5"/>
  <c r="U173" i="5"/>
  <c r="T173" i="5"/>
  <c r="N173" i="5"/>
  <c r="O173" i="5" s="1"/>
  <c r="M173" i="5"/>
  <c r="K173" i="5"/>
  <c r="I173" i="5"/>
  <c r="G173" i="5"/>
  <c r="S170" i="5"/>
  <c r="R170" i="5"/>
  <c r="T170" i="5" s="1"/>
  <c r="Q170" i="5"/>
  <c r="P170" i="5"/>
  <c r="L170" i="5"/>
  <c r="J170" i="5"/>
  <c r="U170" i="5" s="1"/>
  <c r="H170" i="5"/>
  <c r="F170" i="5"/>
  <c r="N170" i="5" s="1"/>
  <c r="E170" i="5"/>
  <c r="D170" i="5"/>
  <c r="I170" i="5" s="1"/>
  <c r="S169" i="5"/>
  <c r="R169" i="5"/>
  <c r="T169" i="5" s="1"/>
  <c r="Q169" i="5"/>
  <c r="P169" i="5"/>
  <c r="U169" i="5" s="1"/>
  <c r="L169" i="5"/>
  <c r="J169" i="5"/>
  <c r="H169" i="5"/>
  <c r="F169" i="5"/>
  <c r="N169" i="5" s="1"/>
  <c r="O169" i="5" s="1"/>
  <c r="E169" i="5"/>
  <c r="K169" i="5" s="1"/>
  <c r="D169" i="5"/>
  <c r="G169" i="5" s="1"/>
  <c r="U168" i="5"/>
  <c r="T168" i="5"/>
  <c r="O168" i="5"/>
  <c r="N168" i="5"/>
  <c r="M168" i="5"/>
  <c r="K168" i="5"/>
  <c r="I168" i="5"/>
  <c r="G168" i="5"/>
  <c r="U167" i="5"/>
  <c r="T167" i="5"/>
  <c r="O167" i="5"/>
  <c r="N167" i="5"/>
  <c r="M167" i="5"/>
  <c r="K167" i="5"/>
  <c r="I167" i="5"/>
  <c r="G167" i="5"/>
  <c r="U166" i="5"/>
  <c r="T166" i="5"/>
  <c r="O166" i="5"/>
  <c r="N166" i="5"/>
  <c r="M166" i="5"/>
  <c r="K166" i="5"/>
  <c r="I166" i="5"/>
  <c r="G166" i="5"/>
  <c r="U165" i="5"/>
  <c r="T165" i="5"/>
  <c r="N165" i="5"/>
  <c r="O165" i="5" s="1"/>
  <c r="M165" i="5"/>
  <c r="K165" i="5"/>
  <c r="I165" i="5"/>
  <c r="G165" i="5"/>
  <c r="U164" i="5"/>
  <c r="T164" i="5"/>
  <c r="N164" i="5"/>
  <c r="O164" i="5" s="1"/>
  <c r="M164" i="5"/>
  <c r="K164" i="5"/>
  <c r="I164" i="5"/>
  <c r="G164" i="5"/>
  <c r="S163" i="5"/>
  <c r="R163" i="5"/>
  <c r="T163" i="5" s="1"/>
  <c r="Q163" i="5"/>
  <c r="P163" i="5"/>
  <c r="L163" i="5"/>
  <c r="J163" i="5"/>
  <c r="H163" i="5"/>
  <c r="F163" i="5"/>
  <c r="E163" i="5"/>
  <c r="K163" i="5" s="1"/>
  <c r="D163" i="5"/>
  <c r="I163" i="5" s="1"/>
  <c r="U162" i="5"/>
  <c r="T162" i="5"/>
  <c r="O162" i="5"/>
  <c r="N162" i="5"/>
  <c r="M162" i="5"/>
  <c r="K162" i="5"/>
  <c r="I162" i="5"/>
  <c r="G162" i="5"/>
  <c r="U161" i="5"/>
  <c r="T161" i="5"/>
  <c r="O161" i="5"/>
  <c r="N161" i="5"/>
  <c r="M161" i="5"/>
  <c r="K161" i="5"/>
  <c r="I161" i="5"/>
  <c r="G161" i="5"/>
  <c r="U160" i="5"/>
  <c r="T160" i="5"/>
  <c r="O160" i="5"/>
  <c r="N160" i="5"/>
  <c r="M160" i="5"/>
  <c r="K160" i="5"/>
  <c r="I160" i="5"/>
  <c r="G160" i="5"/>
  <c r="U159" i="5"/>
  <c r="T159" i="5"/>
  <c r="O159" i="5"/>
  <c r="N159" i="5"/>
  <c r="M159" i="5"/>
  <c r="K159" i="5"/>
  <c r="I159" i="5"/>
  <c r="G159" i="5"/>
  <c r="U158" i="5"/>
  <c r="T158" i="5"/>
  <c r="N158" i="5"/>
  <c r="O158" i="5" s="1"/>
  <c r="M158" i="5"/>
  <c r="K158" i="5"/>
  <c r="I158" i="5"/>
  <c r="G158" i="5"/>
  <c r="S157" i="5"/>
  <c r="R157" i="5"/>
  <c r="T157" i="5" s="1"/>
  <c r="Q157" i="5"/>
  <c r="P157" i="5"/>
  <c r="U157" i="5" s="1"/>
  <c r="L157" i="5"/>
  <c r="J157" i="5"/>
  <c r="H157" i="5"/>
  <c r="F157" i="5"/>
  <c r="E157" i="5"/>
  <c r="D157" i="5"/>
  <c r="U156" i="5"/>
  <c r="T156" i="5"/>
  <c r="O156" i="5"/>
  <c r="N156" i="5"/>
  <c r="M156" i="5"/>
  <c r="K156" i="5"/>
  <c r="I156" i="5"/>
  <c r="G156" i="5"/>
  <c r="U155" i="5"/>
  <c r="T155" i="5"/>
  <c r="N155" i="5"/>
  <c r="O155" i="5" s="1"/>
  <c r="M155" i="5"/>
  <c r="K155" i="5"/>
  <c r="I155" i="5"/>
  <c r="G155" i="5"/>
  <c r="U154" i="5"/>
  <c r="T154" i="5"/>
  <c r="O154" i="5"/>
  <c r="N154" i="5"/>
  <c r="M154" i="5"/>
  <c r="K154" i="5"/>
  <c r="I154" i="5"/>
  <c r="G154" i="5"/>
  <c r="U153" i="5"/>
  <c r="T153" i="5"/>
  <c r="N153" i="5"/>
  <c r="O153" i="5" s="1"/>
  <c r="M153" i="5"/>
  <c r="K153" i="5"/>
  <c r="I153" i="5"/>
  <c r="G153" i="5"/>
  <c r="U152" i="5"/>
  <c r="T152" i="5"/>
  <c r="N152" i="5"/>
  <c r="O152" i="5" s="1"/>
  <c r="M152" i="5"/>
  <c r="K152" i="5"/>
  <c r="I152" i="5"/>
  <c r="G152" i="5"/>
  <c r="U151" i="5"/>
  <c r="T151" i="5"/>
  <c r="O151" i="5"/>
  <c r="N151" i="5"/>
  <c r="M151" i="5"/>
  <c r="K151" i="5"/>
  <c r="I151" i="5"/>
  <c r="G151" i="5"/>
  <c r="S150" i="5"/>
  <c r="R150" i="5"/>
  <c r="T150" i="5" s="1"/>
  <c r="Q150" i="5"/>
  <c r="P150" i="5"/>
  <c r="U150" i="5" s="1"/>
  <c r="L150" i="5"/>
  <c r="J150" i="5"/>
  <c r="H150" i="5"/>
  <c r="F150" i="5"/>
  <c r="N150" i="5" s="1"/>
  <c r="E150" i="5"/>
  <c r="D150" i="5"/>
  <c r="U149" i="5"/>
  <c r="T149" i="5"/>
  <c r="O149" i="5"/>
  <c r="N149" i="5"/>
  <c r="M149" i="5"/>
  <c r="K149" i="5"/>
  <c r="I149" i="5"/>
  <c r="G149" i="5"/>
  <c r="U148" i="5"/>
  <c r="T148" i="5"/>
  <c r="O148" i="5"/>
  <c r="N148" i="5"/>
  <c r="M148" i="5"/>
  <c r="K148" i="5"/>
  <c r="I148" i="5"/>
  <c r="G148" i="5"/>
  <c r="U147" i="5"/>
  <c r="T147" i="5"/>
  <c r="N147" i="5"/>
  <c r="O147" i="5" s="1"/>
  <c r="M147" i="5"/>
  <c r="K147" i="5"/>
  <c r="I147" i="5"/>
  <c r="G147" i="5"/>
  <c r="U146" i="5"/>
  <c r="T146" i="5"/>
  <c r="N146" i="5"/>
  <c r="O146" i="5" s="1"/>
  <c r="M146" i="5"/>
  <c r="K146" i="5"/>
  <c r="I146" i="5"/>
  <c r="G146" i="5"/>
  <c r="U145" i="5"/>
  <c r="T145" i="5"/>
  <c r="O145" i="5"/>
  <c r="N145" i="5"/>
  <c r="M145" i="5"/>
  <c r="K145" i="5"/>
  <c r="I145" i="5"/>
  <c r="G145" i="5"/>
  <c r="S144" i="5"/>
  <c r="T144" i="5" s="1"/>
  <c r="R144" i="5"/>
  <c r="Q144" i="5"/>
  <c r="P144" i="5"/>
  <c r="U144" i="5" s="1"/>
  <c r="L144" i="5"/>
  <c r="J144" i="5"/>
  <c r="H144" i="5"/>
  <c r="F144" i="5"/>
  <c r="N144" i="5" s="1"/>
  <c r="O144" i="5" s="1"/>
  <c r="E144" i="5"/>
  <c r="M144" i="5" s="1"/>
  <c r="D144" i="5"/>
  <c r="U143" i="5"/>
  <c r="T143" i="5"/>
  <c r="O143" i="5"/>
  <c r="N143" i="5"/>
  <c r="M143" i="5"/>
  <c r="K143" i="5"/>
  <c r="I143" i="5"/>
  <c r="G143" i="5"/>
  <c r="U142" i="5"/>
  <c r="T142" i="5"/>
  <c r="N142" i="5"/>
  <c r="O142" i="5" s="1"/>
  <c r="M142" i="5"/>
  <c r="K142" i="5"/>
  <c r="I142" i="5"/>
  <c r="G142" i="5"/>
  <c r="U141" i="5"/>
  <c r="T141" i="5"/>
  <c r="O141" i="5"/>
  <c r="N141" i="5"/>
  <c r="M141" i="5"/>
  <c r="K141" i="5"/>
  <c r="I141" i="5"/>
  <c r="G141" i="5"/>
  <c r="U140" i="5"/>
  <c r="T140" i="5"/>
  <c r="N140" i="5"/>
  <c r="O140" i="5" s="1"/>
  <c r="M140" i="5"/>
  <c r="K140" i="5"/>
  <c r="I140" i="5"/>
  <c r="G140" i="5"/>
  <c r="U139" i="5"/>
  <c r="T139" i="5"/>
  <c r="N139" i="5"/>
  <c r="O139" i="5" s="1"/>
  <c r="M139" i="5"/>
  <c r="K139" i="5"/>
  <c r="I139" i="5"/>
  <c r="G139" i="5"/>
  <c r="U138" i="5"/>
  <c r="T138" i="5"/>
  <c r="O138" i="5"/>
  <c r="N138" i="5"/>
  <c r="M138" i="5"/>
  <c r="K138" i="5"/>
  <c r="I138" i="5"/>
  <c r="G138" i="5"/>
  <c r="S137" i="5"/>
  <c r="R137" i="5"/>
  <c r="Q137" i="5"/>
  <c r="P137" i="5"/>
  <c r="L137" i="5"/>
  <c r="J137" i="5"/>
  <c r="H137" i="5"/>
  <c r="F137" i="5"/>
  <c r="N137" i="5" s="1"/>
  <c r="E137" i="5"/>
  <c r="M137" i="5" s="1"/>
  <c r="D137" i="5"/>
  <c r="G137" i="5" s="1"/>
  <c r="U136" i="5"/>
  <c r="T136" i="5"/>
  <c r="N136" i="5"/>
  <c r="O136" i="5" s="1"/>
  <c r="M136" i="5"/>
  <c r="K136" i="5"/>
  <c r="I136" i="5"/>
  <c r="G136" i="5"/>
  <c r="U135" i="5"/>
  <c r="T135" i="5"/>
  <c r="O135" i="5"/>
  <c r="N135" i="5"/>
  <c r="M135" i="5"/>
  <c r="K135" i="5"/>
  <c r="I135" i="5"/>
  <c r="G135" i="5"/>
  <c r="U134" i="5"/>
  <c r="T134" i="5"/>
  <c r="N134" i="5"/>
  <c r="O134" i="5" s="1"/>
  <c r="M134" i="5"/>
  <c r="K134" i="5"/>
  <c r="I134" i="5"/>
  <c r="G134" i="5"/>
  <c r="U133" i="5"/>
  <c r="T133" i="5"/>
  <c r="N133" i="5"/>
  <c r="O133" i="5" s="1"/>
  <c r="M133" i="5"/>
  <c r="K133" i="5"/>
  <c r="I133" i="5"/>
  <c r="G133" i="5"/>
  <c r="S132" i="5"/>
  <c r="R132" i="5"/>
  <c r="T132" i="5" s="1"/>
  <c r="Q132" i="5"/>
  <c r="P132" i="5"/>
  <c r="U132" i="5" s="1"/>
  <c r="L132" i="5"/>
  <c r="J132" i="5"/>
  <c r="H132" i="5"/>
  <c r="F132" i="5"/>
  <c r="N132" i="5" s="1"/>
  <c r="O132" i="5" s="1"/>
  <c r="E132" i="5"/>
  <c r="M132" i="5" s="1"/>
  <c r="D132" i="5"/>
  <c r="U131" i="5"/>
  <c r="T131" i="5"/>
  <c r="O131" i="5"/>
  <c r="N131" i="5"/>
  <c r="M131" i="5"/>
  <c r="K131" i="5"/>
  <c r="I131" i="5"/>
  <c r="G131" i="5"/>
  <c r="U130" i="5"/>
  <c r="T130" i="5"/>
  <c r="N130" i="5"/>
  <c r="O130" i="5" s="1"/>
  <c r="M130" i="5"/>
  <c r="K130" i="5"/>
  <c r="I130" i="5"/>
  <c r="G130" i="5"/>
  <c r="U129" i="5"/>
  <c r="T129" i="5"/>
  <c r="N129" i="5"/>
  <c r="O129" i="5" s="1"/>
  <c r="M129" i="5"/>
  <c r="K129" i="5"/>
  <c r="I129" i="5"/>
  <c r="G129" i="5"/>
  <c r="U128" i="5"/>
  <c r="T128" i="5"/>
  <c r="O128" i="5"/>
  <c r="N128" i="5"/>
  <c r="M128" i="5"/>
  <c r="K128" i="5"/>
  <c r="I128" i="5"/>
  <c r="G128" i="5"/>
  <c r="U127" i="5"/>
  <c r="T127" i="5"/>
  <c r="N127" i="5"/>
  <c r="O127" i="5" s="1"/>
  <c r="M127" i="5"/>
  <c r="K127" i="5"/>
  <c r="I127" i="5"/>
  <c r="G127" i="5"/>
  <c r="S126" i="5"/>
  <c r="R126" i="5"/>
  <c r="T126" i="5" s="1"/>
  <c r="Q126" i="5"/>
  <c r="P126" i="5"/>
  <c r="L126" i="5"/>
  <c r="J126" i="5"/>
  <c r="U126" i="5" s="1"/>
  <c r="H126" i="5"/>
  <c r="F126" i="5"/>
  <c r="N126" i="5" s="1"/>
  <c r="O126" i="5" s="1"/>
  <c r="E126" i="5"/>
  <c r="D126" i="5"/>
  <c r="U125" i="5"/>
  <c r="T125" i="5"/>
  <c r="O125" i="5"/>
  <c r="N125" i="5"/>
  <c r="M125" i="5"/>
  <c r="K125" i="5"/>
  <c r="I125" i="5"/>
  <c r="G125" i="5"/>
  <c r="U124" i="5"/>
  <c r="T124" i="5"/>
  <c r="N124" i="5"/>
  <c r="O124" i="5" s="1"/>
  <c r="M124" i="5"/>
  <c r="K124" i="5"/>
  <c r="I124" i="5"/>
  <c r="G124" i="5"/>
  <c r="U123" i="5"/>
  <c r="T123" i="5"/>
  <c r="N123" i="5"/>
  <c r="O123" i="5" s="1"/>
  <c r="M123" i="5"/>
  <c r="K123" i="5"/>
  <c r="I123" i="5"/>
  <c r="G123" i="5"/>
  <c r="U122" i="5"/>
  <c r="T122" i="5"/>
  <c r="N122" i="5"/>
  <c r="O122" i="5" s="1"/>
  <c r="M122" i="5"/>
  <c r="K122" i="5"/>
  <c r="I122" i="5"/>
  <c r="G122" i="5"/>
  <c r="S121" i="5"/>
  <c r="R121" i="5"/>
  <c r="T121" i="5" s="1"/>
  <c r="Q121" i="5"/>
  <c r="P121" i="5"/>
  <c r="U121" i="5" s="1"/>
  <c r="L121" i="5"/>
  <c r="J121" i="5"/>
  <c r="H121" i="5"/>
  <c r="F121" i="5"/>
  <c r="N121" i="5" s="1"/>
  <c r="E121" i="5"/>
  <c r="K121" i="5" s="1"/>
  <c r="D121" i="5"/>
  <c r="I121" i="5" s="1"/>
  <c r="U120" i="5"/>
  <c r="T120" i="5"/>
  <c r="O120" i="5"/>
  <c r="N120" i="5"/>
  <c r="M120" i="5"/>
  <c r="K120" i="5"/>
  <c r="I120" i="5"/>
  <c r="G120" i="5"/>
  <c r="U119" i="5"/>
  <c r="T119" i="5"/>
  <c r="N119" i="5"/>
  <c r="O119" i="5" s="1"/>
  <c r="M119" i="5"/>
  <c r="K119" i="5"/>
  <c r="I119" i="5"/>
  <c r="G119" i="5"/>
  <c r="U118" i="5"/>
  <c r="T118" i="5"/>
  <c r="N118" i="5"/>
  <c r="O118" i="5" s="1"/>
  <c r="M118" i="5"/>
  <c r="K118" i="5"/>
  <c r="I118" i="5"/>
  <c r="G118" i="5"/>
  <c r="U117" i="5"/>
  <c r="T117" i="5"/>
  <c r="N117" i="5"/>
  <c r="O117" i="5" s="1"/>
  <c r="M117" i="5"/>
  <c r="K117" i="5"/>
  <c r="I117" i="5"/>
  <c r="G117" i="5"/>
  <c r="U116" i="5"/>
  <c r="T116" i="5"/>
  <c r="O116" i="5"/>
  <c r="N116" i="5"/>
  <c r="M116" i="5"/>
  <c r="K116" i="5"/>
  <c r="I116" i="5"/>
  <c r="G116" i="5"/>
  <c r="U115" i="5"/>
  <c r="T115" i="5"/>
  <c r="O115" i="5"/>
  <c r="N115" i="5"/>
  <c r="M115" i="5"/>
  <c r="K115" i="5"/>
  <c r="I115" i="5"/>
  <c r="G115" i="5"/>
  <c r="U114" i="5"/>
  <c r="T114" i="5"/>
  <c r="N114" i="5"/>
  <c r="O114" i="5" s="1"/>
  <c r="M114" i="5"/>
  <c r="K114" i="5"/>
  <c r="I114" i="5"/>
  <c r="G114" i="5"/>
  <c r="U113" i="5"/>
  <c r="T113" i="5"/>
  <c r="N113" i="5"/>
  <c r="O113" i="5" s="1"/>
  <c r="M113" i="5"/>
  <c r="K113" i="5"/>
  <c r="I113" i="5"/>
  <c r="G113" i="5"/>
  <c r="S112" i="5"/>
  <c r="R112" i="5"/>
  <c r="Q112" i="5"/>
  <c r="P112" i="5"/>
  <c r="L112" i="5"/>
  <c r="J112" i="5"/>
  <c r="U112" i="5" s="1"/>
  <c r="H112" i="5"/>
  <c r="F112" i="5"/>
  <c r="N112" i="5" s="1"/>
  <c r="E112" i="5"/>
  <c r="D112" i="5"/>
  <c r="I112" i="5" s="1"/>
  <c r="U111" i="5"/>
  <c r="T111" i="5"/>
  <c r="O111" i="5"/>
  <c r="N111" i="5"/>
  <c r="M111" i="5"/>
  <c r="K111" i="5"/>
  <c r="I111" i="5"/>
  <c r="G111" i="5"/>
  <c r="U110" i="5"/>
  <c r="T110" i="5"/>
  <c r="N110" i="5"/>
  <c r="O110" i="5" s="1"/>
  <c r="M110" i="5"/>
  <c r="K110" i="5"/>
  <c r="I110" i="5"/>
  <c r="G110" i="5"/>
  <c r="U109" i="5"/>
  <c r="T109" i="5"/>
  <c r="N109" i="5"/>
  <c r="O109" i="5" s="1"/>
  <c r="M109" i="5"/>
  <c r="K109" i="5"/>
  <c r="I109" i="5"/>
  <c r="G109" i="5"/>
  <c r="U108" i="5"/>
  <c r="T108" i="5"/>
  <c r="N108" i="5"/>
  <c r="O108" i="5" s="1"/>
  <c r="M108" i="5"/>
  <c r="K108" i="5"/>
  <c r="I108" i="5"/>
  <c r="G108" i="5"/>
  <c r="U107" i="5"/>
  <c r="T107" i="5"/>
  <c r="N107" i="5"/>
  <c r="O107" i="5" s="1"/>
  <c r="M107" i="5"/>
  <c r="K107" i="5"/>
  <c r="I107" i="5"/>
  <c r="G107" i="5"/>
  <c r="S106" i="5"/>
  <c r="R106" i="5"/>
  <c r="T106" i="5" s="1"/>
  <c r="Q106" i="5"/>
  <c r="P106" i="5"/>
  <c r="U106" i="5" s="1"/>
  <c r="L106" i="5"/>
  <c r="J106" i="5"/>
  <c r="H106" i="5"/>
  <c r="F106" i="5"/>
  <c r="N106" i="5" s="1"/>
  <c r="E106" i="5"/>
  <c r="D106" i="5"/>
  <c r="I106" i="5" s="1"/>
  <c r="U105" i="5"/>
  <c r="T105" i="5"/>
  <c r="N105" i="5"/>
  <c r="O105" i="5" s="1"/>
  <c r="M105" i="5"/>
  <c r="K105" i="5"/>
  <c r="I105" i="5"/>
  <c r="G105" i="5"/>
  <c r="S102" i="5"/>
  <c r="R102" i="5"/>
  <c r="T102" i="5" s="1"/>
  <c r="Q102" i="5"/>
  <c r="P102" i="5"/>
  <c r="U102" i="5" s="1"/>
  <c r="L102" i="5"/>
  <c r="J102" i="5"/>
  <c r="H102" i="5"/>
  <c r="F102" i="5"/>
  <c r="N102" i="5" s="1"/>
  <c r="E102" i="5"/>
  <c r="O102" i="5" s="1"/>
  <c r="D102" i="5"/>
  <c r="G102" i="5" s="1"/>
  <c r="S101" i="5"/>
  <c r="R101" i="5"/>
  <c r="T101" i="5" s="1"/>
  <c r="Q101" i="5"/>
  <c r="P101" i="5"/>
  <c r="L101" i="5"/>
  <c r="J101" i="5"/>
  <c r="H101" i="5"/>
  <c r="F101" i="5"/>
  <c r="N101" i="5" s="1"/>
  <c r="E101" i="5"/>
  <c r="M101" i="5" s="1"/>
  <c r="D101" i="5"/>
  <c r="U100" i="5"/>
  <c r="T100" i="5"/>
  <c r="O100" i="5"/>
  <c r="N100" i="5"/>
  <c r="M100" i="5"/>
  <c r="K100" i="5"/>
  <c r="I100" i="5"/>
  <c r="G100" i="5"/>
  <c r="U99" i="5"/>
  <c r="T99" i="5"/>
  <c r="N99" i="5"/>
  <c r="O99" i="5" s="1"/>
  <c r="M99" i="5"/>
  <c r="K99" i="5"/>
  <c r="I99" i="5"/>
  <c r="G99" i="5"/>
  <c r="U98" i="5"/>
  <c r="T98" i="5"/>
  <c r="N98" i="5"/>
  <c r="O98" i="5" s="1"/>
  <c r="M98" i="5"/>
  <c r="K98" i="5"/>
  <c r="I98" i="5"/>
  <c r="G98" i="5"/>
  <c r="U97" i="5"/>
  <c r="T97" i="5"/>
  <c r="N97" i="5"/>
  <c r="O97" i="5" s="1"/>
  <c r="M97" i="5"/>
  <c r="K97" i="5"/>
  <c r="I97" i="5"/>
  <c r="G97" i="5"/>
  <c r="S96" i="5"/>
  <c r="R96" i="5"/>
  <c r="T96" i="5" s="1"/>
  <c r="Q96" i="5"/>
  <c r="P96" i="5"/>
  <c r="L96" i="5"/>
  <c r="J96" i="5"/>
  <c r="U96" i="5" s="1"/>
  <c r="H96" i="5"/>
  <c r="F96" i="5"/>
  <c r="N96" i="5" s="1"/>
  <c r="E96" i="5"/>
  <c r="K96" i="5" s="1"/>
  <c r="D96" i="5"/>
  <c r="I96" i="5" s="1"/>
  <c r="U95" i="5"/>
  <c r="T95" i="5"/>
  <c r="N95" i="5"/>
  <c r="O95" i="5" s="1"/>
  <c r="M95" i="5"/>
  <c r="K95" i="5"/>
  <c r="I95" i="5"/>
  <c r="G95" i="5"/>
  <c r="U94" i="5"/>
  <c r="T94" i="5"/>
  <c r="N94" i="5"/>
  <c r="O94" i="5" s="1"/>
  <c r="M94" i="5"/>
  <c r="K94" i="5"/>
  <c r="I94" i="5"/>
  <c r="G94" i="5"/>
  <c r="U93" i="5"/>
  <c r="T93" i="5"/>
  <c r="N93" i="5"/>
  <c r="O93" i="5" s="1"/>
  <c r="M93" i="5"/>
  <c r="K93" i="5"/>
  <c r="I93" i="5"/>
  <c r="G93" i="5"/>
  <c r="U92" i="5"/>
  <c r="T92" i="5"/>
  <c r="N92" i="5"/>
  <c r="O92" i="5" s="1"/>
  <c r="M92" i="5"/>
  <c r="K92" i="5"/>
  <c r="I92" i="5"/>
  <c r="G92" i="5"/>
  <c r="S91" i="5"/>
  <c r="R91" i="5"/>
  <c r="T91" i="5" s="1"/>
  <c r="Q91" i="5"/>
  <c r="P91" i="5"/>
  <c r="L91" i="5"/>
  <c r="J91" i="5"/>
  <c r="H91" i="5"/>
  <c r="F91" i="5"/>
  <c r="N91" i="5" s="1"/>
  <c r="E91" i="5"/>
  <c r="D91" i="5"/>
  <c r="I91" i="5" s="1"/>
  <c r="U90" i="5"/>
  <c r="T90" i="5"/>
  <c r="N90" i="5"/>
  <c r="O90" i="5" s="1"/>
  <c r="M90" i="5"/>
  <c r="K90" i="5"/>
  <c r="I90" i="5"/>
  <c r="G90" i="5"/>
  <c r="U89" i="5"/>
  <c r="T89" i="5"/>
  <c r="N89" i="5"/>
  <c r="O89" i="5" s="1"/>
  <c r="M89" i="5"/>
  <c r="K89" i="5"/>
  <c r="I89" i="5"/>
  <c r="G89" i="5"/>
  <c r="U88" i="5"/>
  <c r="T88" i="5"/>
  <c r="N88" i="5"/>
  <c r="O88" i="5" s="1"/>
  <c r="M88" i="5"/>
  <c r="K88" i="5"/>
  <c r="I88" i="5"/>
  <c r="G88" i="5"/>
  <c r="S85" i="5"/>
  <c r="R85" i="5"/>
  <c r="T85" i="5" s="1"/>
  <c r="Q85" i="5"/>
  <c r="P85" i="5"/>
  <c r="L85" i="5"/>
  <c r="J85" i="5"/>
  <c r="H85" i="5"/>
  <c r="F85" i="5"/>
  <c r="N85" i="5" s="1"/>
  <c r="E85" i="5"/>
  <c r="O85" i="5" s="1"/>
  <c r="D85" i="5"/>
  <c r="G85" i="5" s="1"/>
  <c r="S84" i="5"/>
  <c r="R84" i="5"/>
  <c r="T84" i="5" s="1"/>
  <c r="Q84" i="5"/>
  <c r="P84" i="5"/>
  <c r="L84" i="5"/>
  <c r="J84" i="5"/>
  <c r="H84" i="5"/>
  <c r="F84" i="5"/>
  <c r="N84" i="5" s="1"/>
  <c r="E84" i="5"/>
  <c r="M84" i="5" s="1"/>
  <c r="D84" i="5"/>
  <c r="U83" i="5"/>
  <c r="T83" i="5"/>
  <c r="O83" i="5"/>
  <c r="N83" i="5"/>
  <c r="M83" i="5"/>
  <c r="K83" i="5"/>
  <c r="I83" i="5"/>
  <c r="G83" i="5"/>
  <c r="U82" i="5"/>
  <c r="T82" i="5"/>
  <c r="O82" i="5"/>
  <c r="N82" i="5"/>
  <c r="M82" i="5"/>
  <c r="K82" i="5"/>
  <c r="I82" i="5"/>
  <c r="G82" i="5"/>
  <c r="U81" i="5"/>
  <c r="T81" i="5"/>
  <c r="N81" i="5"/>
  <c r="O81" i="5" s="1"/>
  <c r="M81" i="5"/>
  <c r="K81" i="5"/>
  <c r="I81" i="5"/>
  <c r="G81" i="5"/>
  <c r="U80" i="5"/>
  <c r="T80" i="5"/>
  <c r="N80" i="5"/>
  <c r="O80" i="5" s="1"/>
  <c r="M80" i="5"/>
  <c r="K80" i="5"/>
  <c r="I80" i="5"/>
  <c r="G80" i="5"/>
  <c r="U79" i="5"/>
  <c r="T79" i="5"/>
  <c r="N79" i="5"/>
  <c r="O79" i="5" s="1"/>
  <c r="M79" i="5"/>
  <c r="K79" i="5"/>
  <c r="I79" i="5"/>
  <c r="G79" i="5"/>
  <c r="S78" i="5"/>
  <c r="R78" i="5"/>
  <c r="T78" i="5" s="1"/>
  <c r="Q78" i="5"/>
  <c r="P78" i="5"/>
  <c r="L78" i="5"/>
  <c r="J78" i="5"/>
  <c r="U78" i="5" s="1"/>
  <c r="H78" i="5"/>
  <c r="F78" i="5"/>
  <c r="N78" i="5" s="1"/>
  <c r="E78" i="5"/>
  <c r="K78" i="5" s="1"/>
  <c r="D78" i="5"/>
  <c r="I78" i="5" s="1"/>
  <c r="U77" i="5"/>
  <c r="T77" i="5"/>
  <c r="N77" i="5"/>
  <c r="O77" i="5" s="1"/>
  <c r="M77" i="5"/>
  <c r="K77" i="5"/>
  <c r="I77" i="5"/>
  <c r="G77" i="5"/>
  <c r="U76" i="5"/>
  <c r="T76" i="5"/>
  <c r="N76" i="5"/>
  <c r="O76" i="5" s="1"/>
  <c r="M76" i="5"/>
  <c r="K76" i="5"/>
  <c r="I76" i="5"/>
  <c r="G76" i="5"/>
  <c r="U75" i="5"/>
  <c r="T75" i="5"/>
  <c r="N75" i="5"/>
  <c r="O75" i="5" s="1"/>
  <c r="M75" i="5"/>
  <c r="K75" i="5"/>
  <c r="I75" i="5"/>
  <c r="G75" i="5"/>
  <c r="U74" i="5"/>
  <c r="T74" i="5"/>
  <c r="N74" i="5"/>
  <c r="O74" i="5" s="1"/>
  <c r="M74" i="5"/>
  <c r="K74" i="5"/>
  <c r="I74" i="5"/>
  <c r="G74" i="5"/>
  <c r="U73" i="5"/>
  <c r="T73" i="5"/>
  <c r="N73" i="5"/>
  <c r="O73" i="5" s="1"/>
  <c r="M73" i="5"/>
  <c r="K73" i="5"/>
  <c r="I73" i="5"/>
  <c r="G73" i="5"/>
  <c r="U72" i="5"/>
  <c r="T72" i="5"/>
  <c r="N72" i="5"/>
  <c r="O72" i="5" s="1"/>
  <c r="M72" i="5"/>
  <c r="K72" i="5"/>
  <c r="I72" i="5"/>
  <c r="G72" i="5"/>
  <c r="U71" i="5"/>
  <c r="T71" i="5"/>
  <c r="N71" i="5"/>
  <c r="O71" i="5" s="1"/>
  <c r="M71" i="5"/>
  <c r="K71" i="5"/>
  <c r="I71" i="5"/>
  <c r="G71" i="5"/>
  <c r="S70" i="5"/>
  <c r="R70" i="5"/>
  <c r="T70" i="5" s="1"/>
  <c r="Q70" i="5"/>
  <c r="P70" i="5"/>
  <c r="L70" i="5"/>
  <c r="J70" i="5"/>
  <c r="H70" i="5"/>
  <c r="F70" i="5"/>
  <c r="N70" i="5" s="1"/>
  <c r="E70" i="5"/>
  <c r="D70" i="5"/>
  <c r="I70" i="5" s="1"/>
  <c r="U69" i="5"/>
  <c r="T69" i="5"/>
  <c r="O69" i="5"/>
  <c r="N69" i="5"/>
  <c r="M69" i="5"/>
  <c r="K69" i="5"/>
  <c r="I69" i="5"/>
  <c r="G69" i="5"/>
  <c r="U68" i="5"/>
  <c r="T68" i="5"/>
  <c r="N68" i="5"/>
  <c r="O68" i="5" s="1"/>
  <c r="M68" i="5"/>
  <c r="K68" i="5"/>
  <c r="I68" i="5"/>
  <c r="G68" i="5"/>
  <c r="U67" i="5"/>
  <c r="T67" i="5"/>
  <c r="N67" i="5"/>
  <c r="O67" i="5" s="1"/>
  <c r="M67" i="5"/>
  <c r="K67" i="5"/>
  <c r="I67" i="5"/>
  <c r="G67" i="5"/>
  <c r="U66" i="5"/>
  <c r="T66" i="5"/>
  <c r="N66" i="5"/>
  <c r="O66" i="5" s="1"/>
  <c r="M66" i="5"/>
  <c r="K66" i="5"/>
  <c r="I66" i="5"/>
  <c r="G66" i="5"/>
  <c r="U65" i="5"/>
  <c r="T65" i="5"/>
  <c r="N65" i="5"/>
  <c r="O65" i="5" s="1"/>
  <c r="M65" i="5"/>
  <c r="K65" i="5"/>
  <c r="I65" i="5"/>
  <c r="G65" i="5"/>
  <c r="U64" i="5"/>
  <c r="T64" i="5"/>
  <c r="N64" i="5"/>
  <c r="O64" i="5" s="1"/>
  <c r="M64" i="5"/>
  <c r="K64" i="5"/>
  <c r="I64" i="5"/>
  <c r="G64" i="5"/>
  <c r="S63" i="5"/>
  <c r="R63" i="5"/>
  <c r="T63" i="5" s="1"/>
  <c r="Q63" i="5"/>
  <c r="P63" i="5"/>
  <c r="L63" i="5"/>
  <c r="J63" i="5"/>
  <c r="H63" i="5"/>
  <c r="F63" i="5"/>
  <c r="N63" i="5" s="1"/>
  <c r="E63" i="5"/>
  <c r="D63" i="5"/>
  <c r="G63" i="5" s="1"/>
  <c r="U62" i="5"/>
  <c r="T62" i="5"/>
  <c r="O62" i="5"/>
  <c r="N62" i="5"/>
  <c r="M62" i="5"/>
  <c r="K62" i="5"/>
  <c r="I62" i="5"/>
  <c r="G62" i="5"/>
  <c r="U61" i="5"/>
  <c r="T61" i="5"/>
  <c r="N61" i="5"/>
  <c r="O61" i="5" s="1"/>
  <c r="M61" i="5"/>
  <c r="K61" i="5"/>
  <c r="I61" i="5"/>
  <c r="G61" i="5"/>
  <c r="U60" i="5"/>
  <c r="T60" i="5"/>
  <c r="O60" i="5"/>
  <c r="N60" i="5"/>
  <c r="M60" i="5"/>
  <c r="K60" i="5"/>
  <c r="I60" i="5"/>
  <c r="G60" i="5"/>
  <c r="U59" i="5"/>
  <c r="T59" i="5"/>
  <c r="N59" i="5"/>
  <c r="O59" i="5" s="1"/>
  <c r="M59" i="5"/>
  <c r="K59" i="5"/>
  <c r="I59" i="5"/>
  <c r="G59" i="5"/>
  <c r="S58" i="5"/>
  <c r="R58" i="5"/>
  <c r="T58" i="5" s="1"/>
  <c r="Q58" i="5"/>
  <c r="P58" i="5"/>
  <c r="L58" i="5"/>
  <c r="J58" i="5"/>
  <c r="H58" i="5"/>
  <c r="F58" i="5"/>
  <c r="N58" i="5" s="1"/>
  <c r="E58" i="5"/>
  <c r="M58" i="5" s="1"/>
  <c r="D58" i="5"/>
  <c r="U57" i="5"/>
  <c r="T57" i="5"/>
  <c r="N57" i="5"/>
  <c r="O57" i="5" s="1"/>
  <c r="M57" i="5"/>
  <c r="K57" i="5"/>
  <c r="I57" i="5"/>
  <c r="G57" i="5"/>
  <c r="S54" i="5"/>
  <c r="R54" i="5"/>
  <c r="T54" i="5" s="1"/>
  <c r="Q54" i="5"/>
  <c r="P54" i="5"/>
  <c r="L54" i="5"/>
  <c r="J54" i="5"/>
  <c r="U54" i="5" s="1"/>
  <c r="H54" i="5"/>
  <c r="F54" i="5"/>
  <c r="N54" i="5" s="1"/>
  <c r="E54" i="5"/>
  <c r="K54" i="5" s="1"/>
  <c r="D54" i="5"/>
  <c r="I54" i="5" s="1"/>
  <c r="S53" i="5"/>
  <c r="R53" i="5"/>
  <c r="T53" i="5" s="1"/>
  <c r="Q53" i="5"/>
  <c r="P53" i="5"/>
  <c r="L53" i="5"/>
  <c r="J53" i="5"/>
  <c r="H53" i="5"/>
  <c r="F53" i="5"/>
  <c r="N53" i="5" s="1"/>
  <c r="E53" i="5"/>
  <c r="D53" i="5"/>
  <c r="I53" i="5" s="1"/>
  <c r="U52" i="5"/>
  <c r="T52" i="5"/>
  <c r="N52" i="5"/>
  <c r="O52" i="5" s="1"/>
  <c r="M52" i="5"/>
  <c r="K52" i="5"/>
  <c r="I52" i="5"/>
  <c r="G52" i="5"/>
  <c r="U51" i="5"/>
  <c r="T51" i="5"/>
  <c r="O51" i="5"/>
  <c r="N51" i="5"/>
  <c r="M51" i="5"/>
  <c r="K51" i="5"/>
  <c r="I51" i="5"/>
  <c r="G51" i="5"/>
  <c r="U50" i="5"/>
  <c r="T50" i="5"/>
  <c r="N50" i="5"/>
  <c r="O50" i="5" s="1"/>
  <c r="M50" i="5"/>
  <c r="K50" i="5"/>
  <c r="I50" i="5"/>
  <c r="G50" i="5"/>
  <c r="U49" i="5"/>
  <c r="T49" i="5"/>
  <c r="N49" i="5"/>
  <c r="O49" i="5" s="1"/>
  <c r="M49" i="5"/>
  <c r="K49" i="5"/>
  <c r="I49" i="5"/>
  <c r="G49" i="5"/>
  <c r="U48" i="5"/>
  <c r="T48" i="5"/>
  <c r="O48" i="5"/>
  <c r="N48" i="5"/>
  <c r="M48" i="5"/>
  <c r="K48" i="5"/>
  <c r="I48" i="5"/>
  <c r="G48" i="5"/>
  <c r="S47" i="5"/>
  <c r="R47" i="5"/>
  <c r="T47" i="5" s="1"/>
  <c r="Q47" i="5"/>
  <c r="P47" i="5"/>
  <c r="L47" i="5"/>
  <c r="J47" i="5"/>
  <c r="H47" i="5"/>
  <c r="F47" i="5"/>
  <c r="N47" i="5" s="1"/>
  <c r="E47" i="5"/>
  <c r="O47" i="5" s="1"/>
  <c r="D47" i="5"/>
  <c r="G47" i="5" s="1"/>
  <c r="U46" i="5"/>
  <c r="T46" i="5"/>
  <c r="N46" i="5"/>
  <c r="O46" i="5" s="1"/>
  <c r="M46" i="5"/>
  <c r="K46" i="5"/>
  <c r="I46" i="5"/>
  <c r="G46" i="5"/>
  <c r="U45" i="5"/>
  <c r="T45" i="5"/>
  <c r="N45" i="5"/>
  <c r="O45" i="5" s="1"/>
  <c r="M45" i="5"/>
  <c r="K45" i="5"/>
  <c r="I45" i="5"/>
  <c r="G45" i="5"/>
  <c r="U44" i="5"/>
  <c r="T44" i="5"/>
  <c r="N44" i="5"/>
  <c r="O44" i="5" s="1"/>
  <c r="M44" i="5"/>
  <c r="K44" i="5"/>
  <c r="I44" i="5"/>
  <c r="G44" i="5"/>
  <c r="U43" i="5"/>
  <c r="T43" i="5"/>
  <c r="O43" i="5"/>
  <c r="N43" i="5"/>
  <c r="M43" i="5"/>
  <c r="K43" i="5"/>
  <c r="I43" i="5"/>
  <c r="G43" i="5"/>
  <c r="U42" i="5"/>
  <c r="T42" i="5"/>
  <c r="O42" i="5"/>
  <c r="N42" i="5"/>
  <c r="M42" i="5"/>
  <c r="K42" i="5"/>
  <c r="I42" i="5"/>
  <c r="G42" i="5"/>
  <c r="U41" i="5"/>
  <c r="T41" i="5"/>
  <c r="O41" i="5"/>
  <c r="N41" i="5"/>
  <c r="M41" i="5"/>
  <c r="K41" i="5"/>
  <c r="I41" i="5"/>
  <c r="G41" i="5"/>
  <c r="S40" i="5"/>
  <c r="R40" i="5"/>
  <c r="T40" i="5" s="1"/>
  <c r="Q40" i="5"/>
  <c r="P40" i="5"/>
  <c r="L40" i="5"/>
  <c r="J40" i="5"/>
  <c r="H40" i="5"/>
  <c r="F40" i="5"/>
  <c r="N40" i="5" s="1"/>
  <c r="E40" i="5"/>
  <c r="M40" i="5" s="1"/>
  <c r="D40" i="5"/>
  <c r="U39" i="5"/>
  <c r="T39" i="5"/>
  <c r="O39" i="5"/>
  <c r="N39" i="5"/>
  <c r="M39" i="5"/>
  <c r="K39" i="5"/>
  <c r="I39" i="5"/>
  <c r="G39" i="5"/>
  <c r="U38" i="5"/>
  <c r="T38" i="5"/>
  <c r="N38" i="5"/>
  <c r="O38" i="5" s="1"/>
  <c r="M38" i="5"/>
  <c r="K38" i="5"/>
  <c r="I38" i="5"/>
  <c r="G38" i="5"/>
  <c r="U37" i="5"/>
  <c r="T37" i="5"/>
  <c r="N37" i="5"/>
  <c r="O37" i="5" s="1"/>
  <c r="M37" i="5"/>
  <c r="K37" i="5"/>
  <c r="I37" i="5"/>
  <c r="G37" i="5"/>
  <c r="U36" i="5"/>
  <c r="T36" i="5"/>
  <c r="N36" i="5"/>
  <c r="O36" i="5" s="1"/>
  <c r="M36" i="5"/>
  <c r="K36" i="5"/>
  <c r="I36" i="5"/>
  <c r="G36" i="5"/>
  <c r="S35" i="5"/>
  <c r="R35" i="5"/>
  <c r="T35" i="5" s="1"/>
  <c r="Q35" i="5"/>
  <c r="P35" i="5"/>
  <c r="L35" i="5"/>
  <c r="J35" i="5"/>
  <c r="U35" i="5" s="1"/>
  <c r="H35" i="5"/>
  <c r="F35" i="5"/>
  <c r="N35" i="5" s="1"/>
  <c r="E35" i="5"/>
  <c r="K35" i="5" s="1"/>
  <c r="D35" i="5"/>
  <c r="I35" i="5" s="1"/>
  <c r="U34" i="5"/>
  <c r="T34" i="5"/>
  <c r="O34" i="5"/>
  <c r="N34" i="5"/>
  <c r="M34" i="5"/>
  <c r="K34" i="5"/>
  <c r="I34" i="5"/>
  <c r="G34" i="5"/>
  <c r="U33" i="5"/>
  <c r="T33" i="5"/>
  <c r="N33" i="5"/>
  <c r="O33" i="5" s="1"/>
  <c r="M33" i="5"/>
  <c r="K33" i="5"/>
  <c r="I33" i="5"/>
  <c r="G33" i="5"/>
  <c r="U32" i="5"/>
  <c r="T32" i="5"/>
  <c r="O32" i="5"/>
  <c r="N32" i="5"/>
  <c r="M32" i="5"/>
  <c r="K32" i="5"/>
  <c r="I32" i="5"/>
  <c r="G32" i="5"/>
  <c r="U31" i="5"/>
  <c r="T31" i="5"/>
  <c r="O31" i="5"/>
  <c r="N31" i="5"/>
  <c r="M31" i="5"/>
  <c r="K31" i="5"/>
  <c r="I31" i="5"/>
  <c r="G31" i="5"/>
  <c r="U30" i="5"/>
  <c r="T30" i="5"/>
  <c r="N30" i="5"/>
  <c r="O30" i="5" s="1"/>
  <c r="M30" i="5"/>
  <c r="K30" i="5"/>
  <c r="I30" i="5"/>
  <c r="G30" i="5"/>
  <c r="U29" i="5"/>
  <c r="T29" i="5"/>
  <c r="N29" i="5"/>
  <c r="O29" i="5" s="1"/>
  <c r="M29" i="5"/>
  <c r="K29" i="5"/>
  <c r="I29" i="5"/>
  <c r="G29" i="5"/>
  <c r="U28" i="5"/>
  <c r="T28" i="5"/>
  <c r="N28" i="5"/>
  <c r="O28" i="5" s="1"/>
  <c r="M28" i="5"/>
  <c r="K28" i="5"/>
  <c r="I28" i="5"/>
  <c r="G28" i="5"/>
  <c r="S27" i="5"/>
  <c r="R27" i="5"/>
  <c r="T27" i="5" s="1"/>
  <c r="Q27" i="5"/>
  <c r="P27" i="5"/>
  <c r="L27" i="5"/>
  <c r="J27" i="5"/>
  <c r="H27" i="5"/>
  <c r="F27" i="5"/>
  <c r="N27" i="5" s="1"/>
  <c r="E27" i="5"/>
  <c r="D27" i="5"/>
  <c r="I27" i="5" s="1"/>
  <c r="U26" i="5"/>
  <c r="T26" i="5"/>
  <c r="O26" i="5"/>
  <c r="N26" i="5"/>
  <c r="M26" i="5"/>
  <c r="K26" i="5"/>
  <c r="I26" i="5"/>
  <c r="G26" i="5"/>
  <c r="U25" i="5"/>
  <c r="T25" i="5"/>
  <c r="N25" i="5"/>
  <c r="O25" i="5" s="1"/>
  <c r="M25" i="5"/>
  <c r="K25" i="5"/>
  <c r="I25" i="5"/>
  <c r="G25" i="5"/>
  <c r="U24" i="5"/>
  <c r="T24" i="5"/>
  <c r="N24" i="5"/>
  <c r="O24" i="5" s="1"/>
  <c r="M24" i="5"/>
  <c r="K24" i="5"/>
  <c r="I24" i="5"/>
  <c r="G24" i="5"/>
  <c r="U23" i="5"/>
  <c r="T23" i="5"/>
  <c r="N23" i="5"/>
  <c r="O23" i="5" s="1"/>
  <c r="M23" i="5"/>
  <c r="K23" i="5"/>
  <c r="I23" i="5"/>
  <c r="G23" i="5"/>
  <c r="U22" i="5"/>
  <c r="T22" i="5"/>
  <c r="O22" i="5"/>
  <c r="N22" i="5"/>
  <c r="M22" i="5"/>
  <c r="K22" i="5"/>
  <c r="I22" i="5"/>
  <c r="G22" i="5"/>
  <c r="U21" i="5"/>
  <c r="T21" i="5"/>
  <c r="O21" i="5"/>
  <c r="N21" i="5"/>
  <c r="M21" i="5"/>
  <c r="K21" i="5"/>
  <c r="I21" i="5"/>
  <c r="G21" i="5"/>
  <c r="U20" i="5"/>
  <c r="T20" i="5"/>
  <c r="O20" i="5"/>
  <c r="N20" i="5"/>
  <c r="M20" i="5"/>
  <c r="K20" i="5"/>
  <c r="I20" i="5"/>
  <c r="G20" i="5"/>
  <c r="S19" i="5"/>
  <c r="R19" i="5"/>
  <c r="T19" i="5" s="1"/>
  <c r="Q19" i="5"/>
  <c r="P19" i="5"/>
  <c r="L19" i="5"/>
  <c r="J19" i="5"/>
  <c r="H19" i="5"/>
  <c r="F19" i="5"/>
  <c r="N19" i="5" s="1"/>
  <c r="E19" i="5"/>
  <c r="D19" i="5"/>
  <c r="G19" i="5" s="1"/>
  <c r="U18" i="5"/>
  <c r="T18" i="5"/>
  <c r="O18" i="5"/>
  <c r="N18" i="5"/>
  <c r="M18" i="5"/>
  <c r="K18" i="5"/>
  <c r="I18" i="5"/>
  <c r="G18" i="5"/>
  <c r="U17" i="5"/>
  <c r="T17" i="5"/>
  <c r="N17" i="5"/>
  <c r="O17" i="5" s="1"/>
  <c r="M17" i="5"/>
  <c r="K17" i="5"/>
  <c r="I17" i="5"/>
  <c r="G17" i="5"/>
  <c r="U16" i="5"/>
  <c r="T16" i="5"/>
  <c r="N16" i="5"/>
  <c r="O16" i="5" s="1"/>
  <c r="M16" i="5"/>
  <c r="K16" i="5"/>
  <c r="I16" i="5"/>
  <c r="G16" i="5"/>
  <c r="U15" i="5"/>
  <c r="T15" i="5"/>
  <c r="O15" i="5"/>
  <c r="N15" i="5"/>
  <c r="M15" i="5"/>
  <c r="K15" i="5"/>
  <c r="I15" i="5"/>
  <c r="G15" i="5"/>
  <c r="U14" i="5"/>
  <c r="T14" i="5"/>
  <c r="N14" i="5"/>
  <c r="O14" i="5" s="1"/>
  <c r="M14" i="5"/>
  <c r="K14" i="5"/>
  <c r="I14" i="5"/>
  <c r="G14" i="5"/>
  <c r="U13" i="5"/>
  <c r="T13" i="5"/>
  <c r="N13" i="5"/>
  <c r="O13" i="5" s="1"/>
  <c r="M13" i="5"/>
  <c r="K13" i="5"/>
  <c r="I13" i="5"/>
  <c r="G13" i="5"/>
  <c r="U12" i="5"/>
  <c r="T12" i="5"/>
  <c r="N12" i="5"/>
  <c r="O12" i="5" s="1"/>
  <c r="M12" i="5"/>
  <c r="K12" i="5"/>
  <c r="I12" i="5"/>
  <c r="G12" i="5"/>
  <c r="U11" i="5"/>
  <c r="T11" i="5"/>
  <c r="N11" i="5"/>
  <c r="O11" i="5" s="1"/>
  <c r="M11" i="5"/>
  <c r="K11" i="5"/>
  <c r="I11" i="5"/>
  <c r="G11" i="5"/>
  <c r="S10" i="5"/>
  <c r="R10" i="5"/>
  <c r="T10" i="5" s="1"/>
  <c r="Q10" i="5"/>
  <c r="P10" i="5"/>
  <c r="L10" i="5"/>
  <c r="J10" i="5"/>
  <c r="H10" i="5"/>
  <c r="F10" i="5"/>
  <c r="N10" i="5" s="1"/>
  <c r="E10" i="5"/>
  <c r="M10" i="5" s="1"/>
  <c r="D10" i="5"/>
  <c r="U9" i="5"/>
  <c r="T9" i="5"/>
  <c r="N9" i="5"/>
  <c r="O9" i="5" s="1"/>
  <c r="M9" i="5"/>
  <c r="K9" i="5"/>
  <c r="I9" i="5"/>
  <c r="G9" i="5"/>
  <c r="U8" i="5"/>
  <c r="T8" i="5"/>
  <c r="N8" i="5"/>
  <c r="O8" i="5" s="1"/>
  <c r="M8" i="5"/>
  <c r="K8" i="5"/>
  <c r="I8" i="5"/>
  <c r="G8" i="5"/>
  <c r="S339" i="4"/>
  <c r="R339" i="4"/>
  <c r="T339" i="4" s="1"/>
  <c r="Q339" i="4"/>
  <c r="P339" i="4"/>
  <c r="L339" i="4"/>
  <c r="J339" i="4"/>
  <c r="H339" i="4"/>
  <c r="F339" i="4"/>
  <c r="N339" i="4" s="1"/>
  <c r="O339" i="4" s="1"/>
  <c r="E339" i="4"/>
  <c r="M339" i="4" s="1"/>
  <c r="D339" i="4"/>
  <c r="S338" i="4"/>
  <c r="R338" i="4"/>
  <c r="Q338" i="4"/>
  <c r="P338" i="4"/>
  <c r="L338" i="4"/>
  <c r="J338" i="4"/>
  <c r="H338" i="4"/>
  <c r="F338" i="4"/>
  <c r="N338" i="4" s="1"/>
  <c r="O338" i="4" s="1"/>
  <c r="E338" i="4"/>
  <c r="K338" i="4" s="1"/>
  <c r="D338" i="4"/>
  <c r="S337" i="4"/>
  <c r="R337" i="4"/>
  <c r="T337" i="4" s="1"/>
  <c r="Q337" i="4"/>
  <c r="P337" i="4"/>
  <c r="L337" i="4"/>
  <c r="J337" i="4"/>
  <c r="U337" i="4" s="1"/>
  <c r="H337" i="4"/>
  <c r="F337" i="4"/>
  <c r="N337" i="4" s="1"/>
  <c r="E337" i="4"/>
  <c r="D337" i="4"/>
  <c r="U336" i="4"/>
  <c r="T336" i="4"/>
  <c r="N336" i="4"/>
  <c r="O336" i="4" s="1"/>
  <c r="M336" i="4"/>
  <c r="K336" i="4"/>
  <c r="I336" i="4"/>
  <c r="G336" i="4"/>
  <c r="U335" i="4"/>
  <c r="T335" i="4"/>
  <c r="N335" i="4"/>
  <c r="O335" i="4" s="1"/>
  <c r="M335" i="4"/>
  <c r="K335" i="4"/>
  <c r="I335" i="4"/>
  <c r="G335" i="4"/>
  <c r="U334" i="4"/>
  <c r="T334" i="4"/>
  <c r="N334" i="4"/>
  <c r="O334" i="4" s="1"/>
  <c r="M334" i="4"/>
  <c r="K334" i="4"/>
  <c r="I334" i="4"/>
  <c r="G334" i="4"/>
  <c r="U333" i="4"/>
  <c r="T333" i="4"/>
  <c r="N333" i="4"/>
  <c r="O333" i="4" s="1"/>
  <c r="M333" i="4"/>
  <c r="K333" i="4"/>
  <c r="I333" i="4"/>
  <c r="G333" i="4"/>
  <c r="S332" i="4"/>
  <c r="R332" i="4"/>
  <c r="T332" i="4" s="1"/>
  <c r="Q332" i="4"/>
  <c r="P332" i="4"/>
  <c r="L332" i="4"/>
  <c r="J332" i="4"/>
  <c r="U332" i="4" s="1"/>
  <c r="H332" i="4"/>
  <c r="F332" i="4"/>
  <c r="E332" i="4"/>
  <c r="D332" i="4"/>
  <c r="I332" i="4" s="1"/>
  <c r="U331" i="4"/>
  <c r="T331" i="4"/>
  <c r="N331" i="4"/>
  <c r="O331" i="4" s="1"/>
  <c r="M331" i="4"/>
  <c r="K331" i="4"/>
  <c r="I331" i="4"/>
  <c r="G331" i="4"/>
  <c r="U330" i="4"/>
  <c r="T330" i="4"/>
  <c r="N330" i="4"/>
  <c r="O330" i="4" s="1"/>
  <c r="M330" i="4"/>
  <c r="K330" i="4"/>
  <c r="I330" i="4"/>
  <c r="G330" i="4"/>
  <c r="U329" i="4"/>
  <c r="T329" i="4"/>
  <c r="N329" i="4"/>
  <c r="O329" i="4" s="1"/>
  <c r="M329" i="4"/>
  <c r="K329" i="4"/>
  <c r="I329" i="4"/>
  <c r="G329" i="4"/>
  <c r="U328" i="4"/>
  <c r="T328" i="4"/>
  <c r="N328" i="4"/>
  <c r="O328" i="4" s="1"/>
  <c r="M328" i="4"/>
  <c r="K328" i="4"/>
  <c r="I328" i="4"/>
  <c r="G328" i="4"/>
  <c r="U327" i="4"/>
  <c r="T327" i="4"/>
  <c r="N327" i="4"/>
  <c r="O327" i="4" s="1"/>
  <c r="M327" i="4"/>
  <c r="K327" i="4"/>
  <c r="I327" i="4"/>
  <c r="G327" i="4"/>
  <c r="U326" i="4"/>
  <c r="T326" i="4"/>
  <c r="N326" i="4"/>
  <c r="O326" i="4" s="1"/>
  <c r="M326" i="4"/>
  <c r="K326" i="4"/>
  <c r="I326" i="4"/>
  <c r="G326" i="4"/>
  <c r="U325" i="4"/>
  <c r="T325" i="4"/>
  <c r="N325" i="4"/>
  <c r="O325" i="4" s="1"/>
  <c r="M325" i="4"/>
  <c r="K325" i="4"/>
  <c r="I325" i="4"/>
  <c r="G325" i="4"/>
  <c r="U324" i="4"/>
  <c r="T324" i="4"/>
  <c r="N324" i="4"/>
  <c r="O324" i="4" s="1"/>
  <c r="M324" i="4"/>
  <c r="K324" i="4"/>
  <c r="I324" i="4"/>
  <c r="G324" i="4"/>
  <c r="S323" i="4"/>
  <c r="R323" i="4"/>
  <c r="T323" i="4" s="1"/>
  <c r="Q323" i="4"/>
  <c r="P323" i="4"/>
  <c r="L323" i="4"/>
  <c r="J323" i="4"/>
  <c r="H323" i="4"/>
  <c r="F323" i="4"/>
  <c r="N323" i="4" s="1"/>
  <c r="O323" i="4" s="1"/>
  <c r="E323" i="4"/>
  <c r="D323" i="4"/>
  <c r="I323" i="4" s="1"/>
  <c r="U322" i="4"/>
  <c r="T322" i="4"/>
  <c r="O322" i="4"/>
  <c r="N322" i="4"/>
  <c r="M322" i="4"/>
  <c r="K322" i="4"/>
  <c r="I322" i="4"/>
  <c r="G322" i="4"/>
  <c r="U321" i="4"/>
  <c r="T321" i="4"/>
  <c r="N321" i="4"/>
  <c r="O321" i="4" s="1"/>
  <c r="M321" i="4"/>
  <c r="K321" i="4"/>
  <c r="I321" i="4"/>
  <c r="G321" i="4"/>
  <c r="U320" i="4"/>
  <c r="T320" i="4"/>
  <c r="N320" i="4"/>
  <c r="O320" i="4" s="1"/>
  <c r="M320" i="4"/>
  <c r="K320" i="4"/>
  <c r="I320" i="4"/>
  <c r="G320" i="4"/>
  <c r="U319" i="4"/>
  <c r="T319" i="4"/>
  <c r="N319" i="4"/>
  <c r="O319" i="4" s="1"/>
  <c r="M319" i="4"/>
  <c r="K319" i="4"/>
  <c r="I319" i="4"/>
  <c r="G319" i="4"/>
  <c r="U318" i="4"/>
  <c r="T318" i="4"/>
  <c r="N318" i="4"/>
  <c r="O318" i="4" s="1"/>
  <c r="M318" i="4"/>
  <c r="K318" i="4"/>
  <c r="I318" i="4"/>
  <c r="G318" i="4"/>
  <c r="S317" i="4"/>
  <c r="R317" i="4"/>
  <c r="Q317" i="4"/>
  <c r="P317" i="4"/>
  <c r="L317" i="4"/>
  <c r="J317" i="4"/>
  <c r="H317" i="4"/>
  <c r="F317" i="4"/>
  <c r="N317" i="4" s="1"/>
  <c r="O317" i="4" s="1"/>
  <c r="E317" i="4"/>
  <c r="K317" i="4" s="1"/>
  <c r="D317" i="4"/>
  <c r="U316" i="4"/>
  <c r="T316" i="4"/>
  <c r="N316" i="4"/>
  <c r="O316" i="4" s="1"/>
  <c r="M316" i="4"/>
  <c r="K316" i="4"/>
  <c r="I316" i="4"/>
  <c r="G316" i="4"/>
  <c r="U315" i="4"/>
  <c r="T315" i="4"/>
  <c r="N315" i="4"/>
  <c r="O315" i="4" s="1"/>
  <c r="M315" i="4"/>
  <c r="K315" i="4"/>
  <c r="I315" i="4"/>
  <c r="G315" i="4"/>
  <c r="U314" i="4"/>
  <c r="T314" i="4"/>
  <c r="N314" i="4"/>
  <c r="O314" i="4" s="1"/>
  <c r="M314" i="4"/>
  <c r="K314" i="4"/>
  <c r="I314" i="4"/>
  <c r="G314" i="4"/>
  <c r="U313" i="4"/>
  <c r="T313" i="4"/>
  <c r="N313" i="4"/>
  <c r="O313" i="4" s="1"/>
  <c r="M313" i="4"/>
  <c r="K313" i="4"/>
  <c r="I313" i="4"/>
  <c r="G313" i="4"/>
  <c r="U312" i="4"/>
  <c r="T312" i="4"/>
  <c r="N312" i="4"/>
  <c r="O312" i="4" s="1"/>
  <c r="M312" i="4"/>
  <c r="K312" i="4"/>
  <c r="I312" i="4"/>
  <c r="G312" i="4"/>
  <c r="U311" i="4"/>
  <c r="T311" i="4"/>
  <c r="N311" i="4"/>
  <c r="O311" i="4" s="1"/>
  <c r="M311" i="4"/>
  <c r="K311" i="4"/>
  <c r="I311" i="4"/>
  <c r="G311" i="4"/>
  <c r="S310" i="4"/>
  <c r="R310" i="4"/>
  <c r="T310" i="4" s="1"/>
  <c r="Q310" i="4"/>
  <c r="P310" i="4"/>
  <c r="L310" i="4"/>
  <c r="J310" i="4"/>
  <c r="H310" i="4"/>
  <c r="F310" i="4"/>
  <c r="N310" i="4" s="1"/>
  <c r="E310" i="4"/>
  <c r="D310" i="4"/>
  <c r="I310" i="4" s="1"/>
  <c r="U309" i="4"/>
  <c r="T309" i="4"/>
  <c r="N309" i="4"/>
  <c r="O309" i="4" s="1"/>
  <c r="M309" i="4"/>
  <c r="K309" i="4"/>
  <c r="I309" i="4"/>
  <c r="G309" i="4"/>
  <c r="U308" i="4"/>
  <c r="T308" i="4"/>
  <c r="N308" i="4"/>
  <c r="O308" i="4" s="1"/>
  <c r="M308" i="4"/>
  <c r="K308" i="4"/>
  <c r="I308" i="4"/>
  <c r="G308" i="4"/>
  <c r="U307" i="4"/>
  <c r="T307" i="4"/>
  <c r="N307" i="4"/>
  <c r="O307" i="4" s="1"/>
  <c r="M307" i="4"/>
  <c r="K307" i="4"/>
  <c r="I307" i="4"/>
  <c r="G307" i="4"/>
  <c r="U306" i="4"/>
  <c r="T306" i="4"/>
  <c r="N306" i="4"/>
  <c r="O306" i="4" s="1"/>
  <c r="M306" i="4"/>
  <c r="K306" i="4"/>
  <c r="I306" i="4"/>
  <c r="G306" i="4"/>
  <c r="U305" i="4"/>
  <c r="T305" i="4"/>
  <c r="N305" i="4"/>
  <c r="O305" i="4" s="1"/>
  <c r="M305" i="4"/>
  <c r="K305" i="4"/>
  <c r="I305" i="4"/>
  <c r="G305" i="4"/>
  <c r="U304" i="4"/>
  <c r="T304" i="4"/>
  <c r="N304" i="4"/>
  <c r="O304" i="4" s="1"/>
  <c r="M304" i="4"/>
  <c r="K304" i="4"/>
  <c r="I304" i="4"/>
  <c r="G304" i="4"/>
  <c r="S303" i="4"/>
  <c r="R303" i="4"/>
  <c r="T303" i="4" s="1"/>
  <c r="Q303" i="4"/>
  <c r="P303" i="4"/>
  <c r="U303" i="4" s="1"/>
  <c r="L303" i="4"/>
  <c r="J303" i="4"/>
  <c r="H303" i="4"/>
  <c r="F303" i="4"/>
  <c r="N303" i="4" s="1"/>
  <c r="E303" i="4"/>
  <c r="D303" i="4"/>
  <c r="U302" i="4"/>
  <c r="T302" i="4"/>
  <c r="N302" i="4"/>
  <c r="O302" i="4" s="1"/>
  <c r="M302" i="4"/>
  <c r="K302" i="4"/>
  <c r="I302" i="4"/>
  <c r="G302" i="4"/>
  <c r="S299" i="4"/>
  <c r="R299" i="4"/>
  <c r="T299" i="4" s="1"/>
  <c r="Q299" i="4"/>
  <c r="P299" i="4"/>
  <c r="L299" i="4"/>
  <c r="J299" i="4"/>
  <c r="H299" i="4"/>
  <c r="F299" i="4"/>
  <c r="N299" i="4" s="1"/>
  <c r="E299" i="4"/>
  <c r="D299" i="4"/>
  <c r="S298" i="4"/>
  <c r="R298" i="4"/>
  <c r="Q298" i="4"/>
  <c r="P298" i="4"/>
  <c r="L298" i="4"/>
  <c r="J298" i="4"/>
  <c r="H298" i="4"/>
  <c r="F298" i="4"/>
  <c r="N298" i="4" s="1"/>
  <c r="E298" i="4"/>
  <c r="K298" i="4" s="1"/>
  <c r="D298" i="4"/>
  <c r="I298" i="4" s="1"/>
  <c r="U297" i="4"/>
  <c r="T297" i="4"/>
  <c r="N297" i="4"/>
  <c r="O297" i="4" s="1"/>
  <c r="M297" i="4"/>
  <c r="K297" i="4"/>
  <c r="I297" i="4"/>
  <c r="G297" i="4"/>
  <c r="U296" i="4"/>
  <c r="T296" i="4"/>
  <c r="N296" i="4"/>
  <c r="O296" i="4" s="1"/>
  <c r="M296" i="4"/>
  <c r="K296" i="4"/>
  <c r="I296" i="4"/>
  <c r="G296" i="4"/>
  <c r="U295" i="4"/>
  <c r="T295" i="4"/>
  <c r="N295" i="4"/>
  <c r="O295" i="4" s="1"/>
  <c r="M295" i="4"/>
  <c r="K295" i="4"/>
  <c r="I295" i="4"/>
  <c r="G295" i="4"/>
  <c r="U294" i="4"/>
  <c r="T294" i="4"/>
  <c r="N294" i="4"/>
  <c r="O294" i="4" s="1"/>
  <c r="M294" i="4"/>
  <c r="K294" i="4"/>
  <c r="I294" i="4"/>
  <c r="G294" i="4"/>
  <c r="U293" i="4"/>
  <c r="T293" i="4"/>
  <c r="N293" i="4"/>
  <c r="O293" i="4" s="1"/>
  <c r="M293" i="4"/>
  <c r="K293" i="4"/>
  <c r="I293" i="4"/>
  <c r="G293" i="4"/>
  <c r="S292" i="4"/>
  <c r="R292" i="4"/>
  <c r="Q292" i="4"/>
  <c r="P292" i="4"/>
  <c r="L292" i="4"/>
  <c r="J292" i="4"/>
  <c r="H292" i="4"/>
  <c r="F292" i="4"/>
  <c r="E292" i="4"/>
  <c r="M292" i="4" s="1"/>
  <c r="D292" i="4"/>
  <c r="U291" i="4"/>
  <c r="T291" i="4"/>
  <c r="O291" i="4"/>
  <c r="N291" i="4"/>
  <c r="M291" i="4"/>
  <c r="K291" i="4"/>
  <c r="I291" i="4"/>
  <c r="G291" i="4"/>
  <c r="U290" i="4"/>
  <c r="T290" i="4"/>
  <c r="N290" i="4"/>
  <c r="O290" i="4" s="1"/>
  <c r="M290" i="4"/>
  <c r="K290" i="4"/>
  <c r="I290" i="4"/>
  <c r="G290" i="4"/>
  <c r="U289" i="4"/>
  <c r="T289" i="4"/>
  <c r="N289" i="4"/>
  <c r="O289" i="4" s="1"/>
  <c r="M289" i="4"/>
  <c r="K289" i="4"/>
  <c r="I289" i="4"/>
  <c r="G289" i="4"/>
  <c r="U288" i="4"/>
  <c r="T288" i="4"/>
  <c r="N288" i="4"/>
  <c r="O288" i="4" s="1"/>
  <c r="M288" i="4"/>
  <c r="K288" i="4"/>
  <c r="I288" i="4"/>
  <c r="G288" i="4"/>
  <c r="U287" i="4"/>
  <c r="T287" i="4"/>
  <c r="N287" i="4"/>
  <c r="O287" i="4" s="1"/>
  <c r="M287" i="4"/>
  <c r="K287" i="4"/>
  <c r="I287" i="4"/>
  <c r="G287" i="4"/>
  <c r="U286" i="4"/>
  <c r="T286" i="4"/>
  <c r="N286" i="4"/>
  <c r="O286" i="4" s="1"/>
  <c r="M286" i="4"/>
  <c r="K286" i="4"/>
  <c r="I286" i="4"/>
  <c r="G286" i="4"/>
  <c r="S285" i="4"/>
  <c r="R285" i="4"/>
  <c r="T285" i="4" s="1"/>
  <c r="Q285" i="4"/>
  <c r="P285" i="4"/>
  <c r="L285" i="4"/>
  <c r="J285" i="4"/>
  <c r="U285" i="4" s="1"/>
  <c r="H285" i="4"/>
  <c r="F285" i="4"/>
  <c r="E285" i="4"/>
  <c r="K285" i="4" s="1"/>
  <c r="D285" i="4"/>
  <c r="I285" i="4" s="1"/>
  <c r="U284" i="4"/>
  <c r="T284" i="4"/>
  <c r="O284" i="4"/>
  <c r="N284" i="4"/>
  <c r="M284" i="4"/>
  <c r="K284" i="4"/>
  <c r="I284" i="4"/>
  <c r="G284" i="4"/>
  <c r="U283" i="4"/>
  <c r="T283" i="4"/>
  <c r="N283" i="4"/>
  <c r="O283" i="4" s="1"/>
  <c r="M283" i="4"/>
  <c r="K283" i="4"/>
  <c r="I283" i="4"/>
  <c r="G283" i="4"/>
  <c r="U282" i="4"/>
  <c r="T282" i="4"/>
  <c r="N282" i="4"/>
  <c r="O282" i="4" s="1"/>
  <c r="M282" i="4"/>
  <c r="K282" i="4"/>
  <c r="I282" i="4"/>
  <c r="G282" i="4"/>
  <c r="U281" i="4"/>
  <c r="T281" i="4"/>
  <c r="N281" i="4"/>
  <c r="O281" i="4" s="1"/>
  <c r="M281" i="4"/>
  <c r="K281" i="4"/>
  <c r="I281" i="4"/>
  <c r="G281" i="4"/>
  <c r="U280" i="4"/>
  <c r="T280" i="4"/>
  <c r="N280" i="4"/>
  <c r="O280" i="4" s="1"/>
  <c r="M280" i="4"/>
  <c r="K280" i="4"/>
  <c r="I280" i="4"/>
  <c r="G280" i="4"/>
  <c r="U279" i="4"/>
  <c r="T279" i="4"/>
  <c r="N279" i="4"/>
  <c r="O279" i="4" s="1"/>
  <c r="M279" i="4"/>
  <c r="K279" i="4"/>
  <c r="I279" i="4"/>
  <c r="G279" i="4"/>
  <c r="U278" i="4"/>
  <c r="T278" i="4"/>
  <c r="N278" i="4"/>
  <c r="O278" i="4" s="1"/>
  <c r="M278" i="4"/>
  <c r="K278" i="4"/>
  <c r="I278" i="4"/>
  <c r="G278" i="4"/>
  <c r="U277" i="4"/>
  <c r="T277" i="4"/>
  <c r="N277" i="4"/>
  <c r="O277" i="4" s="1"/>
  <c r="M277" i="4"/>
  <c r="K277" i="4"/>
  <c r="I277" i="4"/>
  <c r="G277" i="4"/>
  <c r="U276" i="4"/>
  <c r="T276" i="4"/>
  <c r="N276" i="4"/>
  <c r="O276" i="4" s="1"/>
  <c r="M276" i="4"/>
  <c r="K276" i="4"/>
  <c r="I276" i="4"/>
  <c r="G276" i="4"/>
  <c r="S275" i="4"/>
  <c r="R275" i="4"/>
  <c r="T275" i="4" s="1"/>
  <c r="Q275" i="4"/>
  <c r="P275" i="4"/>
  <c r="L275" i="4"/>
  <c r="J275" i="4"/>
  <c r="H275" i="4"/>
  <c r="F275" i="4"/>
  <c r="N275" i="4" s="1"/>
  <c r="O275" i="4" s="1"/>
  <c r="E275" i="4"/>
  <c r="D275" i="4"/>
  <c r="I275" i="4" s="1"/>
  <c r="U274" i="4"/>
  <c r="T274" i="4"/>
  <c r="O274" i="4"/>
  <c r="N274" i="4"/>
  <c r="M274" i="4"/>
  <c r="K274" i="4"/>
  <c r="I274" i="4"/>
  <c r="G274" i="4"/>
  <c r="U273" i="4"/>
  <c r="T273" i="4"/>
  <c r="N273" i="4"/>
  <c r="O273" i="4" s="1"/>
  <c r="M273" i="4"/>
  <c r="K273" i="4"/>
  <c r="I273" i="4"/>
  <c r="G273" i="4"/>
  <c r="U272" i="4"/>
  <c r="T272" i="4"/>
  <c r="N272" i="4"/>
  <c r="O272" i="4" s="1"/>
  <c r="M272" i="4"/>
  <c r="K272" i="4"/>
  <c r="I272" i="4"/>
  <c r="G272" i="4"/>
  <c r="U271" i="4"/>
  <c r="T271" i="4"/>
  <c r="N271" i="4"/>
  <c r="O271" i="4" s="1"/>
  <c r="M271" i="4"/>
  <c r="K271" i="4"/>
  <c r="I271" i="4"/>
  <c r="G271" i="4"/>
  <c r="U270" i="4"/>
  <c r="T270" i="4"/>
  <c r="N270" i="4"/>
  <c r="O270" i="4" s="1"/>
  <c r="M270" i="4"/>
  <c r="K270" i="4"/>
  <c r="I270" i="4"/>
  <c r="G270" i="4"/>
  <c r="U269" i="4"/>
  <c r="T269" i="4"/>
  <c r="N269" i="4"/>
  <c r="O269" i="4" s="1"/>
  <c r="M269" i="4"/>
  <c r="K269" i="4"/>
  <c r="I269" i="4"/>
  <c r="G269" i="4"/>
  <c r="U268" i="4"/>
  <c r="T268" i="4"/>
  <c r="N268" i="4"/>
  <c r="O268" i="4" s="1"/>
  <c r="M268" i="4"/>
  <c r="K268" i="4"/>
  <c r="I268" i="4"/>
  <c r="G268" i="4"/>
  <c r="S267" i="4"/>
  <c r="R267" i="4"/>
  <c r="Q267" i="4"/>
  <c r="P267" i="4"/>
  <c r="L267" i="4"/>
  <c r="J267" i="4"/>
  <c r="H267" i="4"/>
  <c r="F267" i="4"/>
  <c r="N267" i="4" s="1"/>
  <c r="O267" i="4" s="1"/>
  <c r="E267" i="4"/>
  <c r="K267" i="4" s="1"/>
  <c r="D267" i="4"/>
  <c r="U266" i="4"/>
  <c r="T266" i="4"/>
  <c r="N266" i="4"/>
  <c r="O266" i="4" s="1"/>
  <c r="M266" i="4"/>
  <c r="K266" i="4"/>
  <c r="I266" i="4"/>
  <c r="G266" i="4"/>
  <c r="U265" i="4"/>
  <c r="T265" i="4"/>
  <c r="O265" i="4"/>
  <c r="N265" i="4"/>
  <c r="M265" i="4"/>
  <c r="K265" i="4"/>
  <c r="I265" i="4"/>
  <c r="G265" i="4"/>
  <c r="U264" i="4"/>
  <c r="T264" i="4"/>
  <c r="N264" i="4"/>
  <c r="O264" i="4" s="1"/>
  <c r="M264" i="4"/>
  <c r="K264" i="4"/>
  <c r="I264" i="4"/>
  <c r="G264" i="4"/>
  <c r="U263" i="4"/>
  <c r="T263" i="4"/>
  <c r="N263" i="4"/>
  <c r="O263" i="4" s="1"/>
  <c r="M263" i="4"/>
  <c r="K263" i="4"/>
  <c r="I263" i="4"/>
  <c r="G263" i="4"/>
  <c r="S260" i="4"/>
  <c r="R260" i="4"/>
  <c r="T260" i="4" s="1"/>
  <c r="Q260" i="4"/>
  <c r="P260" i="4"/>
  <c r="L260" i="4"/>
  <c r="J260" i="4"/>
  <c r="U260" i="4" s="1"/>
  <c r="H260" i="4"/>
  <c r="F260" i="4"/>
  <c r="N260" i="4" s="1"/>
  <c r="E260" i="4"/>
  <c r="D260" i="4"/>
  <c r="S259" i="4"/>
  <c r="R259" i="4"/>
  <c r="T259" i="4" s="1"/>
  <c r="Q259" i="4"/>
  <c r="P259" i="4"/>
  <c r="L259" i="4"/>
  <c r="J259" i="4"/>
  <c r="H259" i="4"/>
  <c r="F259" i="4"/>
  <c r="E259" i="4"/>
  <c r="K259" i="4" s="1"/>
  <c r="D259" i="4"/>
  <c r="I259" i="4" s="1"/>
  <c r="U258" i="4"/>
  <c r="T258" i="4"/>
  <c r="N258" i="4"/>
  <c r="O258" i="4" s="1"/>
  <c r="M258" i="4"/>
  <c r="K258" i="4"/>
  <c r="I258" i="4"/>
  <c r="G258" i="4"/>
  <c r="U257" i="4"/>
  <c r="T257" i="4"/>
  <c r="N257" i="4"/>
  <c r="O257" i="4" s="1"/>
  <c r="M257" i="4"/>
  <c r="K257" i="4"/>
  <c r="I257" i="4"/>
  <c r="G257" i="4"/>
  <c r="U256" i="4"/>
  <c r="T256" i="4"/>
  <c r="N256" i="4"/>
  <c r="O256" i="4" s="1"/>
  <c r="M256" i="4"/>
  <c r="K256" i="4"/>
  <c r="I256" i="4"/>
  <c r="G256" i="4"/>
  <c r="U255" i="4"/>
  <c r="T255" i="4"/>
  <c r="N255" i="4"/>
  <c r="O255" i="4" s="1"/>
  <c r="M255" i="4"/>
  <c r="K255" i="4"/>
  <c r="I255" i="4"/>
  <c r="G255" i="4"/>
  <c r="S254" i="4"/>
  <c r="R254" i="4"/>
  <c r="T254" i="4" s="1"/>
  <c r="Q254" i="4"/>
  <c r="P254" i="4"/>
  <c r="L254" i="4"/>
  <c r="J254" i="4"/>
  <c r="K254" i="4" s="1"/>
  <c r="H254" i="4"/>
  <c r="F254" i="4"/>
  <c r="N254" i="4" s="1"/>
  <c r="O254" i="4" s="1"/>
  <c r="E254" i="4"/>
  <c r="D254" i="4"/>
  <c r="U253" i="4"/>
  <c r="T253" i="4"/>
  <c r="O253" i="4"/>
  <c r="N253" i="4"/>
  <c r="M253" i="4"/>
  <c r="K253" i="4"/>
  <c r="I253" i="4"/>
  <c r="G253" i="4"/>
  <c r="U252" i="4"/>
  <c r="T252" i="4"/>
  <c r="N252" i="4"/>
  <c r="O252" i="4" s="1"/>
  <c r="M252" i="4"/>
  <c r="K252" i="4"/>
  <c r="I252" i="4"/>
  <c r="G252" i="4"/>
  <c r="U251" i="4"/>
  <c r="T251" i="4"/>
  <c r="N251" i="4"/>
  <c r="O251" i="4" s="1"/>
  <c r="M251" i="4"/>
  <c r="K251" i="4"/>
  <c r="I251" i="4"/>
  <c r="G251" i="4"/>
  <c r="U250" i="4"/>
  <c r="T250" i="4"/>
  <c r="N250" i="4"/>
  <c r="O250" i="4" s="1"/>
  <c r="M250" i="4"/>
  <c r="K250" i="4"/>
  <c r="I250" i="4"/>
  <c r="G250" i="4"/>
  <c r="U249" i="4"/>
  <c r="T249" i="4"/>
  <c r="N249" i="4"/>
  <c r="O249" i="4" s="1"/>
  <c r="M249" i="4"/>
  <c r="K249" i="4"/>
  <c r="I249" i="4"/>
  <c r="G249" i="4"/>
  <c r="U248" i="4"/>
  <c r="T248" i="4"/>
  <c r="O248" i="4"/>
  <c r="N248" i="4"/>
  <c r="M248" i="4"/>
  <c r="K248" i="4"/>
  <c r="I248" i="4"/>
  <c r="G248" i="4"/>
  <c r="S247" i="4"/>
  <c r="R247" i="4"/>
  <c r="Q247" i="4"/>
  <c r="P247" i="4"/>
  <c r="L247" i="4"/>
  <c r="J247" i="4"/>
  <c r="H247" i="4"/>
  <c r="F247" i="4"/>
  <c r="N247" i="4" s="1"/>
  <c r="O247" i="4" s="1"/>
  <c r="E247" i="4"/>
  <c r="K247" i="4" s="1"/>
  <c r="D247" i="4"/>
  <c r="U246" i="4"/>
  <c r="T246" i="4"/>
  <c r="N246" i="4"/>
  <c r="O246" i="4" s="1"/>
  <c r="M246" i="4"/>
  <c r="K246" i="4"/>
  <c r="I246" i="4"/>
  <c r="G246" i="4"/>
  <c r="U245" i="4"/>
  <c r="T245" i="4"/>
  <c r="N245" i="4"/>
  <c r="O245" i="4" s="1"/>
  <c r="M245" i="4"/>
  <c r="K245" i="4"/>
  <c r="I245" i="4"/>
  <c r="G245" i="4"/>
  <c r="U244" i="4"/>
  <c r="T244" i="4"/>
  <c r="O244" i="4"/>
  <c r="N244" i="4"/>
  <c r="M244" i="4"/>
  <c r="K244" i="4"/>
  <c r="I244" i="4"/>
  <c r="G244" i="4"/>
  <c r="U243" i="4"/>
  <c r="T243" i="4"/>
  <c r="N243" i="4"/>
  <c r="O243" i="4" s="1"/>
  <c r="M243" i="4"/>
  <c r="K243" i="4"/>
  <c r="I243" i="4"/>
  <c r="G243" i="4"/>
  <c r="U242" i="4"/>
  <c r="T242" i="4"/>
  <c r="N242" i="4"/>
  <c r="O242" i="4" s="1"/>
  <c r="M242" i="4"/>
  <c r="K242" i="4"/>
  <c r="I242" i="4"/>
  <c r="G242" i="4"/>
  <c r="U241" i="4"/>
  <c r="T241" i="4"/>
  <c r="N241" i="4"/>
  <c r="O241" i="4" s="1"/>
  <c r="M241" i="4"/>
  <c r="K241" i="4"/>
  <c r="I241" i="4"/>
  <c r="G241" i="4"/>
  <c r="S240" i="4"/>
  <c r="R240" i="4"/>
  <c r="T240" i="4" s="1"/>
  <c r="Q240" i="4"/>
  <c r="P240" i="4"/>
  <c r="L240" i="4"/>
  <c r="J240" i="4"/>
  <c r="H240" i="4"/>
  <c r="F240" i="4"/>
  <c r="N240" i="4" s="1"/>
  <c r="E240" i="4"/>
  <c r="D240" i="4"/>
  <c r="I240" i="4" s="1"/>
  <c r="U239" i="4"/>
  <c r="T239" i="4"/>
  <c r="N239" i="4"/>
  <c r="O239" i="4" s="1"/>
  <c r="M239" i="4"/>
  <c r="K239" i="4"/>
  <c r="I239" i="4"/>
  <c r="G239" i="4"/>
  <c r="U238" i="4"/>
  <c r="T238" i="4"/>
  <c r="N238" i="4"/>
  <c r="O238" i="4" s="1"/>
  <c r="M238" i="4"/>
  <c r="K238" i="4"/>
  <c r="I238" i="4"/>
  <c r="G238" i="4"/>
  <c r="U237" i="4"/>
  <c r="T237" i="4"/>
  <c r="N237" i="4"/>
  <c r="O237" i="4" s="1"/>
  <c r="M237" i="4"/>
  <c r="K237" i="4"/>
  <c r="I237" i="4"/>
  <c r="G237" i="4"/>
  <c r="U236" i="4"/>
  <c r="T236" i="4"/>
  <c r="N236" i="4"/>
  <c r="O236" i="4" s="1"/>
  <c r="M236" i="4"/>
  <c r="K236" i="4"/>
  <c r="I236" i="4"/>
  <c r="G236" i="4"/>
  <c r="U235" i="4"/>
  <c r="T235" i="4"/>
  <c r="N235" i="4"/>
  <c r="O235" i="4" s="1"/>
  <c r="M235" i="4"/>
  <c r="K235" i="4"/>
  <c r="I235" i="4"/>
  <c r="G235" i="4"/>
  <c r="U234" i="4"/>
  <c r="T234" i="4"/>
  <c r="N234" i="4"/>
  <c r="O234" i="4" s="1"/>
  <c r="M234" i="4"/>
  <c r="K234" i="4"/>
  <c r="I234" i="4"/>
  <c r="G234" i="4"/>
  <c r="S231" i="4"/>
  <c r="R231" i="4"/>
  <c r="T231" i="4" s="1"/>
  <c r="Q231" i="4"/>
  <c r="P231" i="4"/>
  <c r="U231" i="4" s="1"/>
  <c r="L231" i="4"/>
  <c r="J231" i="4"/>
  <c r="H231" i="4"/>
  <c r="F231" i="4"/>
  <c r="N231" i="4" s="1"/>
  <c r="E231" i="4"/>
  <c r="D231" i="4"/>
  <c r="S230" i="4"/>
  <c r="R230" i="4"/>
  <c r="T230" i="4" s="1"/>
  <c r="Q230" i="4"/>
  <c r="P230" i="4"/>
  <c r="U230" i="4" s="1"/>
  <c r="L230" i="4"/>
  <c r="J230" i="4"/>
  <c r="H230" i="4"/>
  <c r="F230" i="4"/>
  <c r="N230" i="4" s="1"/>
  <c r="O230" i="4" s="1"/>
  <c r="E230" i="4"/>
  <c r="M230" i="4" s="1"/>
  <c r="D230" i="4"/>
  <c r="U229" i="4"/>
  <c r="T229" i="4"/>
  <c r="N229" i="4"/>
  <c r="O229" i="4" s="1"/>
  <c r="M229" i="4"/>
  <c r="K229" i="4"/>
  <c r="I229" i="4"/>
  <c r="G229" i="4"/>
  <c r="U228" i="4"/>
  <c r="T228" i="4"/>
  <c r="O228" i="4"/>
  <c r="N228" i="4"/>
  <c r="M228" i="4"/>
  <c r="K228" i="4"/>
  <c r="I228" i="4"/>
  <c r="G228" i="4"/>
  <c r="U227" i="4"/>
  <c r="T227" i="4"/>
  <c r="N227" i="4"/>
  <c r="O227" i="4" s="1"/>
  <c r="M227" i="4"/>
  <c r="K227" i="4"/>
  <c r="I227" i="4"/>
  <c r="G227" i="4"/>
  <c r="U226" i="4"/>
  <c r="T226" i="4"/>
  <c r="N226" i="4"/>
  <c r="O226" i="4" s="1"/>
  <c r="M226" i="4"/>
  <c r="K226" i="4"/>
  <c r="I226" i="4"/>
  <c r="G226" i="4"/>
  <c r="U225" i="4"/>
  <c r="T225" i="4"/>
  <c r="N225" i="4"/>
  <c r="O225" i="4" s="1"/>
  <c r="M225" i="4"/>
  <c r="K225" i="4"/>
  <c r="I225" i="4"/>
  <c r="G225" i="4"/>
  <c r="S224" i="4"/>
  <c r="R224" i="4"/>
  <c r="T224" i="4" s="1"/>
  <c r="Q224" i="4"/>
  <c r="P224" i="4"/>
  <c r="L224" i="4"/>
  <c r="J224" i="4"/>
  <c r="H224" i="4"/>
  <c r="I224" i="4" s="1"/>
  <c r="F224" i="4"/>
  <c r="N224" i="4" s="1"/>
  <c r="E224" i="4"/>
  <c r="K224" i="4" s="1"/>
  <c r="D224" i="4"/>
  <c r="U223" i="4"/>
  <c r="T223" i="4"/>
  <c r="N223" i="4"/>
  <c r="O223" i="4" s="1"/>
  <c r="M223" i="4"/>
  <c r="K223" i="4"/>
  <c r="I223" i="4"/>
  <c r="G223" i="4"/>
  <c r="U222" i="4"/>
  <c r="T222" i="4"/>
  <c r="N222" i="4"/>
  <c r="O222" i="4" s="1"/>
  <c r="M222" i="4"/>
  <c r="K222" i="4"/>
  <c r="I222" i="4"/>
  <c r="G222" i="4"/>
  <c r="U221" i="4"/>
  <c r="T221" i="4"/>
  <c r="O221" i="4"/>
  <c r="N221" i="4"/>
  <c r="M221" i="4"/>
  <c r="K221" i="4"/>
  <c r="I221" i="4"/>
  <c r="G221" i="4"/>
  <c r="U220" i="4"/>
  <c r="T220" i="4"/>
  <c r="N220" i="4"/>
  <c r="O220" i="4" s="1"/>
  <c r="M220" i="4"/>
  <c r="K220" i="4"/>
  <c r="I220" i="4"/>
  <c r="G220" i="4"/>
  <c r="U219" i="4"/>
  <c r="T219" i="4"/>
  <c r="N219" i="4"/>
  <c r="O219" i="4" s="1"/>
  <c r="M219" i="4"/>
  <c r="K219" i="4"/>
  <c r="I219" i="4"/>
  <c r="G219" i="4"/>
  <c r="U218" i="4"/>
  <c r="T218" i="4"/>
  <c r="O218" i="4"/>
  <c r="N218" i="4"/>
  <c r="M218" i="4"/>
  <c r="K218" i="4"/>
  <c r="I218" i="4"/>
  <c r="G218" i="4"/>
  <c r="U217" i="4"/>
  <c r="T217" i="4"/>
  <c r="N217" i="4"/>
  <c r="O217" i="4" s="1"/>
  <c r="M217" i="4"/>
  <c r="K217" i="4"/>
  <c r="I217" i="4"/>
  <c r="G217" i="4"/>
  <c r="S216" i="4"/>
  <c r="R216" i="4"/>
  <c r="Q216" i="4"/>
  <c r="P216" i="4"/>
  <c r="U216" i="4" s="1"/>
  <c r="L216" i="4"/>
  <c r="J216" i="4"/>
  <c r="H216" i="4"/>
  <c r="F216" i="4"/>
  <c r="E216" i="4"/>
  <c r="M216" i="4" s="1"/>
  <c r="D216" i="4"/>
  <c r="I216" i="4" s="1"/>
  <c r="U215" i="4"/>
  <c r="T215" i="4"/>
  <c r="N215" i="4"/>
  <c r="O215" i="4" s="1"/>
  <c r="M215" i="4"/>
  <c r="K215" i="4"/>
  <c r="I215" i="4"/>
  <c r="G215" i="4"/>
  <c r="U214" i="4"/>
  <c r="T214" i="4"/>
  <c r="N214" i="4"/>
  <c r="O214" i="4" s="1"/>
  <c r="M214" i="4"/>
  <c r="K214" i="4"/>
  <c r="I214" i="4"/>
  <c r="G214" i="4"/>
  <c r="U213" i="4"/>
  <c r="T213" i="4"/>
  <c r="N213" i="4"/>
  <c r="O213" i="4" s="1"/>
  <c r="M213" i="4"/>
  <c r="K213" i="4"/>
  <c r="I213" i="4"/>
  <c r="G213" i="4"/>
  <c r="U212" i="4"/>
  <c r="T212" i="4"/>
  <c r="N212" i="4"/>
  <c r="O212" i="4" s="1"/>
  <c r="M212" i="4"/>
  <c r="K212" i="4"/>
  <c r="I212" i="4"/>
  <c r="G212" i="4"/>
  <c r="U211" i="4"/>
  <c r="T211" i="4"/>
  <c r="N211" i="4"/>
  <c r="O211" i="4" s="1"/>
  <c r="M211" i="4"/>
  <c r="K211" i="4"/>
  <c r="I211" i="4"/>
  <c r="G211" i="4"/>
  <c r="U210" i="4"/>
  <c r="T210" i="4"/>
  <c r="N210" i="4"/>
  <c r="O210" i="4" s="1"/>
  <c r="M210" i="4"/>
  <c r="K210" i="4"/>
  <c r="I210" i="4"/>
  <c r="G210" i="4"/>
  <c r="U209" i="4"/>
  <c r="T209" i="4"/>
  <c r="N209" i="4"/>
  <c r="O209" i="4" s="1"/>
  <c r="M209" i="4"/>
  <c r="K209" i="4"/>
  <c r="I209" i="4"/>
  <c r="G209" i="4"/>
  <c r="U208" i="4"/>
  <c r="T208" i="4"/>
  <c r="N208" i="4"/>
  <c r="O208" i="4" s="1"/>
  <c r="M208" i="4"/>
  <c r="K208" i="4"/>
  <c r="I208" i="4"/>
  <c r="G208" i="4"/>
  <c r="S205" i="4"/>
  <c r="R205" i="4"/>
  <c r="Q205" i="4"/>
  <c r="P205" i="4"/>
  <c r="U205" i="4" s="1"/>
  <c r="L205" i="4"/>
  <c r="J205" i="4"/>
  <c r="H205" i="4"/>
  <c r="F205" i="4"/>
  <c r="N205" i="4" s="1"/>
  <c r="E205" i="4"/>
  <c r="D205" i="4"/>
  <c r="S204" i="4"/>
  <c r="R204" i="4"/>
  <c r="T204" i="4" s="1"/>
  <c r="Q204" i="4"/>
  <c r="P204" i="4"/>
  <c r="L204" i="4"/>
  <c r="J204" i="4"/>
  <c r="H204" i="4"/>
  <c r="F204" i="4"/>
  <c r="E204" i="4"/>
  <c r="D204" i="4"/>
  <c r="I204" i="4" s="1"/>
  <c r="U203" i="4"/>
  <c r="T203" i="4"/>
  <c r="O203" i="4"/>
  <c r="N203" i="4"/>
  <c r="M203" i="4"/>
  <c r="K203" i="4"/>
  <c r="I203" i="4"/>
  <c r="G203" i="4"/>
  <c r="U202" i="4"/>
  <c r="T202" i="4"/>
  <c r="N202" i="4"/>
  <c r="O202" i="4" s="1"/>
  <c r="M202" i="4"/>
  <c r="K202" i="4"/>
  <c r="I202" i="4"/>
  <c r="G202" i="4"/>
  <c r="U201" i="4"/>
  <c r="T201" i="4"/>
  <c r="N201" i="4"/>
  <c r="O201" i="4" s="1"/>
  <c r="M201" i="4"/>
  <c r="K201" i="4"/>
  <c r="I201" i="4"/>
  <c r="G201" i="4"/>
  <c r="U200" i="4"/>
  <c r="T200" i="4"/>
  <c r="N200" i="4"/>
  <c r="O200" i="4" s="1"/>
  <c r="M200" i="4"/>
  <c r="K200" i="4"/>
  <c r="I200" i="4"/>
  <c r="G200" i="4"/>
  <c r="U199" i="4"/>
  <c r="T199" i="4"/>
  <c r="N199" i="4"/>
  <c r="O199" i="4" s="1"/>
  <c r="M199" i="4"/>
  <c r="K199" i="4"/>
  <c r="I199" i="4"/>
  <c r="G199" i="4"/>
  <c r="S198" i="4"/>
  <c r="R198" i="4"/>
  <c r="Q198" i="4"/>
  <c r="P198" i="4"/>
  <c r="L198" i="4"/>
  <c r="J198" i="4"/>
  <c r="H198" i="4"/>
  <c r="F198" i="4"/>
  <c r="N198" i="4" s="1"/>
  <c r="E198" i="4"/>
  <c r="D198" i="4"/>
  <c r="U197" i="4"/>
  <c r="T197" i="4"/>
  <c r="N197" i="4"/>
  <c r="O197" i="4" s="1"/>
  <c r="M197" i="4"/>
  <c r="K197" i="4"/>
  <c r="I197" i="4"/>
  <c r="G197" i="4"/>
  <c r="U196" i="4"/>
  <c r="T196" i="4"/>
  <c r="N196" i="4"/>
  <c r="O196" i="4" s="1"/>
  <c r="M196" i="4"/>
  <c r="K196" i="4"/>
  <c r="I196" i="4"/>
  <c r="G196" i="4"/>
  <c r="U195" i="4"/>
  <c r="T195" i="4"/>
  <c r="N195" i="4"/>
  <c r="O195" i="4" s="1"/>
  <c r="M195" i="4"/>
  <c r="K195" i="4"/>
  <c r="I195" i="4"/>
  <c r="G195" i="4"/>
  <c r="U194" i="4"/>
  <c r="T194" i="4"/>
  <c r="N194" i="4"/>
  <c r="O194" i="4" s="1"/>
  <c r="M194" i="4"/>
  <c r="K194" i="4"/>
  <c r="I194" i="4"/>
  <c r="G194" i="4"/>
  <c r="U193" i="4"/>
  <c r="T193" i="4"/>
  <c r="N193" i="4"/>
  <c r="O193" i="4" s="1"/>
  <c r="M193" i="4"/>
  <c r="K193" i="4"/>
  <c r="I193" i="4"/>
  <c r="G193" i="4"/>
  <c r="U192" i="4"/>
  <c r="T192" i="4"/>
  <c r="N192" i="4"/>
  <c r="O192" i="4" s="1"/>
  <c r="M192" i="4"/>
  <c r="K192" i="4"/>
  <c r="I192" i="4"/>
  <c r="G192" i="4"/>
  <c r="S191" i="4"/>
  <c r="R191" i="4"/>
  <c r="T191" i="4" s="1"/>
  <c r="Q191" i="4"/>
  <c r="P191" i="4"/>
  <c r="L191" i="4"/>
  <c r="J191" i="4"/>
  <c r="U191" i="4" s="1"/>
  <c r="H191" i="4"/>
  <c r="F191" i="4"/>
  <c r="E191" i="4"/>
  <c r="M191" i="4" s="1"/>
  <c r="D191" i="4"/>
  <c r="U190" i="4"/>
  <c r="T190" i="4"/>
  <c r="N190" i="4"/>
  <c r="O190" i="4" s="1"/>
  <c r="M190" i="4"/>
  <c r="K190" i="4"/>
  <c r="I190" i="4"/>
  <c r="G190" i="4"/>
  <c r="U189" i="4"/>
  <c r="T189" i="4"/>
  <c r="N189" i="4"/>
  <c r="O189" i="4" s="1"/>
  <c r="M189" i="4"/>
  <c r="K189" i="4"/>
  <c r="I189" i="4"/>
  <c r="G189" i="4"/>
  <c r="U188" i="4"/>
  <c r="T188" i="4"/>
  <c r="N188" i="4"/>
  <c r="O188" i="4" s="1"/>
  <c r="M188" i="4"/>
  <c r="K188" i="4"/>
  <c r="I188" i="4"/>
  <c r="G188" i="4"/>
  <c r="U187" i="4"/>
  <c r="T187" i="4"/>
  <c r="N187" i="4"/>
  <c r="O187" i="4" s="1"/>
  <c r="M187" i="4"/>
  <c r="K187" i="4"/>
  <c r="I187" i="4"/>
  <c r="G187" i="4"/>
  <c r="U186" i="4"/>
  <c r="T186" i="4"/>
  <c r="O186" i="4"/>
  <c r="N186" i="4"/>
  <c r="M186" i="4"/>
  <c r="K186" i="4"/>
  <c r="I186" i="4"/>
  <c r="G186" i="4"/>
  <c r="S185" i="4"/>
  <c r="R185" i="4"/>
  <c r="T185" i="4" s="1"/>
  <c r="Q185" i="4"/>
  <c r="P185" i="4"/>
  <c r="U185" i="4" s="1"/>
  <c r="L185" i="4"/>
  <c r="J185" i="4"/>
  <c r="H185" i="4"/>
  <c r="F185" i="4"/>
  <c r="N185" i="4" s="1"/>
  <c r="E185" i="4"/>
  <c r="D185" i="4"/>
  <c r="U184" i="4"/>
  <c r="T184" i="4"/>
  <c r="N184" i="4"/>
  <c r="O184" i="4" s="1"/>
  <c r="M184" i="4"/>
  <c r="K184" i="4"/>
  <c r="I184" i="4"/>
  <c r="G184" i="4"/>
  <c r="U183" i="4"/>
  <c r="T183" i="4"/>
  <c r="N183" i="4"/>
  <c r="O183" i="4" s="1"/>
  <c r="M183" i="4"/>
  <c r="K183" i="4"/>
  <c r="I183" i="4"/>
  <c r="G183" i="4"/>
  <c r="U182" i="4"/>
  <c r="T182" i="4"/>
  <c r="N182" i="4"/>
  <c r="O182" i="4" s="1"/>
  <c r="M182" i="4"/>
  <c r="K182" i="4"/>
  <c r="I182" i="4"/>
  <c r="G182" i="4"/>
  <c r="U181" i="4"/>
  <c r="T181" i="4"/>
  <c r="N181" i="4"/>
  <c r="O181" i="4" s="1"/>
  <c r="M181" i="4"/>
  <c r="K181" i="4"/>
  <c r="I181" i="4"/>
  <c r="G181" i="4"/>
  <c r="U180" i="4"/>
  <c r="T180" i="4"/>
  <c r="N180" i="4"/>
  <c r="O180" i="4" s="1"/>
  <c r="M180" i="4"/>
  <c r="K180" i="4"/>
  <c r="I180" i="4"/>
  <c r="G180" i="4"/>
  <c r="S179" i="4"/>
  <c r="R179" i="4"/>
  <c r="T179" i="4" s="1"/>
  <c r="Q179" i="4"/>
  <c r="P179" i="4"/>
  <c r="L179" i="4"/>
  <c r="J179" i="4"/>
  <c r="H179" i="4"/>
  <c r="F179" i="4"/>
  <c r="N179" i="4" s="1"/>
  <c r="E179" i="4"/>
  <c r="D179" i="4"/>
  <c r="I179" i="4" s="1"/>
  <c r="U178" i="4"/>
  <c r="T178" i="4"/>
  <c r="N178" i="4"/>
  <c r="O178" i="4" s="1"/>
  <c r="M178" i="4"/>
  <c r="K178" i="4"/>
  <c r="I178" i="4"/>
  <c r="G178" i="4"/>
  <c r="U177" i="4"/>
  <c r="T177" i="4"/>
  <c r="N177" i="4"/>
  <c r="O177" i="4" s="1"/>
  <c r="M177" i="4"/>
  <c r="K177" i="4"/>
  <c r="I177" i="4"/>
  <c r="G177" i="4"/>
  <c r="U176" i="4"/>
  <c r="T176" i="4"/>
  <c r="N176" i="4"/>
  <c r="O176" i="4" s="1"/>
  <c r="M176" i="4"/>
  <c r="K176" i="4"/>
  <c r="I176" i="4"/>
  <c r="G176" i="4"/>
  <c r="U175" i="4"/>
  <c r="T175" i="4"/>
  <c r="N175" i="4"/>
  <c r="O175" i="4" s="1"/>
  <c r="M175" i="4"/>
  <c r="K175" i="4"/>
  <c r="I175" i="4"/>
  <c r="G175" i="4"/>
  <c r="U174" i="4"/>
  <c r="T174" i="4"/>
  <c r="N174" i="4"/>
  <c r="O174" i="4" s="1"/>
  <c r="M174" i="4"/>
  <c r="K174" i="4"/>
  <c r="I174" i="4"/>
  <c r="G174" i="4"/>
  <c r="U173" i="4"/>
  <c r="T173" i="4"/>
  <c r="N173" i="4"/>
  <c r="O173" i="4" s="1"/>
  <c r="M173" i="4"/>
  <c r="K173" i="4"/>
  <c r="I173" i="4"/>
  <c r="G173" i="4"/>
  <c r="S170" i="4"/>
  <c r="R170" i="4"/>
  <c r="T170" i="4" s="1"/>
  <c r="Q170" i="4"/>
  <c r="P170" i="4"/>
  <c r="L170" i="4"/>
  <c r="J170" i="4"/>
  <c r="H170" i="4"/>
  <c r="F170" i="4"/>
  <c r="N170" i="4" s="1"/>
  <c r="O170" i="4" s="1"/>
  <c r="E170" i="4"/>
  <c r="M170" i="4" s="1"/>
  <c r="D170" i="4"/>
  <c r="S169" i="4"/>
  <c r="R169" i="4"/>
  <c r="T169" i="4" s="1"/>
  <c r="Q169" i="4"/>
  <c r="P169" i="4"/>
  <c r="L169" i="4"/>
  <c r="J169" i="4"/>
  <c r="H169" i="4"/>
  <c r="F169" i="4"/>
  <c r="E169" i="4"/>
  <c r="D169" i="4"/>
  <c r="U168" i="4"/>
  <c r="T168" i="4"/>
  <c r="N168" i="4"/>
  <c r="O168" i="4" s="1"/>
  <c r="M168" i="4"/>
  <c r="K168" i="4"/>
  <c r="I168" i="4"/>
  <c r="G168" i="4"/>
  <c r="U167" i="4"/>
  <c r="T167" i="4"/>
  <c r="N167" i="4"/>
  <c r="O167" i="4" s="1"/>
  <c r="M167" i="4"/>
  <c r="K167" i="4"/>
  <c r="I167" i="4"/>
  <c r="G167" i="4"/>
  <c r="U166" i="4"/>
  <c r="T166" i="4"/>
  <c r="N166" i="4"/>
  <c r="O166" i="4" s="1"/>
  <c r="M166" i="4"/>
  <c r="K166" i="4"/>
  <c r="I166" i="4"/>
  <c r="G166" i="4"/>
  <c r="U165" i="4"/>
  <c r="T165" i="4"/>
  <c r="N165" i="4"/>
  <c r="O165" i="4" s="1"/>
  <c r="M165" i="4"/>
  <c r="K165" i="4"/>
  <c r="I165" i="4"/>
  <c r="G165" i="4"/>
  <c r="U164" i="4"/>
  <c r="T164" i="4"/>
  <c r="N164" i="4"/>
  <c r="O164" i="4" s="1"/>
  <c r="M164" i="4"/>
  <c r="K164" i="4"/>
  <c r="I164" i="4"/>
  <c r="G164" i="4"/>
  <c r="S163" i="4"/>
  <c r="R163" i="4"/>
  <c r="T163" i="4" s="1"/>
  <c r="Q163" i="4"/>
  <c r="P163" i="4"/>
  <c r="L163" i="4"/>
  <c r="J163" i="4"/>
  <c r="H163" i="4"/>
  <c r="F163" i="4"/>
  <c r="N163" i="4" s="1"/>
  <c r="O163" i="4" s="1"/>
  <c r="E163" i="4"/>
  <c r="M163" i="4" s="1"/>
  <c r="D163" i="4"/>
  <c r="I163" i="4" s="1"/>
  <c r="U162" i="4"/>
  <c r="T162" i="4"/>
  <c r="N162" i="4"/>
  <c r="O162" i="4" s="1"/>
  <c r="M162" i="4"/>
  <c r="K162" i="4"/>
  <c r="I162" i="4"/>
  <c r="G162" i="4"/>
  <c r="U161" i="4"/>
  <c r="T161" i="4"/>
  <c r="N161" i="4"/>
  <c r="O161" i="4" s="1"/>
  <c r="M161" i="4"/>
  <c r="K161" i="4"/>
  <c r="I161" i="4"/>
  <c r="G161" i="4"/>
  <c r="U160" i="4"/>
  <c r="T160" i="4"/>
  <c r="N160" i="4"/>
  <c r="O160" i="4" s="1"/>
  <c r="M160" i="4"/>
  <c r="K160" i="4"/>
  <c r="I160" i="4"/>
  <c r="G160" i="4"/>
  <c r="U159" i="4"/>
  <c r="T159" i="4"/>
  <c r="N159" i="4"/>
  <c r="O159" i="4" s="1"/>
  <c r="M159" i="4"/>
  <c r="K159" i="4"/>
  <c r="I159" i="4"/>
  <c r="G159" i="4"/>
  <c r="U158" i="4"/>
  <c r="T158" i="4"/>
  <c r="N158" i="4"/>
  <c r="O158" i="4" s="1"/>
  <c r="M158" i="4"/>
  <c r="K158" i="4"/>
  <c r="I158" i="4"/>
  <c r="G158" i="4"/>
  <c r="S157" i="4"/>
  <c r="R157" i="4"/>
  <c r="T157" i="4" s="1"/>
  <c r="Q157" i="4"/>
  <c r="P157" i="4"/>
  <c r="L157" i="4"/>
  <c r="J157" i="4"/>
  <c r="H157" i="4"/>
  <c r="F157" i="4"/>
  <c r="E157" i="4"/>
  <c r="K157" i="4" s="1"/>
  <c r="D157" i="4"/>
  <c r="U156" i="4"/>
  <c r="T156" i="4"/>
  <c r="N156" i="4"/>
  <c r="O156" i="4" s="1"/>
  <c r="M156" i="4"/>
  <c r="K156" i="4"/>
  <c r="I156" i="4"/>
  <c r="G156" i="4"/>
  <c r="U155" i="4"/>
  <c r="T155" i="4"/>
  <c r="N155" i="4"/>
  <c r="O155" i="4" s="1"/>
  <c r="M155" i="4"/>
  <c r="K155" i="4"/>
  <c r="I155" i="4"/>
  <c r="G155" i="4"/>
  <c r="U154" i="4"/>
  <c r="T154" i="4"/>
  <c r="N154" i="4"/>
  <c r="O154" i="4" s="1"/>
  <c r="M154" i="4"/>
  <c r="K154" i="4"/>
  <c r="I154" i="4"/>
  <c r="G154" i="4"/>
  <c r="U153" i="4"/>
  <c r="T153" i="4"/>
  <c r="N153" i="4"/>
  <c r="O153" i="4" s="1"/>
  <c r="M153" i="4"/>
  <c r="K153" i="4"/>
  <c r="I153" i="4"/>
  <c r="G153" i="4"/>
  <c r="U152" i="4"/>
  <c r="T152" i="4"/>
  <c r="N152" i="4"/>
  <c r="O152" i="4" s="1"/>
  <c r="M152" i="4"/>
  <c r="K152" i="4"/>
  <c r="I152" i="4"/>
  <c r="G152" i="4"/>
  <c r="U151" i="4"/>
  <c r="T151" i="4"/>
  <c r="N151" i="4"/>
  <c r="O151" i="4" s="1"/>
  <c r="M151" i="4"/>
  <c r="K151" i="4"/>
  <c r="I151" i="4"/>
  <c r="G151" i="4"/>
  <c r="S150" i="4"/>
  <c r="R150" i="4"/>
  <c r="T150" i="4" s="1"/>
  <c r="Q150" i="4"/>
  <c r="P150" i="4"/>
  <c r="L150" i="4"/>
  <c r="J150" i="4"/>
  <c r="H150" i="4"/>
  <c r="F150" i="4"/>
  <c r="N150" i="4" s="1"/>
  <c r="O150" i="4" s="1"/>
  <c r="E150" i="4"/>
  <c r="M150" i="4" s="1"/>
  <c r="D150" i="4"/>
  <c r="U149" i="4"/>
  <c r="T149" i="4"/>
  <c r="N149" i="4"/>
  <c r="O149" i="4" s="1"/>
  <c r="M149" i="4"/>
  <c r="K149" i="4"/>
  <c r="I149" i="4"/>
  <c r="G149" i="4"/>
  <c r="U148" i="4"/>
  <c r="T148" i="4"/>
  <c r="N148" i="4"/>
  <c r="O148" i="4" s="1"/>
  <c r="M148" i="4"/>
  <c r="K148" i="4"/>
  <c r="I148" i="4"/>
  <c r="G148" i="4"/>
  <c r="U147" i="4"/>
  <c r="T147" i="4"/>
  <c r="N147" i="4"/>
  <c r="O147" i="4" s="1"/>
  <c r="M147" i="4"/>
  <c r="K147" i="4"/>
  <c r="I147" i="4"/>
  <c r="G147" i="4"/>
  <c r="U146" i="4"/>
  <c r="T146" i="4"/>
  <c r="N146" i="4"/>
  <c r="O146" i="4" s="1"/>
  <c r="M146" i="4"/>
  <c r="K146" i="4"/>
  <c r="I146" i="4"/>
  <c r="G146" i="4"/>
  <c r="U145" i="4"/>
  <c r="T145" i="4"/>
  <c r="N145" i="4"/>
  <c r="O145" i="4" s="1"/>
  <c r="M145" i="4"/>
  <c r="K145" i="4"/>
  <c r="I145" i="4"/>
  <c r="G145" i="4"/>
  <c r="S144" i="4"/>
  <c r="R144" i="4"/>
  <c r="T144" i="4" s="1"/>
  <c r="Q144" i="4"/>
  <c r="P144" i="4"/>
  <c r="L144" i="4"/>
  <c r="J144" i="4"/>
  <c r="H144" i="4"/>
  <c r="F144" i="4"/>
  <c r="E144" i="4"/>
  <c r="D144" i="4"/>
  <c r="U143" i="4"/>
  <c r="T143" i="4"/>
  <c r="N143" i="4"/>
  <c r="O143" i="4" s="1"/>
  <c r="M143" i="4"/>
  <c r="K143" i="4"/>
  <c r="I143" i="4"/>
  <c r="G143" i="4"/>
  <c r="U142" i="4"/>
  <c r="T142" i="4"/>
  <c r="N142" i="4"/>
  <c r="O142" i="4" s="1"/>
  <c r="M142" i="4"/>
  <c r="K142" i="4"/>
  <c r="I142" i="4"/>
  <c r="G142" i="4"/>
  <c r="U141" i="4"/>
  <c r="T141" i="4"/>
  <c r="N141" i="4"/>
  <c r="O141" i="4" s="1"/>
  <c r="M141" i="4"/>
  <c r="K141" i="4"/>
  <c r="I141" i="4"/>
  <c r="G141" i="4"/>
  <c r="U140" i="4"/>
  <c r="T140" i="4"/>
  <c r="N140" i="4"/>
  <c r="O140" i="4" s="1"/>
  <c r="M140" i="4"/>
  <c r="K140" i="4"/>
  <c r="I140" i="4"/>
  <c r="G140" i="4"/>
  <c r="U139" i="4"/>
  <c r="T139" i="4"/>
  <c r="N139" i="4"/>
  <c r="O139" i="4" s="1"/>
  <c r="M139" i="4"/>
  <c r="K139" i="4"/>
  <c r="I139" i="4"/>
  <c r="G139" i="4"/>
  <c r="U138" i="4"/>
  <c r="T138" i="4"/>
  <c r="N138" i="4"/>
  <c r="O138" i="4" s="1"/>
  <c r="M138" i="4"/>
  <c r="K138" i="4"/>
  <c r="I138" i="4"/>
  <c r="G138" i="4"/>
  <c r="S137" i="4"/>
  <c r="R137" i="4"/>
  <c r="T137" i="4" s="1"/>
  <c r="Q137" i="4"/>
  <c r="P137" i="4"/>
  <c r="L137" i="4"/>
  <c r="J137" i="4"/>
  <c r="H137" i="4"/>
  <c r="F137" i="4"/>
  <c r="E137" i="4"/>
  <c r="M137" i="4" s="1"/>
  <c r="D137" i="4"/>
  <c r="I137" i="4" s="1"/>
  <c r="U136" i="4"/>
  <c r="T136" i="4"/>
  <c r="N136" i="4"/>
  <c r="O136" i="4" s="1"/>
  <c r="M136" i="4"/>
  <c r="K136" i="4"/>
  <c r="I136" i="4"/>
  <c r="G136" i="4"/>
  <c r="U135" i="4"/>
  <c r="T135" i="4"/>
  <c r="O135" i="4"/>
  <c r="N135" i="4"/>
  <c r="M135" i="4"/>
  <c r="K135" i="4"/>
  <c r="I135" i="4"/>
  <c r="G135" i="4"/>
  <c r="U134" i="4"/>
  <c r="T134" i="4"/>
  <c r="N134" i="4"/>
  <c r="O134" i="4" s="1"/>
  <c r="M134" i="4"/>
  <c r="K134" i="4"/>
  <c r="I134" i="4"/>
  <c r="G134" i="4"/>
  <c r="U133" i="4"/>
  <c r="T133" i="4"/>
  <c r="N133" i="4"/>
  <c r="O133" i="4" s="1"/>
  <c r="M133" i="4"/>
  <c r="K133" i="4"/>
  <c r="I133" i="4"/>
  <c r="G133" i="4"/>
  <c r="S132" i="4"/>
  <c r="R132" i="4"/>
  <c r="T132" i="4" s="1"/>
  <c r="Q132" i="4"/>
  <c r="P132" i="4"/>
  <c r="L132" i="4"/>
  <c r="J132" i="4"/>
  <c r="H132" i="4"/>
  <c r="F132" i="4"/>
  <c r="E132" i="4"/>
  <c r="K132" i="4" s="1"/>
  <c r="D132" i="4"/>
  <c r="U131" i="4"/>
  <c r="T131" i="4"/>
  <c r="N131" i="4"/>
  <c r="O131" i="4" s="1"/>
  <c r="M131" i="4"/>
  <c r="K131" i="4"/>
  <c r="I131" i="4"/>
  <c r="G131" i="4"/>
  <c r="U130" i="4"/>
  <c r="T130" i="4"/>
  <c r="N130" i="4"/>
  <c r="O130" i="4" s="1"/>
  <c r="M130" i="4"/>
  <c r="K130" i="4"/>
  <c r="I130" i="4"/>
  <c r="G130" i="4"/>
  <c r="U129" i="4"/>
  <c r="T129" i="4"/>
  <c r="N129" i="4"/>
  <c r="O129" i="4" s="1"/>
  <c r="M129" i="4"/>
  <c r="K129" i="4"/>
  <c r="I129" i="4"/>
  <c r="G129" i="4"/>
  <c r="U128" i="4"/>
  <c r="T128" i="4"/>
  <c r="N128" i="4"/>
  <c r="O128" i="4" s="1"/>
  <c r="M128" i="4"/>
  <c r="K128" i="4"/>
  <c r="I128" i="4"/>
  <c r="G128" i="4"/>
  <c r="U127" i="4"/>
  <c r="T127" i="4"/>
  <c r="N127" i="4"/>
  <c r="O127" i="4" s="1"/>
  <c r="M127" i="4"/>
  <c r="K127" i="4"/>
  <c r="I127" i="4"/>
  <c r="G127" i="4"/>
  <c r="S126" i="4"/>
  <c r="R126" i="4"/>
  <c r="T126" i="4" s="1"/>
  <c r="Q126" i="4"/>
  <c r="P126" i="4"/>
  <c r="L126" i="4"/>
  <c r="J126" i="4"/>
  <c r="H126" i="4"/>
  <c r="F126" i="4"/>
  <c r="N126" i="4" s="1"/>
  <c r="O126" i="4" s="1"/>
  <c r="E126" i="4"/>
  <c r="M126" i="4" s="1"/>
  <c r="D126" i="4"/>
  <c r="G126" i="4" s="1"/>
  <c r="U125" i="4"/>
  <c r="T125" i="4"/>
  <c r="N125" i="4"/>
  <c r="O125" i="4" s="1"/>
  <c r="M125" i="4"/>
  <c r="K125" i="4"/>
  <c r="I125" i="4"/>
  <c r="G125" i="4"/>
  <c r="U124" i="4"/>
  <c r="T124" i="4"/>
  <c r="N124" i="4"/>
  <c r="O124" i="4" s="1"/>
  <c r="M124" i="4"/>
  <c r="K124" i="4"/>
  <c r="I124" i="4"/>
  <c r="G124" i="4"/>
  <c r="U123" i="4"/>
  <c r="T123" i="4"/>
  <c r="N123" i="4"/>
  <c r="O123" i="4" s="1"/>
  <c r="M123" i="4"/>
  <c r="K123" i="4"/>
  <c r="I123" i="4"/>
  <c r="G123" i="4"/>
  <c r="U122" i="4"/>
  <c r="T122" i="4"/>
  <c r="N122" i="4"/>
  <c r="O122" i="4" s="1"/>
  <c r="M122" i="4"/>
  <c r="K122" i="4"/>
  <c r="I122" i="4"/>
  <c r="G122" i="4"/>
  <c r="S121" i="4"/>
  <c r="R121" i="4"/>
  <c r="T121" i="4" s="1"/>
  <c r="Q121" i="4"/>
  <c r="P121" i="4"/>
  <c r="L121" i="4"/>
  <c r="J121" i="4"/>
  <c r="H121" i="4"/>
  <c r="F121" i="4"/>
  <c r="E121" i="4"/>
  <c r="D121" i="4"/>
  <c r="G121" i="4" s="1"/>
  <c r="U120" i="4"/>
  <c r="T120" i="4"/>
  <c r="N120" i="4"/>
  <c r="O120" i="4" s="1"/>
  <c r="M120" i="4"/>
  <c r="K120" i="4"/>
  <c r="I120" i="4"/>
  <c r="G120" i="4"/>
  <c r="U119" i="4"/>
  <c r="T119" i="4"/>
  <c r="N119" i="4"/>
  <c r="O119" i="4" s="1"/>
  <c r="M119" i="4"/>
  <c r="K119" i="4"/>
  <c r="I119" i="4"/>
  <c r="G119" i="4"/>
  <c r="U118" i="4"/>
  <c r="T118" i="4"/>
  <c r="N118" i="4"/>
  <c r="O118" i="4" s="1"/>
  <c r="M118" i="4"/>
  <c r="K118" i="4"/>
  <c r="I118" i="4"/>
  <c r="G118" i="4"/>
  <c r="U117" i="4"/>
  <c r="T117" i="4"/>
  <c r="N117" i="4"/>
  <c r="O117" i="4" s="1"/>
  <c r="M117" i="4"/>
  <c r="K117" i="4"/>
  <c r="I117" i="4"/>
  <c r="G117" i="4"/>
  <c r="U116" i="4"/>
  <c r="T116" i="4"/>
  <c r="N116" i="4"/>
  <c r="O116" i="4" s="1"/>
  <c r="M116" i="4"/>
  <c r="K116" i="4"/>
  <c r="I116" i="4"/>
  <c r="G116" i="4"/>
  <c r="U115" i="4"/>
  <c r="T115" i="4"/>
  <c r="N115" i="4"/>
  <c r="O115" i="4" s="1"/>
  <c r="M115" i="4"/>
  <c r="K115" i="4"/>
  <c r="I115" i="4"/>
  <c r="G115" i="4"/>
  <c r="U114" i="4"/>
  <c r="T114" i="4"/>
  <c r="N114" i="4"/>
  <c r="O114" i="4" s="1"/>
  <c r="M114" i="4"/>
  <c r="K114" i="4"/>
  <c r="I114" i="4"/>
  <c r="G114" i="4"/>
  <c r="U113" i="4"/>
  <c r="T113" i="4"/>
  <c r="N113" i="4"/>
  <c r="O113" i="4" s="1"/>
  <c r="M113" i="4"/>
  <c r="K113" i="4"/>
  <c r="I113" i="4"/>
  <c r="G113" i="4"/>
  <c r="S112" i="4"/>
  <c r="R112" i="4"/>
  <c r="Q112" i="4"/>
  <c r="P112" i="4"/>
  <c r="L112" i="4"/>
  <c r="J112" i="4"/>
  <c r="U112" i="4" s="1"/>
  <c r="H112" i="4"/>
  <c r="F112" i="4"/>
  <c r="N112" i="4" s="1"/>
  <c r="O112" i="4" s="1"/>
  <c r="E112" i="4"/>
  <c r="M112" i="4" s="1"/>
  <c r="D112" i="4"/>
  <c r="I112" i="4" s="1"/>
  <c r="U111" i="4"/>
  <c r="T111" i="4"/>
  <c r="N111" i="4"/>
  <c r="O111" i="4" s="1"/>
  <c r="M111" i="4"/>
  <c r="K111" i="4"/>
  <c r="I111" i="4"/>
  <c r="G111" i="4"/>
  <c r="U110" i="4"/>
  <c r="T110" i="4"/>
  <c r="N110" i="4"/>
  <c r="O110" i="4" s="1"/>
  <c r="M110" i="4"/>
  <c r="K110" i="4"/>
  <c r="I110" i="4"/>
  <c r="G110" i="4"/>
  <c r="U109" i="4"/>
  <c r="T109" i="4"/>
  <c r="N109" i="4"/>
  <c r="O109" i="4" s="1"/>
  <c r="M109" i="4"/>
  <c r="K109" i="4"/>
  <c r="I109" i="4"/>
  <c r="G109" i="4"/>
  <c r="U108" i="4"/>
  <c r="T108" i="4"/>
  <c r="N108" i="4"/>
  <c r="O108" i="4" s="1"/>
  <c r="M108" i="4"/>
  <c r="K108" i="4"/>
  <c r="I108" i="4"/>
  <c r="G108" i="4"/>
  <c r="U107" i="4"/>
  <c r="T107" i="4"/>
  <c r="N107" i="4"/>
  <c r="O107" i="4" s="1"/>
  <c r="M107" i="4"/>
  <c r="K107" i="4"/>
  <c r="I107" i="4"/>
  <c r="G107" i="4"/>
  <c r="S106" i="4"/>
  <c r="R106" i="4"/>
  <c r="T106" i="4" s="1"/>
  <c r="Q106" i="4"/>
  <c r="P106" i="4"/>
  <c r="U106" i="4" s="1"/>
  <c r="L106" i="4"/>
  <c r="J106" i="4"/>
  <c r="H106" i="4"/>
  <c r="F106" i="4"/>
  <c r="E106" i="4"/>
  <c r="D106" i="4"/>
  <c r="U105" i="4"/>
  <c r="T105" i="4"/>
  <c r="N105" i="4"/>
  <c r="O105" i="4" s="1"/>
  <c r="M105" i="4"/>
  <c r="K105" i="4"/>
  <c r="I105" i="4"/>
  <c r="G105" i="4"/>
  <c r="S102" i="4"/>
  <c r="R102" i="4"/>
  <c r="T102" i="4" s="1"/>
  <c r="Q102" i="4"/>
  <c r="P102" i="4"/>
  <c r="L102" i="4"/>
  <c r="J102" i="4"/>
  <c r="H102" i="4"/>
  <c r="F102" i="4"/>
  <c r="E102" i="4"/>
  <c r="M102" i="4" s="1"/>
  <c r="D102" i="4"/>
  <c r="G102" i="4" s="1"/>
  <c r="S101" i="4"/>
  <c r="R101" i="4"/>
  <c r="T101" i="4" s="1"/>
  <c r="Q101" i="4"/>
  <c r="P101" i="4"/>
  <c r="L101" i="4"/>
  <c r="J101" i="4"/>
  <c r="H101" i="4"/>
  <c r="F101" i="4"/>
  <c r="E101" i="4"/>
  <c r="D101" i="4"/>
  <c r="U100" i="4"/>
  <c r="T100" i="4"/>
  <c r="O100" i="4"/>
  <c r="N100" i="4"/>
  <c r="M100" i="4"/>
  <c r="K100" i="4"/>
  <c r="I100" i="4"/>
  <c r="G100" i="4"/>
  <c r="U99" i="4"/>
  <c r="T99" i="4"/>
  <c r="N99" i="4"/>
  <c r="O99" i="4" s="1"/>
  <c r="M99" i="4"/>
  <c r="K99" i="4"/>
  <c r="I99" i="4"/>
  <c r="G99" i="4"/>
  <c r="U98" i="4"/>
  <c r="T98" i="4"/>
  <c r="N98" i="4"/>
  <c r="O98" i="4" s="1"/>
  <c r="M98" i="4"/>
  <c r="K98" i="4"/>
  <c r="I98" i="4"/>
  <c r="G98" i="4"/>
  <c r="U97" i="4"/>
  <c r="T97" i="4"/>
  <c r="N97" i="4"/>
  <c r="O97" i="4" s="1"/>
  <c r="M97" i="4"/>
  <c r="K97" i="4"/>
  <c r="I97" i="4"/>
  <c r="G97" i="4"/>
  <c r="S96" i="4"/>
  <c r="R96" i="4"/>
  <c r="Q96" i="4"/>
  <c r="P96" i="4"/>
  <c r="L96" i="4"/>
  <c r="J96" i="4"/>
  <c r="U96" i="4" s="1"/>
  <c r="H96" i="4"/>
  <c r="F96" i="4"/>
  <c r="E96" i="4"/>
  <c r="M96" i="4" s="1"/>
  <c r="D96" i="4"/>
  <c r="I96" i="4" s="1"/>
  <c r="U95" i="4"/>
  <c r="T95" i="4"/>
  <c r="N95" i="4"/>
  <c r="O95" i="4" s="1"/>
  <c r="M95" i="4"/>
  <c r="K95" i="4"/>
  <c r="I95" i="4"/>
  <c r="G95" i="4"/>
  <c r="U94" i="4"/>
  <c r="T94" i="4"/>
  <c r="N94" i="4"/>
  <c r="O94" i="4" s="1"/>
  <c r="M94" i="4"/>
  <c r="K94" i="4"/>
  <c r="I94" i="4"/>
  <c r="G94" i="4"/>
  <c r="U93" i="4"/>
  <c r="T93" i="4"/>
  <c r="N93" i="4"/>
  <c r="O93" i="4" s="1"/>
  <c r="M93" i="4"/>
  <c r="K93" i="4"/>
  <c r="I93" i="4"/>
  <c r="G93" i="4"/>
  <c r="U92" i="4"/>
  <c r="T92" i="4"/>
  <c r="N92" i="4"/>
  <c r="O92" i="4" s="1"/>
  <c r="M92" i="4"/>
  <c r="K92" i="4"/>
  <c r="I92" i="4"/>
  <c r="G92" i="4"/>
  <c r="S91" i="4"/>
  <c r="R91" i="4"/>
  <c r="T91" i="4" s="1"/>
  <c r="Q91" i="4"/>
  <c r="P91" i="4"/>
  <c r="U91" i="4" s="1"/>
  <c r="L91" i="4"/>
  <c r="J91" i="4"/>
  <c r="H91" i="4"/>
  <c r="F91" i="4"/>
  <c r="N91" i="4" s="1"/>
  <c r="E91" i="4"/>
  <c r="D91" i="4"/>
  <c r="U90" i="4"/>
  <c r="T90" i="4"/>
  <c r="N90" i="4"/>
  <c r="O90" i="4" s="1"/>
  <c r="M90" i="4"/>
  <c r="K90" i="4"/>
  <c r="I90" i="4"/>
  <c r="G90" i="4"/>
  <c r="U89" i="4"/>
  <c r="T89" i="4"/>
  <c r="N89" i="4"/>
  <c r="O89" i="4" s="1"/>
  <c r="M89" i="4"/>
  <c r="K89" i="4"/>
  <c r="I89" i="4"/>
  <c r="G89" i="4"/>
  <c r="U88" i="4"/>
  <c r="T88" i="4"/>
  <c r="N88" i="4"/>
  <c r="O88" i="4" s="1"/>
  <c r="M88" i="4"/>
  <c r="K88" i="4"/>
  <c r="I88" i="4"/>
  <c r="G88" i="4"/>
  <c r="S85" i="4"/>
  <c r="R85" i="4"/>
  <c r="T85" i="4" s="1"/>
  <c r="Q85" i="4"/>
  <c r="P85" i="4"/>
  <c r="L85" i="4"/>
  <c r="J85" i="4"/>
  <c r="H85" i="4"/>
  <c r="F85" i="4"/>
  <c r="N85" i="4" s="1"/>
  <c r="O85" i="4" s="1"/>
  <c r="E85" i="4"/>
  <c r="M85" i="4" s="1"/>
  <c r="D85" i="4"/>
  <c r="G85" i="4" s="1"/>
  <c r="S84" i="4"/>
  <c r="R84" i="4"/>
  <c r="T84" i="4" s="1"/>
  <c r="Q84" i="4"/>
  <c r="P84" i="4"/>
  <c r="L84" i="4"/>
  <c r="J84" i="4"/>
  <c r="H84" i="4"/>
  <c r="F84" i="4"/>
  <c r="E84" i="4"/>
  <c r="D84" i="4"/>
  <c r="G84" i="4" s="1"/>
  <c r="U83" i="4"/>
  <c r="T83" i="4"/>
  <c r="O83" i="4"/>
  <c r="N83" i="4"/>
  <c r="M83" i="4"/>
  <c r="K83" i="4"/>
  <c r="I83" i="4"/>
  <c r="G83" i="4"/>
  <c r="U82" i="4"/>
  <c r="T82" i="4"/>
  <c r="N82" i="4"/>
  <c r="O82" i="4" s="1"/>
  <c r="M82" i="4"/>
  <c r="K82" i="4"/>
  <c r="I82" i="4"/>
  <c r="G82" i="4"/>
  <c r="U81" i="4"/>
  <c r="T81" i="4"/>
  <c r="N81" i="4"/>
  <c r="O81" i="4" s="1"/>
  <c r="M81" i="4"/>
  <c r="K81" i="4"/>
  <c r="I81" i="4"/>
  <c r="G81" i="4"/>
  <c r="U80" i="4"/>
  <c r="T80" i="4"/>
  <c r="N80" i="4"/>
  <c r="O80" i="4" s="1"/>
  <c r="M80" i="4"/>
  <c r="K80" i="4"/>
  <c r="I80" i="4"/>
  <c r="G80" i="4"/>
  <c r="U79" i="4"/>
  <c r="T79" i="4"/>
  <c r="N79" i="4"/>
  <c r="O79" i="4" s="1"/>
  <c r="M79" i="4"/>
  <c r="K79" i="4"/>
  <c r="I79" i="4"/>
  <c r="G79" i="4"/>
  <c r="S78" i="4"/>
  <c r="R78" i="4"/>
  <c r="Q78" i="4"/>
  <c r="P78" i="4"/>
  <c r="L78" i="4"/>
  <c r="J78" i="4"/>
  <c r="U78" i="4" s="1"/>
  <c r="H78" i="4"/>
  <c r="F78" i="4"/>
  <c r="N78" i="4" s="1"/>
  <c r="O78" i="4" s="1"/>
  <c r="E78" i="4"/>
  <c r="M78" i="4" s="1"/>
  <c r="D78" i="4"/>
  <c r="I78" i="4" s="1"/>
  <c r="U77" i="4"/>
  <c r="T77" i="4"/>
  <c r="N77" i="4"/>
  <c r="O77" i="4" s="1"/>
  <c r="M77" i="4"/>
  <c r="K77" i="4"/>
  <c r="I77" i="4"/>
  <c r="G77" i="4"/>
  <c r="U76" i="4"/>
  <c r="T76" i="4"/>
  <c r="N76" i="4"/>
  <c r="O76" i="4" s="1"/>
  <c r="M76" i="4"/>
  <c r="K76" i="4"/>
  <c r="I76" i="4"/>
  <c r="G76" i="4"/>
  <c r="U75" i="4"/>
  <c r="T75" i="4"/>
  <c r="N75" i="4"/>
  <c r="O75" i="4" s="1"/>
  <c r="M75" i="4"/>
  <c r="K75" i="4"/>
  <c r="I75" i="4"/>
  <c r="G75" i="4"/>
  <c r="U74" i="4"/>
  <c r="T74" i="4"/>
  <c r="N74" i="4"/>
  <c r="O74" i="4" s="1"/>
  <c r="M74" i="4"/>
  <c r="K74" i="4"/>
  <c r="I74" i="4"/>
  <c r="G74" i="4"/>
  <c r="U73" i="4"/>
  <c r="T73" i="4"/>
  <c r="N73" i="4"/>
  <c r="O73" i="4" s="1"/>
  <c r="M73" i="4"/>
  <c r="K73" i="4"/>
  <c r="I73" i="4"/>
  <c r="G73" i="4"/>
  <c r="U72" i="4"/>
  <c r="T72" i="4"/>
  <c r="N72" i="4"/>
  <c r="O72" i="4" s="1"/>
  <c r="M72" i="4"/>
  <c r="K72" i="4"/>
  <c r="I72" i="4"/>
  <c r="G72" i="4"/>
  <c r="U71" i="4"/>
  <c r="T71" i="4"/>
  <c r="N71" i="4"/>
  <c r="O71" i="4" s="1"/>
  <c r="M71" i="4"/>
  <c r="K71" i="4"/>
  <c r="I71" i="4"/>
  <c r="G71" i="4"/>
  <c r="S70" i="4"/>
  <c r="R70" i="4"/>
  <c r="T70" i="4" s="1"/>
  <c r="Q70" i="4"/>
  <c r="P70" i="4"/>
  <c r="U70" i="4" s="1"/>
  <c r="L70" i="4"/>
  <c r="J70" i="4"/>
  <c r="H70" i="4"/>
  <c r="F70" i="4"/>
  <c r="E70" i="4"/>
  <c r="D70" i="4"/>
  <c r="U69" i="4"/>
  <c r="T69" i="4"/>
  <c r="N69" i="4"/>
  <c r="O69" i="4" s="1"/>
  <c r="M69" i="4"/>
  <c r="K69" i="4"/>
  <c r="I69" i="4"/>
  <c r="G69" i="4"/>
  <c r="U68" i="4"/>
  <c r="T68" i="4"/>
  <c r="N68" i="4"/>
  <c r="O68" i="4" s="1"/>
  <c r="M68" i="4"/>
  <c r="K68" i="4"/>
  <c r="I68" i="4"/>
  <c r="G68" i="4"/>
  <c r="U67" i="4"/>
  <c r="T67" i="4"/>
  <c r="N67" i="4"/>
  <c r="O67" i="4" s="1"/>
  <c r="M67" i="4"/>
  <c r="K67" i="4"/>
  <c r="I67" i="4"/>
  <c r="G67" i="4"/>
  <c r="U66" i="4"/>
  <c r="T66" i="4"/>
  <c r="N66" i="4"/>
  <c r="O66" i="4" s="1"/>
  <c r="M66" i="4"/>
  <c r="K66" i="4"/>
  <c r="I66" i="4"/>
  <c r="G66" i="4"/>
  <c r="U65" i="4"/>
  <c r="T65" i="4"/>
  <c r="N65" i="4"/>
  <c r="O65" i="4" s="1"/>
  <c r="M65" i="4"/>
  <c r="K65" i="4"/>
  <c r="I65" i="4"/>
  <c r="G65" i="4"/>
  <c r="U64" i="4"/>
  <c r="T64" i="4"/>
  <c r="N64" i="4"/>
  <c r="O64" i="4" s="1"/>
  <c r="M64" i="4"/>
  <c r="K64" i="4"/>
  <c r="I64" i="4"/>
  <c r="G64" i="4"/>
  <c r="S63" i="4"/>
  <c r="R63" i="4"/>
  <c r="T63" i="4" s="1"/>
  <c r="Q63" i="4"/>
  <c r="P63" i="4"/>
  <c r="L63" i="4"/>
  <c r="J63" i="4"/>
  <c r="H63" i="4"/>
  <c r="F63" i="4"/>
  <c r="N63" i="4" s="1"/>
  <c r="O63" i="4" s="1"/>
  <c r="E63" i="4"/>
  <c r="M63" i="4" s="1"/>
  <c r="D63" i="4"/>
  <c r="G63" i="4" s="1"/>
  <c r="U62" i="4"/>
  <c r="T62" i="4"/>
  <c r="O62" i="4"/>
  <c r="N62" i="4"/>
  <c r="M62" i="4"/>
  <c r="K62" i="4"/>
  <c r="I62" i="4"/>
  <c r="G62" i="4"/>
  <c r="U61" i="4"/>
  <c r="T61" i="4"/>
  <c r="N61" i="4"/>
  <c r="O61" i="4" s="1"/>
  <c r="M61" i="4"/>
  <c r="K61" i="4"/>
  <c r="I61" i="4"/>
  <c r="G61" i="4"/>
  <c r="U60" i="4"/>
  <c r="T60" i="4"/>
  <c r="N60" i="4"/>
  <c r="O60" i="4" s="1"/>
  <c r="M60" i="4"/>
  <c r="K60" i="4"/>
  <c r="I60" i="4"/>
  <c r="G60" i="4"/>
  <c r="U59" i="4"/>
  <c r="T59" i="4"/>
  <c r="N59" i="4"/>
  <c r="O59" i="4" s="1"/>
  <c r="M59" i="4"/>
  <c r="K59" i="4"/>
  <c r="I59" i="4"/>
  <c r="G59" i="4"/>
  <c r="S58" i="4"/>
  <c r="R58" i="4"/>
  <c r="T58" i="4" s="1"/>
  <c r="Q58" i="4"/>
  <c r="P58" i="4"/>
  <c r="L58" i="4"/>
  <c r="J58" i="4"/>
  <c r="H58" i="4"/>
  <c r="F58" i="4"/>
  <c r="E58" i="4"/>
  <c r="D58" i="4"/>
  <c r="U57" i="4"/>
  <c r="T57" i="4"/>
  <c r="N57" i="4"/>
  <c r="O57" i="4" s="1"/>
  <c r="M57" i="4"/>
  <c r="K57" i="4"/>
  <c r="I57" i="4"/>
  <c r="G57" i="4"/>
  <c r="S54" i="4"/>
  <c r="R54" i="4"/>
  <c r="Q54" i="4"/>
  <c r="P54" i="4"/>
  <c r="L54" i="4"/>
  <c r="J54" i="4"/>
  <c r="U54" i="4" s="1"/>
  <c r="H54" i="4"/>
  <c r="F54" i="4"/>
  <c r="E54" i="4"/>
  <c r="M54" i="4" s="1"/>
  <c r="D54" i="4"/>
  <c r="I54" i="4" s="1"/>
  <c r="S53" i="4"/>
  <c r="R53" i="4"/>
  <c r="T53" i="4" s="1"/>
  <c r="Q53" i="4"/>
  <c r="P53" i="4"/>
  <c r="U53" i="4" s="1"/>
  <c r="L53" i="4"/>
  <c r="J53" i="4"/>
  <c r="H53" i="4"/>
  <c r="F53" i="4"/>
  <c r="N53" i="4" s="1"/>
  <c r="E53" i="4"/>
  <c r="D53" i="4"/>
  <c r="U52" i="4"/>
  <c r="T52" i="4"/>
  <c r="N52" i="4"/>
  <c r="O52" i="4" s="1"/>
  <c r="M52" i="4"/>
  <c r="K52" i="4"/>
  <c r="I52" i="4"/>
  <c r="G52" i="4"/>
  <c r="U51" i="4"/>
  <c r="T51" i="4"/>
  <c r="N51" i="4"/>
  <c r="O51" i="4" s="1"/>
  <c r="M51" i="4"/>
  <c r="K51" i="4"/>
  <c r="I51" i="4"/>
  <c r="G51" i="4"/>
  <c r="U50" i="4"/>
  <c r="T50" i="4"/>
  <c r="N50" i="4"/>
  <c r="O50" i="4" s="1"/>
  <c r="M50" i="4"/>
  <c r="K50" i="4"/>
  <c r="I50" i="4"/>
  <c r="G50" i="4"/>
  <c r="U49" i="4"/>
  <c r="T49" i="4"/>
  <c r="O49" i="4"/>
  <c r="N49" i="4"/>
  <c r="M49" i="4"/>
  <c r="K49" i="4"/>
  <c r="I49" i="4"/>
  <c r="G49" i="4"/>
  <c r="U48" i="4"/>
  <c r="T48" i="4"/>
  <c r="N48" i="4"/>
  <c r="O48" i="4" s="1"/>
  <c r="M48" i="4"/>
  <c r="K48" i="4"/>
  <c r="I48" i="4"/>
  <c r="G48" i="4"/>
  <c r="S47" i="4"/>
  <c r="R47" i="4"/>
  <c r="T47" i="4" s="1"/>
  <c r="Q47" i="4"/>
  <c r="P47" i="4"/>
  <c r="L47" i="4"/>
  <c r="J47" i="4"/>
  <c r="H47" i="4"/>
  <c r="F47" i="4"/>
  <c r="N47" i="4" s="1"/>
  <c r="E47" i="4"/>
  <c r="M47" i="4" s="1"/>
  <c r="D47" i="4"/>
  <c r="U46" i="4"/>
  <c r="T46" i="4"/>
  <c r="N46" i="4"/>
  <c r="O46" i="4" s="1"/>
  <c r="M46" i="4"/>
  <c r="K46" i="4"/>
  <c r="I46" i="4"/>
  <c r="G46" i="4"/>
  <c r="U45" i="4"/>
  <c r="T45" i="4"/>
  <c r="N45" i="4"/>
  <c r="O45" i="4" s="1"/>
  <c r="M45" i="4"/>
  <c r="K45" i="4"/>
  <c r="I45" i="4"/>
  <c r="G45" i="4"/>
  <c r="U44" i="4"/>
  <c r="T44" i="4"/>
  <c r="N44" i="4"/>
  <c r="O44" i="4" s="1"/>
  <c r="M44" i="4"/>
  <c r="K44" i="4"/>
  <c r="I44" i="4"/>
  <c r="G44" i="4"/>
  <c r="U43" i="4"/>
  <c r="T43" i="4"/>
  <c r="N43" i="4"/>
  <c r="O43" i="4" s="1"/>
  <c r="M43" i="4"/>
  <c r="K43" i="4"/>
  <c r="I43" i="4"/>
  <c r="G43" i="4"/>
  <c r="U42" i="4"/>
  <c r="T42" i="4"/>
  <c r="N42" i="4"/>
  <c r="O42" i="4" s="1"/>
  <c r="M42" i="4"/>
  <c r="K42" i="4"/>
  <c r="I42" i="4"/>
  <c r="G42" i="4"/>
  <c r="U41" i="4"/>
  <c r="T41" i="4"/>
  <c r="O41" i="4"/>
  <c r="N41" i="4"/>
  <c r="M41" i="4"/>
  <c r="K41" i="4"/>
  <c r="I41" i="4"/>
  <c r="G41" i="4"/>
  <c r="S40" i="4"/>
  <c r="R40" i="4"/>
  <c r="T40" i="4" s="1"/>
  <c r="Q40" i="4"/>
  <c r="P40" i="4"/>
  <c r="L40" i="4"/>
  <c r="J40" i="4"/>
  <c r="H40" i="4"/>
  <c r="F40" i="4"/>
  <c r="N40" i="4" s="1"/>
  <c r="E40" i="4"/>
  <c r="O40" i="4" s="1"/>
  <c r="D40" i="4"/>
  <c r="G40" i="4" s="1"/>
  <c r="U39" i="4"/>
  <c r="T39" i="4"/>
  <c r="O39" i="4"/>
  <c r="N39" i="4"/>
  <c r="M39" i="4"/>
  <c r="K39" i="4"/>
  <c r="I39" i="4"/>
  <c r="G39" i="4"/>
  <c r="U38" i="4"/>
  <c r="T38" i="4"/>
  <c r="N38" i="4"/>
  <c r="O38" i="4" s="1"/>
  <c r="M38" i="4"/>
  <c r="K38" i="4"/>
  <c r="I38" i="4"/>
  <c r="G38" i="4"/>
  <c r="U37" i="4"/>
  <c r="T37" i="4"/>
  <c r="N37" i="4"/>
  <c r="O37" i="4" s="1"/>
  <c r="M37" i="4"/>
  <c r="K37" i="4"/>
  <c r="I37" i="4"/>
  <c r="G37" i="4"/>
  <c r="U36" i="4"/>
  <c r="T36" i="4"/>
  <c r="N36" i="4"/>
  <c r="O36" i="4" s="1"/>
  <c r="M36" i="4"/>
  <c r="K36" i="4"/>
  <c r="I36" i="4"/>
  <c r="G36" i="4"/>
  <c r="S35" i="4"/>
  <c r="R35" i="4"/>
  <c r="T35" i="4" s="1"/>
  <c r="Q35" i="4"/>
  <c r="P35" i="4"/>
  <c r="L35" i="4"/>
  <c r="J35" i="4"/>
  <c r="U35" i="4" s="1"/>
  <c r="H35" i="4"/>
  <c r="F35" i="4"/>
  <c r="E35" i="4"/>
  <c r="D35" i="4"/>
  <c r="I35" i="4" s="1"/>
  <c r="U34" i="4"/>
  <c r="T34" i="4"/>
  <c r="N34" i="4"/>
  <c r="O34" i="4" s="1"/>
  <c r="M34" i="4"/>
  <c r="K34" i="4"/>
  <c r="I34" i="4"/>
  <c r="G34" i="4"/>
  <c r="U33" i="4"/>
  <c r="T33" i="4"/>
  <c r="N33" i="4"/>
  <c r="O33" i="4" s="1"/>
  <c r="M33" i="4"/>
  <c r="K33" i="4"/>
  <c r="I33" i="4"/>
  <c r="G33" i="4"/>
  <c r="U32" i="4"/>
  <c r="T32" i="4"/>
  <c r="N32" i="4"/>
  <c r="O32" i="4" s="1"/>
  <c r="M32" i="4"/>
  <c r="K32" i="4"/>
  <c r="I32" i="4"/>
  <c r="G32" i="4"/>
  <c r="U31" i="4"/>
  <c r="T31" i="4"/>
  <c r="N31" i="4"/>
  <c r="O31" i="4" s="1"/>
  <c r="M31" i="4"/>
  <c r="K31" i="4"/>
  <c r="I31" i="4"/>
  <c r="G31" i="4"/>
  <c r="U30" i="4"/>
  <c r="T30" i="4"/>
  <c r="N30" i="4"/>
  <c r="O30" i="4" s="1"/>
  <c r="M30" i="4"/>
  <c r="K30" i="4"/>
  <c r="I30" i="4"/>
  <c r="G30" i="4"/>
  <c r="U29" i="4"/>
  <c r="T29" i="4"/>
  <c r="N29" i="4"/>
  <c r="O29" i="4" s="1"/>
  <c r="M29" i="4"/>
  <c r="K29" i="4"/>
  <c r="I29" i="4"/>
  <c r="G29" i="4"/>
  <c r="U28" i="4"/>
  <c r="T28" i="4"/>
  <c r="N28" i="4"/>
  <c r="O28" i="4" s="1"/>
  <c r="M28" i="4"/>
  <c r="K28" i="4"/>
  <c r="I28" i="4"/>
  <c r="G28" i="4"/>
  <c r="S27" i="4"/>
  <c r="R27" i="4"/>
  <c r="T27" i="4" s="1"/>
  <c r="Q27" i="4"/>
  <c r="P27" i="4"/>
  <c r="L27" i="4"/>
  <c r="J27" i="4"/>
  <c r="H27" i="4"/>
  <c r="F27" i="4"/>
  <c r="N27" i="4" s="1"/>
  <c r="E27" i="4"/>
  <c r="M27" i="4" s="1"/>
  <c r="D27" i="4"/>
  <c r="U26" i="4"/>
  <c r="T26" i="4"/>
  <c r="N26" i="4"/>
  <c r="O26" i="4" s="1"/>
  <c r="M26" i="4"/>
  <c r="K26" i="4"/>
  <c r="I26" i="4"/>
  <c r="G26" i="4"/>
  <c r="U25" i="4"/>
  <c r="T25" i="4"/>
  <c r="N25" i="4"/>
  <c r="O25" i="4" s="1"/>
  <c r="M25" i="4"/>
  <c r="K25" i="4"/>
  <c r="I25" i="4"/>
  <c r="G25" i="4"/>
  <c r="U24" i="4"/>
  <c r="T24" i="4"/>
  <c r="N24" i="4"/>
  <c r="O24" i="4" s="1"/>
  <c r="M24" i="4"/>
  <c r="K24" i="4"/>
  <c r="I24" i="4"/>
  <c r="G24" i="4"/>
  <c r="U23" i="4"/>
  <c r="T23" i="4"/>
  <c r="N23" i="4"/>
  <c r="O23" i="4" s="1"/>
  <c r="M23" i="4"/>
  <c r="K23" i="4"/>
  <c r="I23" i="4"/>
  <c r="G23" i="4"/>
  <c r="U22" i="4"/>
  <c r="T22" i="4"/>
  <c r="N22" i="4"/>
  <c r="O22" i="4" s="1"/>
  <c r="M22" i="4"/>
  <c r="K22" i="4"/>
  <c r="I22" i="4"/>
  <c r="G22" i="4"/>
  <c r="U21" i="4"/>
  <c r="T21" i="4"/>
  <c r="N21" i="4"/>
  <c r="O21" i="4" s="1"/>
  <c r="M21" i="4"/>
  <c r="K21" i="4"/>
  <c r="I21" i="4"/>
  <c r="G21" i="4"/>
  <c r="U20" i="4"/>
  <c r="T20" i="4"/>
  <c r="N20" i="4"/>
  <c r="O20" i="4" s="1"/>
  <c r="M20" i="4"/>
  <c r="K20" i="4"/>
  <c r="I20" i="4"/>
  <c r="G20" i="4"/>
  <c r="S19" i="4"/>
  <c r="R19" i="4"/>
  <c r="T19" i="4" s="1"/>
  <c r="Q19" i="4"/>
  <c r="P19" i="4"/>
  <c r="L19" i="4"/>
  <c r="J19" i="4"/>
  <c r="H19" i="4"/>
  <c r="F19" i="4"/>
  <c r="N19" i="4" s="1"/>
  <c r="O19" i="4" s="1"/>
  <c r="E19" i="4"/>
  <c r="M19" i="4" s="1"/>
  <c r="D19" i="4"/>
  <c r="G19" i="4" s="1"/>
  <c r="U18" i="4"/>
  <c r="T18" i="4"/>
  <c r="N18" i="4"/>
  <c r="O18" i="4" s="1"/>
  <c r="M18" i="4"/>
  <c r="K18" i="4"/>
  <c r="I18" i="4"/>
  <c r="G18" i="4"/>
  <c r="U17" i="4"/>
  <c r="T17" i="4"/>
  <c r="N17" i="4"/>
  <c r="O17" i="4" s="1"/>
  <c r="M17" i="4"/>
  <c r="K17" i="4"/>
  <c r="I17" i="4"/>
  <c r="G17" i="4"/>
  <c r="U16" i="4"/>
  <c r="T16" i="4"/>
  <c r="N16" i="4"/>
  <c r="O16" i="4" s="1"/>
  <c r="M16" i="4"/>
  <c r="K16" i="4"/>
  <c r="I16" i="4"/>
  <c r="G16" i="4"/>
  <c r="U15" i="4"/>
  <c r="T15" i="4"/>
  <c r="N15" i="4"/>
  <c r="O15" i="4" s="1"/>
  <c r="M15" i="4"/>
  <c r="K15" i="4"/>
  <c r="I15" i="4"/>
  <c r="G15" i="4"/>
  <c r="U14" i="4"/>
  <c r="T14" i="4"/>
  <c r="N14" i="4"/>
  <c r="O14" i="4" s="1"/>
  <c r="M14" i="4"/>
  <c r="K14" i="4"/>
  <c r="I14" i="4"/>
  <c r="G14" i="4"/>
  <c r="U13" i="4"/>
  <c r="T13" i="4"/>
  <c r="N13" i="4"/>
  <c r="O13" i="4" s="1"/>
  <c r="M13" i="4"/>
  <c r="K13" i="4"/>
  <c r="I13" i="4"/>
  <c r="G13" i="4"/>
  <c r="U12" i="4"/>
  <c r="T12" i="4"/>
  <c r="N12" i="4"/>
  <c r="O12" i="4" s="1"/>
  <c r="M12" i="4"/>
  <c r="K12" i="4"/>
  <c r="I12" i="4"/>
  <c r="G12" i="4"/>
  <c r="U11" i="4"/>
  <c r="T11" i="4"/>
  <c r="N11" i="4"/>
  <c r="O11" i="4" s="1"/>
  <c r="M11" i="4"/>
  <c r="K11" i="4"/>
  <c r="I11" i="4"/>
  <c r="G11" i="4"/>
  <c r="S10" i="4"/>
  <c r="R10" i="4"/>
  <c r="T10" i="4" s="1"/>
  <c r="Q10" i="4"/>
  <c r="P10" i="4"/>
  <c r="U10" i="4" s="1"/>
  <c r="L10" i="4"/>
  <c r="J10" i="4"/>
  <c r="H10" i="4"/>
  <c r="F10" i="4"/>
  <c r="N10" i="4" s="1"/>
  <c r="E10" i="4"/>
  <c r="D10" i="4"/>
  <c r="G10" i="4" s="1"/>
  <c r="U9" i="4"/>
  <c r="T9" i="4"/>
  <c r="N9" i="4"/>
  <c r="O9" i="4" s="1"/>
  <c r="M9" i="4"/>
  <c r="K9" i="4"/>
  <c r="I9" i="4"/>
  <c r="G9" i="4"/>
  <c r="U8" i="4"/>
  <c r="T8" i="4"/>
  <c r="N8" i="4"/>
  <c r="O8" i="4" s="1"/>
  <c r="M8" i="4"/>
  <c r="K8" i="4"/>
  <c r="I8" i="4"/>
  <c r="G8" i="4"/>
  <c r="S339" i="3"/>
  <c r="R339" i="3"/>
  <c r="T339" i="3" s="1"/>
  <c r="Q339" i="3"/>
  <c r="P339" i="3"/>
  <c r="L339" i="3"/>
  <c r="J339" i="3"/>
  <c r="H339" i="3"/>
  <c r="F339" i="3"/>
  <c r="N339" i="3" s="1"/>
  <c r="E339" i="3"/>
  <c r="K339" i="3" s="1"/>
  <c r="D339" i="3"/>
  <c r="S338" i="3"/>
  <c r="R338" i="3"/>
  <c r="T338" i="3" s="1"/>
  <c r="Q338" i="3"/>
  <c r="P338" i="3"/>
  <c r="L338" i="3"/>
  <c r="J338" i="3"/>
  <c r="U338" i="3" s="1"/>
  <c r="H338" i="3"/>
  <c r="F338" i="3"/>
  <c r="E338" i="3"/>
  <c r="M338" i="3" s="1"/>
  <c r="D338" i="3"/>
  <c r="S337" i="3"/>
  <c r="R337" i="3"/>
  <c r="T337" i="3" s="1"/>
  <c r="Q337" i="3"/>
  <c r="P337" i="3"/>
  <c r="L337" i="3"/>
  <c r="J337" i="3"/>
  <c r="H337" i="3"/>
  <c r="F337" i="3"/>
  <c r="N337" i="3" s="1"/>
  <c r="E337" i="3"/>
  <c r="K337" i="3" s="1"/>
  <c r="D337" i="3"/>
  <c r="U336" i="3"/>
  <c r="T336" i="3"/>
  <c r="N336" i="3"/>
  <c r="O336" i="3" s="1"/>
  <c r="M336" i="3"/>
  <c r="K336" i="3"/>
  <c r="I336" i="3"/>
  <c r="G336" i="3"/>
  <c r="U335" i="3"/>
  <c r="T335" i="3"/>
  <c r="N335" i="3"/>
  <c r="O335" i="3" s="1"/>
  <c r="M335" i="3"/>
  <c r="K335" i="3"/>
  <c r="I335" i="3"/>
  <c r="G335" i="3"/>
  <c r="U334" i="3"/>
  <c r="T334" i="3"/>
  <c r="O334" i="3"/>
  <c r="N334" i="3"/>
  <c r="M334" i="3"/>
  <c r="K334" i="3"/>
  <c r="I334" i="3"/>
  <c r="G334" i="3"/>
  <c r="U333" i="3"/>
  <c r="T333" i="3"/>
  <c r="O333" i="3"/>
  <c r="N333" i="3"/>
  <c r="M333" i="3"/>
  <c r="K333" i="3"/>
  <c r="I333" i="3"/>
  <c r="G333" i="3"/>
  <c r="S332" i="3"/>
  <c r="R332" i="3"/>
  <c r="Q332" i="3"/>
  <c r="P332" i="3"/>
  <c r="U332" i="3" s="1"/>
  <c r="L332" i="3"/>
  <c r="J332" i="3"/>
  <c r="H332" i="3"/>
  <c r="F332" i="3"/>
  <c r="E332" i="3"/>
  <c r="D332" i="3"/>
  <c r="U331" i="3"/>
  <c r="T331" i="3"/>
  <c r="N331" i="3"/>
  <c r="O331" i="3" s="1"/>
  <c r="M331" i="3"/>
  <c r="K331" i="3"/>
  <c r="I331" i="3"/>
  <c r="G331" i="3"/>
  <c r="U330" i="3"/>
  <c r="T330" i="3"/>
  <c r="N330" i="3"/>
  <c r="O330" i="3" s="1"/>
  <c r="M330" i="3"/>
  <c r="K330" i="3"/>
  <c r="I330" i="3"/>
  <c r="G330" i="3"/>
  <c r="U329" i="3"/>
  <c r="T329" i="3"/>
  <c r="N329" i="3"/>
  <c r="O329" i="3" s="1"/>
  <c r="M329" i="3"/>
  <c r="K329" i="3"/>
  <c r="I329" i="3"/>
  <c r="G329" i="3"/>
  <c r="U328" i="3"/>
  <c r="T328" i="3"/>
  <c r="N328" i="3"/>
  <c r="O328" i="3" s="1"/>
  <c r="M328" i="3"/>
  <c r="K328" i="3"/>
  <c r="I328" i="3"/>
  <c r="G328" i="3"/>
  <c r="U327" i="3"/>
  <c r="T327" i="3"/>
  <c r="N327" i="3"/>
  <c r="O327" i="3" s="1"/>
  <c r="M327" i="3"/>
  <c r="K327" i="3"/>
  <c r="I327" i="3"/>
  <c r="G327" i="3"/>
  <c r="U326" i="3"/>
  <c r="T326" i="3"/>
  <c r="N326" i="3"/>
  <c r="O326" i="3" s="1"/>
  <c r="M326" i="3"/>
  <c r="K326" i="3"/>
  <c r="I326" i="3"/>
  <c r="G326" i="3"/>
  <c r="U325" i="3"/>
  <c r="T325" i="3"/>
  <c r="N325" i="3"/>
  <c r="O325" i="3" s="1"/>
  <c r="M325" i="3"/>
  <c r="K325" i="3"/>
  <c r="I325" i="3"/>
  <c r="G325" i="3"/>
  <c r="U324" i="3"/>
  <c r="T324" i="3"/>
  <c r="O324" i="3"/>
  <c r="N324" i="3"/>
  <c r="M324" i="3"/>
  <c r="K324" i="3"/>
  <c r="I324" i="3"/>
  <c r="G324" i="3"/>
  <c r="S323" i="3"/>
  <c r="R323" i="3"/>
  <c r="T323" i="3" s="1"/>
  <c r="Q323" i="3"/>
  <c r="P323" i="3"/>
  <c r="L323" i="3"/>
  <c r="J323" i="3"/>
  <c r="H323" i="3"/>
  <c r="F323" i="3"/>
  <c r="E323" i="3"/>
  <c r="K323" i="3" s="1"/>
  <c r="D323" i="3"/>
  <c r="U322" i="3"/>
  <c r="T322" i="3"/>
  <c r="N322" i="3"/>
  <c r="O322" i="3" s="1"/>
  <c r="M322" i="3"/>
  <c r="K322" i="3"/>
  <c r="I322" i="3"/>
  <c r="G322" i="3"/>
  <c r="U321" i="3"/>
  <c r="T321" i="3"/>
  <c r="N321" i="3"/>
  <c r="O321" i="3" s="1"/>
  <c r="M321" i="3"/>
  <c r="K321" i="3"/>
  <c r="I321" i="3"/>
  <c r="G321" i="3"/>
  <c r="U320" i="3"/>
  <c r="T320" i="3"/>
  <c r="N320" i="3"/>
  <c r="O320" i="3" s="1"/>
  <c r="M320" i="3"/>
  <c r="K320" i="3"/>
  <c r="I320" i="3"/>
  <c r="G320" i="3"/>
  <c r="U319" i="3"/>
  <c r="T319" i="3"/>
  <c r="N319" i="3"/>
  <c r="O319" i="3" s="1"/>
  <c r="M319" i="3"/>
  <c r="K319" i="3"/>
  <c r="I319" i="3"/>
  <c r="G319" i="3"/>
  <c r="U318" i="3"/>
  <c r="T318" i="3"/>
  <c r="N318" i="3"/>
  <c r="O318" i="3" s="1"/>
  <c r="M318" i="3"/>
  <c r="K318" i="3"/>
  <c r="I318" i="3"/>
  <c r="G318" i="3"/>
  <c r="S317" i="3"/>
  <c r="R317" i="3"/>
  <c r="T317" i="3" s="1"/>
  <c r="Q317" i="3"/>
  <c r="P317" i="3"/>
  <c r="L317" i="3"/>
  <c r="J317" i="3"/>
  <c r="U317" i="3" s="1"/>
  <c r="H317" i="3"/>
  <c r="F317" i="3"/>
  <c r="E317" i="3"/>
  <c r="M317" i="3" s="1"/>
  <c r="D317" i="3"/>
  <c r="U316" i="3"/>
  <c r="T316" i="3"/>
  <c r="N316" i="3"/>
  <c r="O316" i="3" s="1"/>
  <c r="M316" i="3"/>
  <c r="K316" i="3"/>
  <c r="I316" i="3"/>
  <c r="G316" i="3"/>
  <c r="U315" i="3"/>
  <c r="T315" i="3"/>
  <c r="N315" i="3"/>
  <c r="O315" i="3" s="1"/>
  <c r="M315" i="3"/>
  <c r="K315" i="3"/>
  <c r="I315" i="3"/>
  <c r="G315" i="3"/>
  <c r="U314" i="3"/>
  <c r="T314" i="3"/>
  <c r="N314" i="3"/>
  <c r="O314" i="3" s="1"/>
  <c r="M314" i="3"/>
  <c r="K314" i="3"/>
  <c r="I314" i="3"/>
  <c r="G314" i="3"/>
  <c r="U313" i="3"/>
  <c r="T313" i="3"/>
  <c r="N313" i="3"/>
  <c r="O313" i="3" s="1"/>
  <c r="M313" i="3"/>
  <c r="K313" i="3"/>
  <c r="I313" i="3"/>
  <c r="G313" i="3"/>
  <c r="U312" i="3"/>
  <c r="T312" i="3"/>
  <c r="N312" i="3"/>
  <c r="O312" i="3" s="1"/>
  <c r="M312" i="3"/>
  <c r="K312" i="3"/>
  <c r="I312" i="3"/>
  <c r="G312" i="3"/>
  <c r="U311" i="3"/>
  <c r="T311" i="3"/>
  <c r="N311" i="3"/>
  <c r="O311" i="3" s="1"/>
  <c r="M311" i="3"/>
  <c r="K311" i="3"/>
  <c r="I311" i="3"/>
  <c r="G311" i="3"/>
  <c r="S310" i="3"/>
  <c r="R310" i="3"/>
  <c r="Q310" i="3"/>
  <c r="P310" i="3"/>
  <c r="L310" i="3"/>
  <c r="J310" i="3"/>
  <c r="H310" i="3"/>
  <c r="F310" i="3"/>
  <c r="N310" i="3" s="1"/>
  <c r="E310" i="3"/>
  <c r="D310" i="3"/>
  <c r="G310" i="3" s="1"/>
  <c r="U309" i="3"/>
  <c r="T309" i="3"/>
  <c r="N309" i="3"/>
  <c r="O309" i="3" s="1"/>
  <c r="M309" i="3"/>
  <c r="K309" i="3"/>
  <c r="I309" i="3"/>
  <c r="G309" i="3"/>
  <c r="U308" i="3"/>
  <c r="T308" i="3"/>
  <c r="N308" i="3"/>
  <c r="O308" i="3" s="1"/>
  <c r="M308" i="3"/>
  <c r="K308" i="3"/>
  <c r="I308" i="3"/>
  <c r="G308" i="3"/>
  <c r="U307" i="3"/>
  <c r="T307" i="3"/>
  <c r="N307" i="3"/>
  <c r="O307" i="3" s="1"/>
  <c r="M307" i="3"/>
  <c r="K307" i="3"/>
  <c r="I307" i="3"/>
  <c r="G307" i="3"/>
  <c r="U306" i="3"/>
  <c r="T306" i="3"/>
  <c r="N306" i="3"/>
  <c r="O306" i="3" s="1"/>
  <c r="M306" i="3"/>
  <c r="K306" i="3"/>
  <c r="I306" i="3"/>
  <c r="G306" i="3"/>
  <c r="U305" i="3"/>
  <c r="T305" i="3"/>
  <c r="N305" i="3"/>
  <c r="O305" i="3" s="1"/>
  <c r="M305" i="3"/>
  <c r="K305" i="3"/>
  <c r="I305" i="3"/>
  <c r="G305" i="3"/>
  <c r="U304" i="3"/>
  <c r="T304" i="3"/>
  <c r="O304" i="3"/>
  <c r="N304" i="3"/>
  <c r="M304" i="3"/>
  <c r="K304" i="3"/>
  <c r="I304" i="3"/>
  <c r="G304" i="3"/>
  <c r="S303" i="3"/>
  <c r="R303" i="3"/>
  <c r="Q303" i="3"/>
  <c r="P303" i="3"/>
  <c r="U303" i="3" s="1"/>
  <c r="L303" i="3"/>
  <c r="J303" i="3"/>
  <c r="H303" i="3"/>
  <c r="F303" i="3"/>
  <c r="E303" i="3"/>
  <c r="D303" i="3"/>
  <c r="I303" i="3" s="1"/>
  <c r="U302" i="3"/>
  <c r="T302" i="3"/>
  <c r="N302" i="3"/>
  <c r="O302" i="3" s="1"/>
  <c r="M302" i="3"/>
  <c r="K302" i="3"/>
  <c r="I302" i="3"/>
  <c r="G302" i="3"/>
  <c r="S299" i="3"/>
  <c r="R299" i="3"/>
  <c r="T299" i="3" s="1"/>
  <c r="Q299" i="3"/>
  <c r="P299" i="3"/>
  <c r="U299" i="3" s="1"/>
  <c r="L299" i="3"/>
  <c r="J299" i="3"/>
  <c r="H299" i="3"/>
  <c r="F299" i="3"/>
  <c r="N299" i="3" s="1"/>
  <c r="E299" i="3"/>
  <c r="D299" i="3"/>
  <c r="S298" i="3"/>
  <c r="R298" i="3"/>
  <c r="T298" i="3" s="1"/>
  <c r="Q298" i="3"/>
  <c r="P298" i="3"/>
  <c r="L298" i="3"/>
  <c r="J298" i="3"/>
  <c r="U298" i="3" s="1"/>
  <c r="H298" i="3"/>
  <c r="F298" i="3"/>
  <c r="N298" i="3" s="1"/>
  <c r="E298" i="3"/>
  <c r="D298" i="3"/>
  <c r="U297" i="3"/>
  <c r="T297" i="3"/>
  <c r="N297" i="3"/>
  <c r="O297" i="3" s="1"/>
  <c r="M297" i="3"/>
  <c r="K297" i="3"/>
  <c r="I297" i="3"/>
  <c r="G297" i="3"/>
  <c r="U296" i="3"/>
  <c r="T296" i="3"/>
  <c r="O296" i="3"/>
  <c r="N296" i="3"/>
  <c r="M296" i="3"/>
  <c r="K296" i="3"/>
  <c r="I296" i="3"/>
  <c r="G296" i="3"/>
  <c r="U295" i="3"/>
  <c r="T295" i="3"/>
  <c r="O295" i="3"/>
  <c r="N295" i="3"/>
  <c r="M295" i="3"/>
  <c r="K295" i="3"/>
  <c r="I295" i="3"/>
  <c r="G295" i="3"/>
  <c r="U294" i="3"/>
  <c r="T294" i="3"/>
  <c r="O294" i="3"/>
  <c r="N294" i="3"/>
  <c r="M294" i="3"/>
  <c r="K294" i="3"/>
  <c r="I294" i="3"/>
  <c r="G294" i="3"/>
  <c r="U293" i="3"/>
  <c r="T293" i="3"/>
  <c r="N293" i="3"/>
  <c r="O293" i="3" s="1"/>
  <c r="M293" i="3"/>
  <c r="K293" i="3"/>
  <c r="I293" i="3"/>
  <c r="G293" i="3"/>
  <c r="S292" i="3"/>
  <c r="R292" i="3"/>
  <c r="T292" i="3" s="1"/>
  <c r="Q292" i="3"/>
  <c r="P292" i="3"/>
  <c r="L292" i="3"/>
  <c r="J292" i="3"/>
  <c r="H292" i="3"/>
  <c r="F292" i="3"/>
  <c r="N292" i="3" s="1"/>
  <c r="E292" i="3"/>
  <c r="K292" i="3" s="1"/>
  <c r="D292" i="3"/>
  <c r="U291" i="3"/>
  <c r="T291" i="3"/>
  <c r="N291" i="3"/>
  <c r="O291" i="3" s="1"/>
  <c r="M291" i="3"/>
  <c r="K291" i="3"/>
  <c r="I291" i="3"/>
  <c r="G291" i="3"/>
  <c r="U290" i="3"/>
  <c r="T290" i="3"/>
  <c r="N290" i="3"/>
  <c r="O290" i="3" s="1"/>
  <c r="M290" i="3"/>
  <c r="K290" i="3"/>
  <c r="I290" i="3"/>
  <c r="G290" i="3"/>
  <c r="U289" i="3"/>
  <c r="T289" i="3"/>
  <c r="N289" i="3"/>
  <c r="O289" i="3" s="1"/>
  <c r="M289" i="3"/>
  <c r="K289" i="3"/>
  <c r="I289" i="3"/>
  <c r="G289" i="3"/>
  <c r="U288" i="3"/>
  <c r="T288" i="3"/>
  <c r="N288" i="3"/>
  <c r="O288" i="3" s="1"/>
  <c r="M288" i="3"/>
  <c r="K288" i="3"/>
  <c r="I288" i="3"/>
  <c r="G288" i="3"/>
  <c r="U287" i="3"/>
  <c r="T287" i="3"/>
  <c r="O287" i="3"/>
  <c r="N287" i="3"/>
  <c r="M287" i="3"/>
  <c r="K287" i="3"/>
  <c r="I287" i="3"/>
  <c r="G287" i="3"/>
  <c r="U286" i="3"/>
  <c r="T286" i="3"/>
  <c r="N286" i="3"/>
  <c r="O286" i="3" s="1"/>
  <c r="M286" i="3"/>
  <c r="K286" i="3"/>
  <c r="I286" i="3"/>
  <c r="G286" i="3"/>
  <c r="S285" i="3"/>
  <c r="R285" i="3"/>
  <c r="T285" i="3" s="1"/>
  <c r="Q285" i="3"/>
  <c r="P285" i="3"/>
  <c r="U285" i="3" s="1"/>
  <c r="L285" i="3"/>
  <c r="J285" i="3"/>
  <c r="H285" i="3"/>
  <c r="F285" i="3"/>
  <c r="N285" i="3" s="1"/>
  <c r="O285" i="3" s="1"/>
  <c r="E285" i="3"/>
  <c r="D285" i="3"/>
  <c r="I285" i="3" s="1"/>
  <c r="U284" i="3"/>
  <c r="T284" i="3"/>
  <c r="N284" i="3"/>
  <c r="O284" i="3" s="1"/>
  <c r="M284" i="3"/>
  <c r="K284" i="3"/>
  <c r="I284" i="3"/>
  <c r="G284" i="3"/>
  <c r="U283" i="3"/>
  <c r="T283" i="3"/>
  <c r="O283" i="3"/>
  <c r="N283" i="3"/>
  <c r="M283" i="3"/>
  <c r="K283" i="3"/>
  <c r="I283" i="3"/>
  <c r="G283" i="3"/>
  <c r="U282" i="3"/>
  <c r="T282" i="3"/>
  <c r="O282" i="3"/>
  <c r="N282" i="3"/>
  <c r="M282" i="3"/>
  <c r="K282" i="3"/>
  <c r="I282" i="3"/>
  <c r="G282" i="3"/>
  <c r="U281" i="3"/>
  <c r="T281" i="3"/>
  <c r="O281" i="3"/>
  <c r="N281" i="3"/>
  <c r="M281" i="3"/>
  <c r="K281" i="3"/>
  <c r="I281" i="3"/>
  <c r="G281" i="3"/>
  <c r="U280" i="3"/>
  <c r="T280" i="3"/>
  <c r="O280" i="3"/>
  <c r="N280" i="3"/>
  <c r="M280" i="3"/>
  <c r="K280" i="3"/>
  <c r="I280" i="3"/>
  <c r="G280" i="3"/>
  <c r="U279" i="3"/>
  <c r="T279" i="3"/>
  <c r="O279" i="3"/>
  <c r="N279" i="3"/>
  <c r="M279" i="3"/>
  <c r="K279" i="3"/>
  <c r="I279" i="3"/>
  <c r="G279" i="3"/>
  <c r="U278" i="3"/>
  <c r="T278" i="3"/>
  <c r="N278" i="3"/>
  <c r="O278" i="3" s="1"/>
  <c r="M278" i="3"/>
  <c r="K278" i="3"/>
  <c r="I278" i="3"/>
  <c r="G278" i="3"/>
  <c r="U277" i="3"/>
  <c r="T277" i="3"/>
  <c r="O277" i="3"/>
  <c r="N277" i="3"/>
  <c r="M277" i="3"/>
  <c r="K277" i="3"/>
  <c r="I277" i="3"/>
  <c r="G277" i="3"/>
  <c r="U276" i="3"/>
  <c r="T276" i="3"/>
  <c r="O276" i="3"/>
  <c r="N276" i="3"/>
  <c r="M276" i="3"/>
  <c r="K276" i="3"/>
  <c r="I276" i="3"/>
  <c r="G276" i="3"/>
  <c r="S275" i="3"/>
  <c r="R275" i="3"/>
  <c r="Q275" i="3"/>
  <c r="P275" i="3"/>
  <c r="L275" i="3"/>
  <c r="J275" i="3"/>
  <c r="H275" i="3"/>
  <c r="F275" i="3"/>
  <c r="N275" i="3" s="1"/>
  <c r="E275" i="3"/>
  <c r="K275" i="3" s="1"/>
  <c r="D275" i="3"/>
  <c r="G275" i="3" s="1"/>
  <c r="U274" i="3"/>
  <c r="T274" i="3"/>
  <c r="N274" i="3"/>
  <c r="O274" i="3" s="1"/>
  <c r="M274" i="3"/>
  <c r="K274" i="3"/>
  <c r="I274" i="3"/>
  <c r="G274" i="3"/>
  <c r="U273" i="3"/>
  <c r="T273" i="3"/>
  <c r="O273" i="3"/>
  <c r="N273" i="3"/>
  <c r="M273" i="3"/>
  <c r="K273" i="3"/>
  <c r="I273" i="3"/>
  <c r="G273" i="3"/>
  <c r="U272" i="3"/>
  <c r="T272" i="3"/>
  <c r="O272" i="3"/>
  <c r="N272" i="3"/>
  <c r="M272" i="3"/>
  <c r="K272" i="3"/>
  <c r="I272" i="3"/>
  <c r="G272" i="3"/>
  <c r="U271" i="3"/>
  <c r="T271" i="3"/>
  <c r="N271" i="3"/>
  <c r="O271" i="3" s="1"/>
  <c r="M271" i="3"/>
  <c r="K271" i="3"/>
  <c r="I271" i="3"/>
  <c r="G271" i="3"/>
  <c r="U270" i="3"/>
  <c r="T270" i="3"/>
  <c r="O270" i="3"/>
  <c r="N270" i="3"/>
  <c r="M270" i="3"/>
  <c r="K270" i="3"/>
  <c r="I270" i="3"/>
  <c r="G270" i="3"/>
  <c r="U269" i="3"/>
  <c r="T269" i="3"/>
  <c r="N269" i="3"/>
  <c r="O269" i="3" s="1"/>
  <c r="M269" i="3"/>
  <c r="K269" i="3"/>
  <c r="I269" i="3"/>
  <c r="G269" i="3"/>
  <c r="U268" i="3"/>
  <c r="T268" i="3"/>
  <c r="O268" i="3"/>
  <c r="N268" i="3"/>
  <c r="M268" i="3"/>
  <c r="K268" i="3"/>
  <c r="I268" i="3"/>
  <c r="G268" i="3"/>
  <c r="S267" i="3"/>
  <c r="R267" i="3"/>
  <c r="T267" i="3" s="1"/>
  <c r="Q267" i="3"/>
  <c r="P267" i="3"/>
  <c r="L267" i="3"/>
  <c r="J267" i="3"/>
  <c r="U267" i="3" s="1"/>
  <c r="H267" i="3"/>
  <c r="F267" i="3"/>
  <c r="E267" i="3"/>
  <c r="M267" i="3" s="1"/>
  <c r="D267" i="3"/>
  <c r="U266" i="3"/>
  <c r="T266" i="3"/>
  <c r="N266" i="3"/>
  <c r="O266" i="3" s="1"/>
  <c r="M266" i="3"/>
  <c r="K266" i="3"/>
  <c r="I266" i="3"/>
  <c r="G266" i="3"/>
  <c r="U265" i="3"/>
  <c r="T265" i="3"/>
  <c r="O265" i="3"/>
  <c r="N265" i="3"/>
  <c r="M265" i="3"/>
  <c r="K265" i="3"/>
  <c r="I265" i="3"/>
  <c r="G265" i="3"/>
  <c r="U264" i="3"/>
  <c r="T264" i="3"/>
  <c r="N264" i="3"/>
  <c r="O264" i="3" s="1"/>
  <c r="M264" i="3"/>
  <c r="K264" i="3"/>
  <c r="I264" i="3"/>
  <c r="G264" i="3"/>
  <c r="U263" i="3"/>
  <c r="T263" i="3"/>
  <c r="N263" i="3"/>
  <c r="O263" i="3" s="1"/>
  <c r="M263" i="3"/>
  <c r="K263" i="3"/>
  <c r="I263" i="3"/>
  <c r="G263" i="3"/>
  <c r="S260" i="3"/>
  <c r="R260" i="3"/>
  <c r="T260" i="3" s="1"/>
  <c r="Q260" i="3"/>
  <c r="P260" i="3"/>
  <c r="L260" i="3"/>
  <c r="J260" i="3"/>
  <c r="H260" i="3"/>
  <c r="F260" i="3"/>
  <c r="N260" i="3" s="1"/>
  <c r="E260" i="3"/>
  <c r="D260" i="3"/>
  <c r="G260" i="3" s="1"/>
  <c r="S259" i="3"/>
  <c r="R259" i="3"/>
  <c r="Q259" i="3"/>
  <c r="P259" i="3"/>
  <c r="U259" i="3" s="1"/>
  <c r="L259" i="3"/>
  <c r="J259" i="3"/>
  <c r="H259" i="3"/>
  <c r="F259" i="3"/>
  <c r="E259" i="3"/>
  <c r="M259" i="3" s="1"/>
  <c r="D259" i="3"/>
  <c r="I259" i="3" s="1"/>
  <c r="U258" i="3"/>
  <c r="T258" i="3"/>
  <c r="N258" i="3"/>
  <c r="O258" i="3" s="1"/>
  <c r="M258" i="3"/>
  <c r="K258" i="3"/>
  <c r="I258" i="3"/>
  <c r="G258" i="3"/>
  <c r="U257" i="3"/>
  <c r="T257" i="3"/>
  <c r="N257" i="3"/>
  <c r="O257" i="3" s="1"/>
  <c r="M257" i="3"/>
  <c r="K257" i="3"/>
  <c r="I257" i="3"/>
  <c r="G257" i="3"/>
  <c r="U256" i="3"/>
  <c r="T256" i="3"/>
  <c r="O256" i="3"/>
  <c r="N256" i="3"/>
  <c r="M256" i="3"/>
  <c r="K256" i="3"/>
  <c r="I256" i="3"/>
  <c r="G256" i="3"/>
  <c r="U255" i="3"/>
  <c r="T255" i="3"/>
  <c r="N255" i="3"/>
  <c r="O255" i="3" s="1"/>
  <c r="M255" i="3"/>
  <c r="K255" i="3"/>
  <c r="I255" i="3"/>
  <c r="G255" i="3"/>
  <c r="S254" i="3"/>
  <c r="R254" i="3"/>
  <c r="T254" i="3" s="1"/>
  <c r="Q254" i="3"/>
  <c r="P254" i="3"/>
  <c r="U254" i="3" s="1"/>
  <c r="L254" i="3"/>
  <c r="J254" i="3"/>
  <c r="H254" i="3"/>
  <c r="F254" i="3"/>
  <c r="N254" i="3" s="1"/>
  <c r="E254" i="3"/>
  <c r="D254" i="3"/>
  <c r="G254" i="3" s="1"/>
  <c r="U253" i="3"/>
  <c r="T253" i="3"/>
  <c r="N253" i="3"/>
  <c r="O253" i="3" s="1"/>
  <c r="M253" i="3"/>
  <c r="K253" i="3"/>
  <c r="I253" i="3"/>
  <c r="G253" i="3"/>
  <c r="U252" i="3"/>
  <c r="T252" i="3"/>
  <c r="O252" i="3"/>
  <c r="N252" i="3"/>
  <c r="M252" i="3"/>
  <c r="K252" i="3"/>
  <c r="I252" i="3"/>
  <c r="G252" i="3"/>
  <c r="U251" i="3"/>
  <c r="T251" i="3"/>
  <c r="O251" i="3"/>
  <c r="N251" i="3"/>
  <c r="M251" i="3"/>
  <c r="K251" i="3"/>
  <c r="I251" i="3"/>
  <c r="G251" i="3"/>
  <c r="U250" i="3"/>
  <c r="T250" i="3"/>
  <c r="O250" i="3"/>
  <c r="N250" i="3"/>
  <c r="M250" i="3"/>
  <c r="K250" i="3"/>
  <c r="I250" i="3"/>
  <c r="G250" i="3"/>
  <c r="U249" i="3"/>
  <c r="T249" i="3"/>
  <c r="O249" i="3"/>
  <c r="N249" i="3"/>
  <c r="M249" i="3"/>
  <c r="K249" i="3"/>
  <c r="I249" i="3"/>
  <c r="G249" i="3"/>
  <c r="U248" i="3"/>
  <c r="T248" i="3"/>
  <c r="N248" i="3"/>
  <c r="O248" i="3" s="1"/>
  <c r="M248" i="3"/>
  <c r="K248" i="3"/>
  <c r="I248" i="3"/>
  <c r="G248" i="3"/>
  <c r="S247" i="3"/>
  <c r="R247" i="3"/>
  <c r="T247" i="3" s="1"/>
  <c r="Q247" i="3"/>
  <c r="P247" i="3"/>
  <c r="L247" i="3"/>
  <c r="J247" i="3"/>
  <c r="U247" i="3" s="1"/>
  <c r="H247" i="3"/>
  <c r="F247" i="3"/>
  <c r="N247" i="3" s="1"/>
  <c r="O247" i="3" s="1"/>
  <c r="E247" i="3"/>
  <c r="M247" i="3" s="1"/>
  <c r="D247" i="3"/>
  <c r="U246" i="3"/>
  <c r="T246" i="3"/>
  <c r="O246" i="3"/>
  <c r="N246" i="3"/>
  <c r="M246" i="3"/>
  <c r="K246" i="3"/>
  <c r="I246" i="3"/>
  <c r="G246" i="3"/>
  <c r="U245" i="3"/>
  <c r="T245" i="3"/>
  <c r="N245" i="3"/>
  <c r="O245" i="3" s="1"/>
  <c r="M245" i="3"/>
  <c r="K245" i="3"/>
  <c r="I245" i="3"/>
  <c r="G245" i="3"/>
  <c r="U244" i="3"/>
  <c r="T244" i="3"/>
  <c r="O244" i="3"/>
  <c r="N244" i="3"/>
  <c r="M244" i="3"/>
  <c r="K244" i="3"/>
  <c r="I244" i="3"/>
  <c r="G244" i="3"/>
  <c r="U243" i="3"/>
  <c r="T243" i="3"/>
  <c r="O243" i="3"/>
  <c r="N243" i="3"/>
  <c r="M243" i="3"/>
  <c r="K243" i="3"/>
  <c r="I243" i="3"/>
  <c r="G243" i="3"/>
  <c r="U242" i="3"/>
  <c r="T242" i="3"/>
  <c r="O242" i="3"/>
  <c r="N242" i="3"/>
  <c r="M242" i="3"/>
  <c r="K242" i="3"/>
  <c r="I242" i="3"/>
  <c r="G242" i="3"/>
  <c r="U241" i="3"/>
  <c r="T241" i="3"/>
  <c r="O241" i="3"/>
  <c r="N241" i="3"/>
  <c r="M241" i="3"/>
  <c r="K241" i="3"/>
  <c r="I241" i="3"/>
  <c r="G241" i="3"/>
  <c r="S240" i="3"/>
  <c r="R240" i="3"/>
  <c r="T240" i="3" s="1"/>
  <c r="Q240" i="3"/>
  <c r="P240" i="3"/>
  <c r="L240" i="3"/>
  <c r="J240" i="3"/>
  <c r="H240" i="3"/>
  <c r="F240" i="3"/>
  <c r="N240" i="3" s="1"/>
  <c r="O240" i="3" s="1"/>
  <c r="E240" i="3"/>
  <c r="K240" i="3" s="1"/>
  <c r="D240" i="3"/>
  <c r="U239" i="3"/>
  <c r="T239" i="3"/>
  <c r="O239" i="3"/>
  <c r="N239" i="3"/>
  <c r="M239" i="3"/>
  <c r="K239" i="3"/>
  <c r="I239" i="3"/>
  <c r="G239" i="3"/>
  <c r="U238" i="3"/>
  <c r="T238" i="3"/>
  <c r="N238" i="3"/>
  <c r="O238" i="3" s="1"/>
  <c r="M238" i="3"/>
  <c r="K238" i="3"/>
  <c r="I238" i="3"/>
  <c r="G238" i="3"/>
  <c r="U237" i="3"/>
  <c r="T237" i="3"/>
  <c r="O237" i="3"/>
  <c r="N237" i="3"/>
  <c r="M237" i="3"/>
  <c r="K237" i="3"/>
  <c r="I237" i="3"/>
  <c r="G237" i="3"/>
  <c r="U236" i="3"/>
  <c r="T236" i="3"/>
  <c r="O236" i="3"/>
  <c r="N236" i="3"/>
  <c r="M236" i="3"/>
  <c r="K236" i="3"/>
  <c r="I236" i="3"/>
  <c r="G236" i="3"/>
  <c r="U235" i="3"/>
  <c r="T235" i="3"/>
  <c r="N235" i="3"/>
  <c r="O235" i="3" s="1"/>
  <c r="M235" i="3"/>
  <c r="K235" i="3"/>
  <c r="I235" i="3"/>
  <c r="G235" i="3"/>
  <c r="U234" i="3"/>
  <c r="T234" i="3"/>
  <c r="N234" i="3"/>
  <c r="O234" i="3" s="1"/>
  <c r="M234" i="3"/>
  <c r="K234" i="3"/>
  <c r="I234" i="3"/>
  <c r="G234" i="3"/>
  <c r="S231" i="3"/>
  <c r="R231" i="3"/>
  <c r="Q231" i="3"/>
  <c r="P231" i="3"/>
  <c r="U231" i="3" s="1"/>
  <c r="L231" i="3"/>
  <c r="J231" i="3"/>
  <c r="H231" i="3"/>
  <c r="F231" i="3"/>
  <c r="E231" i="3"/>
  <c r="K231" i="3" s="1"/>
  <c r="D231" i="3"/>
  <c r="I231" i="3" s="1"/>
  <c r="S230" i="3"/>
  <c r="R230" i="3"/>
  <c r="T230" i="3" s="1"/>
  <c r="Q230" i="3"/>
  <c r="P230" i="3"/>
  <c r="U230" i="3" s="1"/>
  <c r="L230" i="3"/>
  <c r="J230" i="3"/>
  <c r="H230" i="3"/>
  <c r="F230" i="3"/>
  <c r="E230" i="3"/>
  <c r="D230" i="3"/>
  <c r="G230" i="3" s="1"/>
  <c r="U229" i="3"/>
  <c r="T229" i="3"/>
  <c r="N229" i="3"/>
  <c r="O229" i="3" s="1"/>
  <c r="M229" i="3"/>
  <c r="K229" i="3"/>
  <c r="I229" i="3"/>
  <c r="G229" i="3"/>
  <c r="U228" i="3"/>
  <c r="T228" i="3"/>
  <c r="N228" i="3"/>
  <c r="O228" i="3" s="1"/>
  <c r="M228" i="3"/>
  <c r="K228" i="3"/>
  <c r="I228" i="3"/>
  <c r="G228" i="3"/>
  <c r="U227" i="3"/>
  <c r="T227" i="3"/>
  <c r="N227" i="3"/>
  <c r="O227" i="3" s="1"/>
  <c r="M227" i="3"/>
  <c r="K227" i="3"/>
  <c r="I227" i="3"/>
  <c r="G227" i="3"/>
  <c r="U226" i="3"/>
  <c r="T226" i="3"/>
  <c r="N226" i="3"/>
  <c r="O226" i="3" s="1"/>
  <c r="M226" i="3"/>
  <c r="K226" i="3"/>
  <c r="I226" i="3"/>
  <c r="G226" i="3"/>
  <c r="U225" i="3"/>
  <c r="T225" i="3"/>
  <c r="N225" i="3"/>
  <c r="O225" i="3" s="1"/>
  <c r="M225" i="3"/>
  <c r="K225" i="3"/>
  <c r="I225" i="3"/>
  <c r="G225" i="3"/>
  <c r="S224" i="3"/>
  <c r="R224" i="3"/>
  <c r="T224" i="3" s="1"/>
  <c r="Q224" i="3"/>
  <c r="P224" i="3"/>
  <c r="L224" i="3"/>
  <c r="J224" i="3"/>
  <c r="U224" i="3" s="1"/>
  <c r="H224" i="3"/>
  <c r="F224" i="3"/>
  <c r="N224" i="3" s="1"/>
  <c r="E224" i="3"/>
  <c r="D224" i="3"/>
  <c r="U223" i="3"/>
  <c r="T223" i="3"/>
  <c r="N223" i="3"/>
  <c r="O223" i="3" s="1"/>
  <c r="M223" i="3"/>
  <c r="K223" i="3"/>
  <c r="I223" i="3"/>
  <c r="G223" i="3"/>
  <c r="U222" i="3"/>
  <c r="T222" i="3"/>
  <c r="N222" i="3"/>
  <c r="O222" i="3" s="1"/>
  <c r="M222" i="3"/>
  <c r="K222" i="3"/>
  <c r="I222" i="3"/>
  <c r="G222" i="3"/>
  <c r="U221" i="3"/>
  <c r="T221" i="3"/>
  <c r="N221" i="3"/>
  <c r="O221" i="3" s="1"/>
  <c r="M221" i="3"/>
  <c r="K221" i="3"/>
  <c r="I221" i="3"/>
  <c r="G221" i="3"/>
  <c r="U220" i="3"/>
  <c r="T220" i="3"/>
  <c r="O220" i="3"/>
  <c r="N220" i="3"/>
  <c r="M220" i="3"/>
  <c r="K220" i="3"/>
  <c r="I220" i="3"/>
  <c r="G220" i="3"/>
  <c r="U219" i="3"/>
  <c r="T219" i="3"/>
  <c r="N219" i="3"/>
  <c r="O219" i="3" s="1"/>
  <c r="M219" i="3"/>
  <c r="K219" i="3"/>
  <c r="I219" i="3"/>
  <c r="G219" i="3"/>
  <c r="U218" i="3"/>
  <c r="T218" i="3"/>
  <c r="N218" i="3"/>
  <c r="O218" i="3" s="1"/>
  <c r="M218" i="3"/>
  <c r="K218" i="3"/>
  <c r="I218" i="3"/>
  <c r="G218" i="3"/>
  <c r="U217" i="3"/>
  <c r="T217" i="3"/>
  <c r="O217" i="3"/>
  <c r="N217" i="3"/>
  <c r="M217" i="3"/>
  <c r="K217" i="3"/>
  <c r="I217" i="3"/>
  <c r="G217" i="3"/>
  <c r="S216" i="3"/>
  <c r="R216" i="3"/>
  <c r="T216" i="3" s="1"/>
  <c r="Q216" i="3"/>
  <c r="P216" i="3"/>
  <c r="L216" i="3"/>
  <c r="J216" i="3"/>
  <c r="H216" i="3"/>
  <c r="F216" i="3"/>
  <c r="N216" i="3" s="1"/>
  <c r="E216" i="3"/>
  <c r="D216" i="3"/>
  <c r="U215" i="3"/>
  <c r="T215" i="3"/>
  <c r="O215" i="3"/>
  <c r="N215" i="3"/>
  <c r="M215" i="3"/>
  <c r="K215" i="3"/>
  <c r="I215" i="3"/>
  <c r="G215" i="3"/>
  <c r="U214" i="3"/>
  <c r="T214" i="3"/>
  <c r="O214" i="3"/>
  <c r="N214" i="3"/>
  <c r="M214" i="3"/>
  <c r="K214" i="3"/>
  <c r="I214" i="3"/>
  <c r="G214" i="3"/>
  <c r="U213" i="3"/>
  <c r="T213" i="3"/>
  <c r="O213" i="3"/>
  <c r="N213" i="3"/>
  <c r="M213" i="3"/>
  <c r="K213" i="3"/>
  <c r="I213" i="3"/>
  <c r="G213" i="3"/>
  <c r="U212" i="3"/>
  <c r="T212" i="3"/>
  <c r="O212" i="3"/>
  <c r="N212" i="3"/>
  <c r="M212" i="3"/>
  <c r="K212" i="3"/>
  <c r="I212" i="3"/>
  <c r="G212" i="3"/>
  <c r="U211" i="3"/>
  <c r="T211" i="3"/>
  <c r="O211" i="3"/>
  <c r="N211" i="3"/>
  <c r="M211" i="3"/>
  <c r="K211" i="3"/>
  <c r="I211" i="3"/>
  <c r="G211" i="3"/>
  <c r="U210" i="3"/>
  <c r="T210" i="3"/>
  <c r="N210" i="3"/>
  <c r="O210" i="3" s="1"/>
  <c r="M210" i="3"/>
  <c r="K210" i="3"/>
  <c r="I210" i="3"/>
  <c r="G210" i="3"/>
  <c r="U209" i="3"/>
  <c r="T209" i="3"/>
  <c r="N209" i="3"/>
  <c r="O209" i="3" s="1"/>
  <c r="M209" i="3"/>
  <c r="K209" i="3"/>
  <c r="I209" i="3"/>
  <c r="G209" i="3"/>
  <c r="U208" i="3"/>
  <c r="T208" i="3"/>
  <c r="O208" i="3"/>
  <c r="N208" i="3"/>
  <c r="M208" i="3"/>
  <c r="K208" i="3"/>
  <c r="I208" i="3"/>
  <c r="G208" i="3"/>
  <c r="S205" i="3"/>
  <c r="R205" i="3"/>
  <c r="T205" i="3" s="1"/>
  <c r="Q205" i="3"/>
  <c r="P205" i="3"/>
  <c r="U205" i="3" s="1"/>
  <c r="L205" i="3"/>
  <c r="J205" i="3"/>
  <c r="H205" i="3"/>
  <c r="F205" i="3"/>
  <c r="E205" i="3"/>
  <c r="D205" i="3"/>
  <c r="I205" i="3" s="1"/>
  <c r="S204" i="3"/>
  <c r="R204" i="3"/>
  <c r="T204" i="3" s="1"/>
  <c r="Q204" i="3"/>
  <c r="P204" i="3"/>
  <c r="L204" i="3"/>
  <c r="J204" i="3"/>
  <c r="H204" i="3"/>
  <c r="F204" i="3"/>
  <c r="N204" i="3" s="1"/>
  <c r="E204" i="3"/>
  <c r="D204" i="3"/>
  <c r="U203" i="3"/>
  <c r="T203" i="3"/>
  <c r="O203" i="3"/>
  <c r="N203" i="3"/>
  <c r="M203" i="3"/>
  <c r="K203" i="3"/>
  <c r="I203" i="3"/>
  <c r="G203" i="3"/>
  <c r="U202" i="3"/>
  <c r="T202" i="3"/>
  <c r="O202" i="3"/>
  <c r="N202" i="3"/>
  <c r="M202" i="3"/>
  <c r="K202" i="3"/>
  <c r="I202" i="3"/>
  <c r="G202" i="3"/>
  <c r="U201" i="3"/>
  <c r="T201" i="3"/>
  <c r="N201" i="3"/>
  <c r="O201" i="3" s="1"/>
  <c r="M201" i="3"/>
  <c r="K201" i="3"/>
  <c r="I201" i="3"/>
  <c r="G201" i="3"/>
  <c r="U200" i="3"/>
  <c r="T200" i="3"/>
  <c r="N200" i="3"/>
  <c r="O200" i="3" s="1"/>
  <c r="M200" i="3"/>
  <c r="K200" i="3"/>
  <c r="I200" i="3"/>
  <c r="G200" i="3"/>
  <c r="U199" i="3"/>
  <c r="T199" i="3"/>
  <c r="O199" i="3"/>
  <c r="N199" i="3"/>
  <c r="M199" i="3"/>
  <c r="K199" i="3"/>
  <c r="I199" i="3"/>
  <c r="G199" i="3"/>
  <c r="S198" i="3"/>
  <c r="R198" i="3"/>
  <c r="T198" i="3" s="1"/>
  <c r="Q198" i="3"/>
  <c r="P198" i="3"/>
  <c r="L198" i="3"/>
  <c r="J198" i="3"/>
  <c r="U198" i="3" s="1"/>
  <c r="H198" i="3"/>
  <c r="F198" i="3"/>
  <c r="N198" i="3" s="1"/>
  <c r="O198" i="3" s="1"/>
  <c r="E198" i="3"/>
  <c r="M198" i="3" s="1"/>
  <c r="D198" i="3"/>
  <c r="U197" i="3"/>
  <c r="T197" i="3"/>
  <c r="O197" i="3"/>
  <c r="N197" i="3"/>
  <c r="M197" i="3"/>
  <c r="K197" i="3"/>
  <c r="I197" i="3"/>
  <c r="G197" i="3"/>
  <c r="U196" i="3"/>
  <c r="T196" i="3"/>
  <c r="N196" i="3"/>
  <c r="O196" i="3" s="1"/>
  <c r="M196" i="3"/>
  <c r="K196" i="3"/>
  <c r="I196" i="3"/>
  <c r="G196" i="3"/>
  <c r="U195" i="3"/>
  <c r="T195" i="3"/>
  <c r="N195" i="3"/>
  <c r="O195" i="3" s="1"/>
  <c r="M195" i="3"/>
  <c r="K195" i="3"/>
  <c r="I195" i="3"/>
  <c r="G195" i="3"/>
  <c r="U194" i="3"/>
  <c r="T194" i="3"/>
  <c r="N194" i="3"/>
  <c r="O194" i="3" s="1"/>
  <c r="M194" i="3"/>
  <c r="K194" i="3"/>
  <c r="I194" i="3"/>
  <c r="G194" i="3"/>
  <c r="U193" i="3"/>
  <c r="T193" i="3"/>
  <c r="O193" i="3"/>
  <c r="N193" i="3"/>
  <c r="M193" i="3"/>
  <c r="K193" i="3"/>
  <c r="I193" i="3"/>
  <c r="G193" i="3"/>
  <c r="U192" i="3"/>
  <c r="T192" i="3"/>
  <c r="O192" i="3"/>
  <c r="N192" i="3"/>
  <c r="M192" i="3"/>
  <c r="K192" i="3"/>
  <c r="I192" i="3"/>
  <c r="G192" i="3"/>
  <c r="S191" i="3"/>
  <c r="T191" i="3" s="1"/>
  <c r="R191" i="3"/>
  <c r="Q191" i="3"/>
  <c r="P191" i="3"/>
  <c r="L191" i="3"/>
  <c r="J191" i="3"/>
  <c r="H191" i="3"/>
  <c r="F191" i="3"/>
  <c r="N191" i="3" s="1"/>
  <c r="O191" i="3" s="1"/>
  <c r="E191" i="3"/>
  <c r="K191" i="3" s="1"/>
  <c r="D191" i="3"/>
  <c r="G191" i="3" s="1"/>
  <c r="U190" i="3"/>
  <c r="T190" i="3"/>
  <c r="N190" i="3"/>
  <c r="O190" i="3" s="1"/>
  <c r="M190" i="3"/>
  <c r="K190" i="3"/>
  <c r="I190" i="3"/>
  <c r="G190" i="3"/>
  <c r="U189" i="3"/>
  <c r="T189" i="3"/>
  <c r="N189" i="3"/>
  <c r="O189" i="3" s="1"/>
  <c r="M189" i="3"/>
  <c r="K189" i="3"/>
  <c r="I189" i="3"/>
  <c r="G189" i="3"/>
  <c r="U188" i="3"/>
  <c r="T188" i="3"/>
  <c r="N188" i="3"/>
  <c r="O188" i="3" s="1"/>
  <c r="M188" i="3"/>
  <c r="K188" i="3"/>
  <c r="I188" i="3"/>
  <c r="G188" i="3"/>
  <c r="U187" i="3"/>
  <c r="T187" i="3"/>
  <c r="O187" i="3"/>
  <c r="N187" i="3"/>
  <c r="M187" i="3"/>
  <c r="K187" i="3"/>
  <c r="I187" i="3"/>
  <c r="G187" i="3"/>
  <c r="U186" i="3"/>
  <c r="T186" i="3"/>
  <c r="O186" i="3"/>
  <c r="N186" i="3"/>
  <c r="M186" i="3"/>
  <c r="K186" i="3"/>
  <c r="I186" i="3"/>
  <c r="G186" i="3"/>
  <c r="S185" i="3"/>
  <c r="R185" i="3"/>
  <c r="T185" i="3" s="1"/>
  <c r="Q185" i="3"/>
  <c r="P185" i="3"/>
  <c r="U185" i="3" s="1"/>
  <c r="L185" i="3"/>
  <c r="J185" i="3"/>
  <c r="H185" i="3"/>
  <c r="F185" i="3"/>
  <c r="E185" i="3"/>
  <c r="D185" i="3"/>
  <c r="I185" i="3" s="1"/>
  <c r="U184" i="3"/>
  <c r="T184" i="3"/>
  <c r="N184" i="3"/>
  <c r="O184" i="3" s="1"/>
  <c r="M184" i="3"/>
  <c r="K184" i="3"/>
  <c r="I184" i="3"/>
  <c r="G184" i="3"/>
  <c r="U183" i="3"/>
  <c r="T183" i="3"/>
  <c r="N183" i="3"/>
  <c r="O183" i="3" s="1"/>
  <c r="M183" i="3"/>
  <c r="K183" i="3"/>
  <c r="I183" i="3"/>
  <c r="G183" i="3"/>
  <c r="U182" i="3"/>
  <c r="T182" i="3"/>
  <c r="O182" i="3"/>
  <c r="N182" i="3"/>
  <c r="M182" i="3"/>
  <c r="K182" i="3"/>
  <c r="I182" i="3"/>
  <c r="G182" i="3"/>
  <c r="U181" i="3"/>
  <c r="T181" i="3"/>
  <c r="N181" i="3"/>
  <c r="O181" i="3" s="1"/>
  <c r="M181" i="3"/>
  <c r="K181" i="3"/>
  <c r="I181" i="3"/>
  <c r="G181" i="3"/>
  <c r="U180" i="3"/>
  <c r="T180" i="3"/>
  <c r="N180" i="3"/>
  <c r="O180" i="3" s="1"/>
  <c r="M180" i="3"/>
  <c r="K180" i="3"/>
  <c r="I180" i="3"/>
  <c r="G180" i="3"/>
  <c r="S179" i="3"/>
  <c r="R179" i="3"/>
  <c r="T179" i="3" s="1"/>
  <c r="Q179" i="3"/>
  <c r="P179" i="3"/>
  <c r="U179" i="3" s="1"/>
  <c r="L179" i="3"/>
  <c r="J179" i="3"/>
  <c r="H179" i="3"/>
  <c r="F179" i="3"/>
  <c r="N179" i="3" s="1"/>
  <c r="E179" i="3"/>
  <c r="K179" i="3" s="1"/>
  <c r="D179" i="3"/>
  <c r="U178" i="3"/>
  <c r="T178" i="3"/>
  <c r="N178" i="3"/>
  <c r="O178" i="3" s="1"/>
  <c r="M178" i="3"/>
  <c r="K178" i="3"/>
  <c r="I178" i="3"/>
  <c r="G178" i="3"/>
  <c r="U177" i="3"/>
  <c r="T177" i="3"/>
  <c r="O177" i="3"/>
  <c r="N177" i="3"/>
  <c r="M177" i="3"/>
  <c r="K177" i="3"/>
  <c r="I177" i="3"/>
  <c r="G177" i="3"/>
  <c r="U176" i="3"/>
  <c r="T176" i="3"/>
  <c r="N176" i="3"/>
  <c r="O176" i="3" s="1"/>
  <c r="M176" i="3"/>
  <c r="K176" i="3"/>
  <c r="I176" i="3"/>
  <c r="G176" i="3"/>
  <c r="U175" i="3"/>
  <c r="T175" i="3"/>
  <c r="N175" i="3"/>
  <c r="O175" i="3" s="1"/>
  <c r="M175" i="3"/>
  <c r="K175" i="3"/>
  <c r="I175" i="3"/>
  <c r="G175" i="3"/>
  <c r="U174" i="3"/>
  <c r="T174" i="3"/>
  <c r="N174" i="3"/>
  <c r="O174" i="3" s="1"/>
  <c r="M174" i="3"/>
  <c r="K174" i="3"/>
  <c r="I174" i="3"/>
  <c r="G174" i="3"/>
  <c r="U173" i="3"/>
  <c r="T173" i="3"/>
  <c r="N173" i="3"/>
  <c r="O173" i="3" s="1"/>
  <c r="M173" i="3"/>
  <c r="K173" i="3"/>
  <c r="I173" i="3"/>
  <c r="G173" i="3"/>
  <c r="S170" i="3"/>
  <c r="R170" i="3"/>
  <c r="T170" i="3" s="1"/>
  <c r="Q170" i="3"/>
  <c r="P170" i="3"/>
  <c r="L170" i="3"/>
  <c r="J170" i="3"/>
  <c r="U170" i="3" s="1"/>
  <c r="H170" i="3"/>
  <c r="F170" i="3"/>
  <c r="E170" i="3"/>
  <c r="M170" i="3" s="1"/>
  <c r="D170" i="3"/>
  <c r="S169" i="3"/>
  <c r="R169" i="3"/>
  <c r="Q169" i="3"/>
  <c r="P169" i="3"/>
  <c r="L169" i="3"/>
  <c r="J169" i="3"/>
  <c r="H169" i="3"/>
  <c r="F169" i="3"/>
  <c r="N169" i="3" s="1"/>
  <c r="O169" i="3" s="1"/>
  <c r="E169" i="3"/>
  <c r="K169" i="3" s="1"/>
  <c r="D169" i="3"/>
  <c r="G169" i="3" s="1"/>
  <c r="U168" i="3"/>
  <c r="T168" i="3"/>
  <c r="N168" i="3"/>
  <c r="O168" i="3" s="1"/>
  <c r="M168" i="3"/>
  <c r="K168" i="3"/>
  <c r="I168" i="3"/>
  <c r="G168" i="3"/>
  <c r="U167" i="3"/>
  <c r="T167" i="3"/>
  <c r="N167" i="3"/>
  <c r="O167" i="3" s="1"/>
  <c r="M167" i="3"/>
  <c r="K167" i="3"/>
  <c r="I167" i="3"/>
  <c r="G167" i="3"/>
  <c r="U166" i="3"/>
  <c r="T166" i="3"/>
  <c r="O166" i="3"/>
  <c r="N166" i="3"/>
  <c r="M166" i="3"/>
  <c r="K166" i="3"/>
  <c r="I166" i="3"/>
  <c r="G166" i="3"/>
  <c r="U165" i="3"/>
  <c r="T165" i="3"/>
  <c r="O165" i="3"/>
  <c r="N165" i="3"/>
  <c r="M165" i="3"/>
  <c r="K165" i="3"/>
  <c r="I165" i="3"/>
  <c r="G165" i="3"/>
  <c r="U164" i="3"/>
  <c r="T164" i="3"/>
  <c r="O164" i="3"/>
  <c r="N164" i="3"/>
  <c r="M164" i="3"/>
  <c r="K164" i="3"/>
  <c r="I164" i="3"/>
  <c r="G164" i="3"/>
  <c r="S163" i="3"/>
  <c r="R163" i="3"/>
  <c r="Q163" i="3"/>
  <c r="P163" i="3"/>
  <c r="U163" i="3" s="1"/>
  <c r="L163" i="3"/>
  <c r="J163" i="3"/>
  <c r="H163" i="3"/>
  <c r="F163" i="3"/>
  <c r="N163" i="3" s="1"/>
  <c r="O163" i="3" s="1"/>
  <c r="E163" i="3"/>
  <c r="D163" i="3"/>
  <c r="I163" i="3" s="1"/>
  <c r="U162" i="3"/>
  <c r="T162" i="3"/>
  <c r="O162" i="3"/>
  <c r="N162" i="3"/>
  <c r="M162" i="3"/>
  <c r="K162" i="3"/>
  <c r="I162" i="3"/>
  <c r="G162" i="3"/>
  <c r="U161" i="3"/>
  <c r="T161" i="3"/>
  <c r="O161" i="3"/>
  <c r="N161" i="3"/>
  <c r="M161" i="3"/>
  <c r="K161" i="3"/>
  <c r="I161" i="3"/>
  <c r="G161" i="3"/>
  <c r="U160" i="3"/>
  <c r="T160" i="3"/>
  <c r="N160" i="3"/>
  <c r="O160" i="3" s="1"/>
  <c r="M160" i="3"/>
  <c r="K160" i="3"/>
  <c r="I160" i="3"/>
  <c r="G160" i="3"/>
  <c r="U159" i="3"/>
  <c r="T159" i="3"/>
  <c r="N159" i="3"/>
  <c r="O159" i="3" s="1"/>
  <c r="M159" i="3"/>
  <c r="K159" i="3"/>
  <c r="I159" i="3"/>
  <c r="G159" i="3"/>
  <c r="U158" i="3"/>
  <c r="T158" i="3"/>
  <c r="O158" i="3"/>
  <c r="N158" i="3"/>
  <c r="M158" i="3"/>
  <c r="K158" i="3"/>
  <c r="I158" i="3"/>
  <c r="G158" i="3"/>
  <c r="S157" i="3"/>
  <c r="R157" i="3"/>
  <c r="Q157" i="3"/>
  <c r="P157" i="3"/>
  <c r="L157" i="3"/>
  <c r="J157" i="3"/>
  <c r="H157" i="3"/>
  <c r="F157" i="3"/>
  <c r="N157" i="3" s="1"/>
  <c r="E157" i="3"/>
  <c r="M157" i="3" s="1"/>
  <c r="D157" i="3"/>
  <c r="G157" i="3" s="1"/>
  <c r="U156" i="3"/>
  <c r="T156" i="3"/>
  <c r="N156" i="3"/>
  <c r="O156" i="3" s="1"/>
  <c r="M156" i="3"/>
  <c r="K156" i="3"/>
  <c r="I156" i="3"/>
  <c r="G156" i="3"/>
  <c r="U155" i="3"/>
  <c r="T155" i="3"/>
  <c r="N155" i="3"/>
  <c r="O155" i="3" s="1"/>
  <c r="M155" i="3"/>
  <c r="K155" i="3"/>
  <c r="I155" i="3"/>
  <c r="G155" i="3"/>
  <c r="U154" i="3"/>
  <c r="T154" i="3"/>
  <c r="N154" i="3"/>
  <c r="O154" i="3" s="1"/>
  <c r="M154" i="3"/>
  <c r="K154" i="3"/>
  <c r="I154" i="3"/>
  <c r="G154" i="3"/>
  <c r="U153" i="3"/>
  <c r="T153" i="3"/>
  <c r="N153" i="3"/>
  <c r="O153" i="3" s="1"/>
  <c r="M153" i="3"/>
  <c r="K153" i="3"/>
  <c r="I153" i="3"/>
  <c r="G153" i="3"/>
  <c r="U152" i="3"/>
  <c r="T152" i="3"/>
  <c r="N152" i="3"/>
  <c r="O152" i="3" s="1"/>
  <c r="M152" i="3"/>
  <c r="K152" i="3"/>
  <c r="I152" i="3"/>
  <c r="G152" i="3"/>
  <c r="U151" i="3"/>
  <c r="T151" i="3"/>
  <c r="O151" i="3"/>
  <c r="N151" i="3"/>
  <c r="M151" i="3"/>
  <c r="K151" i="3"/>
  <c r="I151" i="3"/>
  <c r="G151" i="3"/>
  <c r="S150" i="3"/>
  <c r="R150" i="3"/>
  <c r="T150" i="3" s="1"/>
  <c r="Q150" i="3"/>
  <c r="P150" i="3"/>
  <c r="L150" i="3"/>
  <c r="J150" i="3"/>
  <c r="H150" i="3"/>
  <c r="F150" i="3"/>
  <c r="E150" i="3"/>
  <c r="M150" i="3" s="1"/>
  <c r="D150" i="3"/>
  <c r="U149" i="3"/>
  <c r="T149" i="3"/>
  <c r="O149" i="3"/>
  <c r="N149" i="3"/>
  <c r="M149" i="3"/>
  <c r="K149" i="3"/>
  <c r="I149" i="3"/>
  <c r="G149" i="3"/>
  <c r="U148" i="3"/>
  <c r="T148" i="3"/>
  <c r="O148" i="3"/>
  <c r="N148" i="3"/>
  <c r="M148" i="3"/>
  <c r="K148" i="3"/>
  <c r="I148" i="3"/>
  <c r="G148" i="3"/>
  <c r="U147" i="3"/>
  <c r="T147" i="3"/>
  <c r="O147" i="3"/>
  <c r="N147" i="3"/>
  <c r="M147" i="3"/>
  <c r="K147" i="3"/>
  <c r="I147" i="3"/>
  <c r="G147" i="3"/>
  <c r="U146" i="3"/>
  <c r="T146" i="3"/>
  <c r="O146" i="3"/>
  <c r="N146" i="3"/>
  <c r="M146" i="3"/>
  <c r="K146" i="3"/>
  <c r="I146" i="3"/>
  <c r="G146" i="3"/>
  <c r="U145" i="3"/>
  <c r="T145" i="3"/>
  <c r="N145" i="3"/>
  <c r="O145" i="3" s="1"/>
  <c r="M145" i="3"/>
  <c r="K145" i="3"/>
  <c r="I145" i="3"/>
  <c r="G145" i="3"/>
  <c r="S144" i="3"/>
  <c r="T144" i="3" s="1"/>
  <c r="R144" i="3"/>
  <c r="Q144" i="3"/>
  <c r="P144" i="3"/>
  <c r="L144" i="3"/>
  <c r="J144" i="3"/>
  <c r="H144" i="3"/>
  <c r="F144" i="3"/>
  <c r="N144" i="3" s="1"/>
  <c r="O144" i="3" s="1"/>
  <c r="E144" i="3"/>
  <c r="D144" i="3"/>
  <c r="U143" i="3"/>
  <c r="T143" i="3"/>
  <c r="O143" i="3"/>
  <c r="N143" i="3"/>
  <c r="M143" i="3"/>
  <c r="K143" i="3"/>
  <c r="I143" i="3"/>
  <c r="G143" i="3"/>
  <c r="U142" i="3"/>
  <c r="T142" i="3"/>
  <c r="N142" i="3"/>
  <c r="O142" i="3" s="1"/>
  <c r="M142" i="3"/>
  <c r="K142" i="3"/>
  <c r="I142" i="3"/>
  <c r="G142" i="3"/>
  <c r="U141" i="3"/>
  <c r="T141" i="3"/>
  <c r="N141" i="3"/>
  <c r="O141" i="3" s="1"/>
  <c r="M141" i="3"/>
  <c r="K141" i="3"/>
  <c r="I141" i="3"/>
  <c r="G141" i="3"/>
  <c r="U140" i="3"/>
  <c r="T140" i="3"/>
  <c r="O140" i="3"/>
  <c r="N140" i="3"/>
  <c r="M140" i="3"/>
  <c r="K140" i="3"/>
  <c r="I140" i="3"/>
  <c r="G140" i="3"/>
  <c r="U139" i="3"/>
  <c r="T139" i="3"/>
  <c r="O139" i="3"/>
  <c r="N139" i="3"/>
  <c r="M139" i="3"/>
  <c r="K139" i="3"/>
  <c r="I139" i="3"/>
  <c r="G139" i="3"/>
  <c r="U138" i="3"/>
  <c r="T138" i="3"/>
  <c r="O138" i="3"/>
  <c r="N138" i="3"/>
  <c r="M138" i="3"/>
  <c r="K138" i="3"/>
  <c r="I138" i="3"/>
  <c r="G138" i="3"/>
  <c r="S137" i="3"/>
  <c r="R137" i="3"/>
  <c r="T137" i="3" s="1"/>
  <c r="Q137" i="3"/>
  <c r="P137" i="3"/>
  <c r="L137" i="3"/>
  <c r="J137" i="3"/>
  <c r="H137" i="3"/>
  <c r="F137" i="3"/>
  <c r="G137" i="3" s="1"/>
  <c r="E137" i="3"/>
  <c r="M137" i="3" s="1"/>
  <c r="D137" i="3"/>
  <c r="I137" i="3" s="1"/>
  <c r="U136" i="3"/>
  <c r="T136" i="3"/>
  <c r="O136" i="3"/>
  <c r="N136" i="3"/>
  <c r="M136" i="3"/>
  <c r="K136" i="3"/>
  <c r="I136" i="3"/>
  <c r="G136" i="3"/>
  <c r="U135" i="3"/>
  <c r="T135" i="3"/>
  <c r="O135" i="3"/>
  <c r="N135" i="3"/>
  <c r="M135" i="3"/>
  <c r="K135" i="3"/>
  <c r="I135" i="3"/>
  <c r="G135" i="3"/>
  <c r="U134" i="3"/>
  <c r="T134" i="3"/>
  <c r="N134" i="3"/>
  <c r="O134" i="3" s="1"/>
  <c r="M134" i="3"/>
  <c r="K134" i="3"/>
  <c r="I134" i="3"/>
  <c r="G134" i="3"/>
  <c r="U133" i="3"/>
  <c r="T133" i="3"/>
  <c r="N133" i="3"/>
  <c r="O133" i="3" s="1"/>
  <c r="M133" i="3"/>
  <c r="K133" i="3"/>
  <c r="I133" i="3"/>
  <c r="G133" i="3"/>
  <c r="S132" i="3"/>
  <c r="R132" i="3"/>
  <c r="T132" i="3" s="1"/>
  <c r="Q132" i="3"/>
  <c r="P132" i="3"/>
  <c r="U132" i="3" s="1"/>
  <c r="L132" i="3"/>
  <c r="J132" i="3"/>
  <c r="H132" i="3"/>
  <c r="F132" i="3"/>
  <c r="E132" i="3"/>
  <c r="M132" i="3" s="1"/>
  <c r="D132" i="3"/>
  <c r="U131" i="3"/>
  <c r="T131" i="3"/>
  <c r="N131" i="3"/>
  <c r="O131" i="3" s="1"/>
  <c r="M131" i="3"/>
  <c r="K131" i="3"/>
  <c r="I131" i="3"/>
  <c r="G131" i="3"/>
  <c r="U130" i="3"/>
  <c r="T130" i="3"/>
  <c r="O130" i="3"/>
  <c r="N130" i="3"/>
  <c r="M130" i="3"/>
  <c r="K130" i="3"/>
  <c r="I130" i="3"/>
  <c r="G130" i="3"/>
  <c r="U129" i="3"/>
  <c r="T129" i="3"/>
  <c r="N129" i="3"/>
  <c r="O129" i="3" s="1"/>
  <c r="M129" i="3"/>
  <c r="K129" i="3"/>
  <c r="I129" i="3"/>
  <c r="G129" i="3"/>
  <c r="U128" i="3"/>
  <c r="T128" i="3"/>
  <c r="N128" i="3"/>
  <c r="O128" i="3" s="1"/>
  <c r="M128" i="3"/>
  <c r="K128" i="3"/>
  <c r="I128" i="3"/>
  <c r="G128" i="3"/>
  <c r="U127" i="3"/>
  <c r="T127" i="3"/>
  <c r="O127" i="3"/>
  <c r="N127" i="3"/>
  <c r="M127" i="3"/>
  <c r="K127" i="3"/>
  <c r="I127" i="3"/>
  <c r="G127" i="3"/>
  <c r="S126" i="3"/>
  <c r="R126" i="3"/>
  <c r="T126" i="3" s="1"/>
  <c r="Q126" i="3"/>
  <c r="P126" i="3"/>
  <c r="U126" i="3" s="1"/>
  <c r="L126" i="3"/>
  <c r="J126" i="3"/>
  <c r="H126" i="3"/>
  <c r="F126" i="3"/>
  <c r="N126" i="3" s="1"/>
  <c r="O126" i="3" s="1"/>
  <c r="E126" i="3"/>
  <c r="D126" i="3"/>
  <c r="U125" i="3"/>
  <c r="T125" i="3"/>
  <c r="O125" i="3"/>
  <c r="N125" i="3"/>
  <c r="M125" i="3"/>
  <c r="K125" i="3"/>
  <c r="I125" i="3"/>
  <c r="G125" i="3"/>
  <c r="U124" i="3"/>
  <c r="T124" i="3"/>
  <c r="N124" i="3"/>
  <c r="O124" i="3" s="1"/>
  <c r="M124" i="3"/>
  <c r="K124" i="3"/>
  <c r="I124" i="3"/>
  <c r="G124" i="3"/>
  <c r="U123" i="3"/>
  <c r="T123" i="3"/>
  <c r="O123" i="3"/>
  <c r="N123" i="3"/>
  <c r="M123" i="3"/>
  <c r="K123" i="3"/>
  <c r="I123" i="3"/>
  <c r="G123" i="3"/>
  <c r="U122" i="3"/>
  <c r="T122" i="3"/>
  <c r="N122" i="3"/>
  <c r="O122" i="3" s="1"/>
  <c r="M122" i="3"/>
  <c r="K122" i="3"/>
  <c r="I122" i="3"/>
  <c r="G122" i="3"/>
  <c r="S121" i="3"/>
  <c r="R121" i="3"/>
  <c r="T121" i="3" s="1"/>
  <c r="Q121" i="3"/>
  <c r="P121" i="3"/>
  <c r="U121" i="3" s="1"/>
  <c r="L121" i="3"/>
  <c r="J121" i="3"/>
  <c r="H121" i="3"/>
  <c r="F121" i="3"/>
  <c r="N121" i="3" s="1"/>
  <c r="E121" i="3"/>
  <c r="M121" i="3" s="1"/>
  <c r="D121" i="3"/>
  <c r="U120" i="3"/>
  <c r="T120" i="3"/>
  <c r="N120" i="3"/>
  <c r="O120" i="3" s="1"/>
  <c r="M120" i="3"/>
  <c r="K120" i="3"/>
  <c r="I120" i="3"/>
  <c r="G120" i="3"/>
  <c r="U119" i="3"/>
  <c r="T119" i="3"/>
  <c r="O119" i="3"/>
  <c r="N119" i="3"/>
  <c r="M119" i="3"/>
  <c r="K119" i="3"/>
  <c r="I119" i="3"/>
  <c r="G119" i="3"/>
  <c r="U118" i="3"/>
  <c r="T118" i="3"/>
  <c r="O118" i="3"/>
  <c r="N118" i="3"/>
  <c r="M118" i="3"/>
  <c r="K118" i="3"/>
  <c r="I118" i="3"/>
  <c r="G118" i="3"/>
  <c r="U117" i="3"/>
  <c r="T117" i="3"/>
  <c r="N117" i="3"/>
  <c r="O117" i="3" s="1"/>
  <c r="M117" i="3"/>
  <c r="K117" i="3"/>
  <c r="I117" i="3"/>
  <c r="G117" i="3"/>
  <c r="U116" i="3"/>
  <c r="T116" i="3"/>
  <c r="O116" i="3"/>
  <c r="N116" i="3"/>
  <c r="M116" i="3"/>
  <c r="K116" i="3"/>
  <c r="I116" i="3"/>
  <c r="G116" i="3"/>
  <c r="U115" i="3"/>
  <c r="T115" i="3"/>
  <c r="O115" i="3"/>
  <c r="N115" i="3"/>
  <c r="M115" i="3"/>
  <c r="K115" i="3"/>
  <c r="I115" i="3"/>
  <c r="G115" i="3"/>
  <c r="U114" i="3"/>
  <c r="T114" i="3"/>
  <c r="N114" i="3"/>
  <c r="O114" i="3" s="1"/>
  <c r="M114" i="3"/>
  <c r="K114" i="3"/>
  <c r="I114" i="3"/>
  <c r="G114" i="3"/>
  <c r="U113" i="3"/>
  <c r="T113" i="3"/>
  <c r="O113" i="3"/>
  <c r="N113" i="3"/>
  <c r="M113" i="3"/>
  <c r="K113" i="3"/>
  <c r="I113" i="3"/>
  <c r="G113" i="3"/>
  <c r="S112" i="3"/>
  <c r="R112" i="3"/>
  <c r="T112" i="3" s="1"/>
  <c r="Q112" i="3"/>
  <c r="P112" i="3"/>
  <c r="U112" i="3" s="1"/>
  <c r="L112" i="3"/>
  <c r="J112" i="3"/>
  <c r="H112" i="3"/>
  <c r="F112" i="3"/>
  <c r="E112" i="3"/>
  <c r="D112" i="3"/>
  <c r="U111" i="3"/>
  <c r="T111" i="3"/>
  <c r="N111" i="3"/>
  <c r="O111" i="3" s="1"/>
  <c r="M111" i="3"/>
  <c r="K111" i="3"/>
  <c r="I111" i="3"/>
  <c r="G111" i="3"/>
  <c r="U110" i="3"/>
  <c r="T110" i="3"/>
  <c r="N110" i="3"/>
  <c r="O110" i="3" s="1"/>
  <c r="M110" i="3"/>
  <c r="K110" i="3"/>
  <c r="I110" i="3"/>
  <c r="G110" i="3"/>
  <c r="U109" i="3"/>
  <c r="T109" i="3"/>
  <c r="O109" i="3"/>
  <c r="N109" i="3"/>
  <c r="M109" i="3"/>
  <c r="K109" i="3"/>
  <c r="I109" i="3"/>
  <c r="G109" i="3"/>
  <c r="U108" i="3"/>
  <c r="T108" i="3"/>
  <c r="N108" i="3"/>
  <c r="O108" i="3" s="1"/>
  <c r="M108" i="3"/>
  <c r="K108" i="3"/>
  <c r="I108" i="3"/>
  <c r="G108" i="3"/>
  <c r="U107" i="3"/>
  <c r="T107" i="3"/>
  <c r="N107" i="3"/>
  <c r="O107" i="3" s="1"/>
  <c r="M107" i="3"/>
  <c r="K107" i="3"/>
  <c r="I107" i="3"/>
  <c r="G107" i="3"/>
  <c r="S106" i="3"/>
  <c r="T106" i="3" s="1"/>
  <c r="R106" i="3"/>
  <c r="Q106" i="3"/>
  <c r="P106" i="3"/>
  <c r="U106" i="3" s="1"/>
  <c r="L106" i="3"/>
  <c r="J106" i="3"/>
  <c r="H106" i="3"/>
  <c r="F106" i="3"/>
  <c r="N106" i="3" s="1"/>
  <c r="O106" i="3" s="1"/>
  <c r="E106" i="3"/>
  <c r="D106" i="3"/>
  <c r="G106" i="3" s="1"/>
  <c r="U105" i="3"/>
  <c r="T105" i="3"/>
  <c r="O105" i="3"/>
  <c r="N105" i="3"/>
  <c r="M105" i="3"/>
  <c r="K105" i="3"/>
  <c r="I105" i="3"/>
  <c r="G105" i="3"/>
  <c r="S102" i="3"/>
  <c r="R102" i="3"/>
  <c r="T102" i="3" s="1"/>
  <c r="Q102" i="3"/>
  <c r="P102" i="3"/>
  <c r="U102" i="3" s="1"/>
  <c r="L102" i="3"/>
  <c r="J102" i="3"/>
  <c r="H102" i="3"/>
  <c r="F102" i="3"/>
  <c r="G102" i="3" s="1"/>
  <c r="E102" i="3"/>
  <c r="K102" i="3" s="1"/>
  <c r="D102" i="3"/>
  <c r="I102" i="3" s="1"/>
  <c r="S101" i="3"/>
  <c r="R101" i="3"/>
  <c r="T101" i="3" s="1"/>
  <c r="Q101" i="3"/>
  <c r="P101" i="3"/>
  <c r="U101" i="3" s="1"/>
  <c r="L101" i="3"/>
  <c r="J101" i="3"/>
  <c r="H101" i="3"/>
  <c r="F101" i="3"/>
  <c r="N101" i="3" s="1"/>
  <c r="O101" i="3" s="1"/>
  <c r="E101" i="3"/>
  <c r="D101" i="3"/>
  <c r="G101" i="3" s="1"/>
  <c r="U100" i="3"/>
  <c r="T100" i="3"/>
  <c r="O100" i="3"/>
  <c r="N100" i="3"/>
  <c r="M100" i="3"/>
  <c r="K100" i="3"/>
  <c r="I100" i="3"/>
  <c r="G100" i="3"/>
  <c r="U99" i="3"/>
  <c r="T99" i="3"/>
  <c r="N99" i="3"/>
  <c r="O99" i="3" s="1"/>
  <c r="M99" i="3"/>
  <c r="K99" i="3"/>
  <c r="I99" i="3"/>
  <c r="G99" i="3"/>
  <c r="U98" i="3"/>
  <c r="T98" i="3"/>
  <c r="N98" i="3"/>
  <c r="O98" i="3" s="1"/>
  <c r="M98" i="3"/>
  <c r="K98" i="3"/>
  <c r="I98" i="3"/>
  <c r="G98" i="3"/>
  <c r="U97" i="3"/>
  <c r="T97" i="3"/>
  <c r="N97" i="3"/>
  <c r="O97" i="3" s="1"/>
  <c r="M97" i="3"/>
  <c r="K97" i="3"/>
  <c r="I97" i="3"/>
  <c r="G97" i="3"/>
  <c r="S96" i="3"/>
  <c r="R96" i="3"/>
  <c r="T96" i="3" s="1"/>
  <c r="Q96" i="3"/>
  <c r="P96" i="3"/>
  <c r="L96" i="3"/>
  <c r="J96" i="3"/>
  <c r="U96" i="3" s="1"/>
  <c r="H96" i="3"/>
  <c r="F96" i="3"/>
  <c r="N96" i="3" s="1"/>
  <c r="E96" i="3"/>
  <c r="M96" i="3" s="1"/>
  <c r="D96" i="3"/>
  <c r="U95" i="3"/>
  <c r="T95" i="3"/>
  <c r="N95" i="3"/>
  <c r="O95" i="3" s="1"/>
  <c r="M95" i="3"/>
  <c r="K95" i="3"/>
  <c r="I95" i="3"/>
  <c r="G95" i="3"/>
  <c r="U94" i="3"/>
  <c r="T94" i="3"/>
  <c r="N94" i="3"/>
  <c r="O94" i="3" s="1"/>
  <c r="M94" i="3"/>
  <c r="K94" i="3"/>
  <c r="I94" i="3"/>
  <c r="G94" i="3"/>
  <c r="U93" i="3"/>
  <c r="T93" i="3"/>
  <c r="O93" i="3"/>
  <c r="N93" i="3"/>
  <c r="M93" i="3"/>
  <c r="K93" i="3"/>
  <c r="I93" i="3"/>
  <c r="G93" i="3"/>
  <c r="U92" i="3"/>
  <c r="T92" i="3"/>
  <c r="N92" i="3"/>
  <c r="O92" i="3" s="1"/>
  <c r="M92" i="3"/>
  <c r="K92" i="3"/>
  <c r="I92" i="3"/>
  <c r="G92" i="3"/>
  <c r="S91" i="3"/>
  <c r="R91" i="3"/>
  <c r="Q91" i="3"/>
  <c r="P91" i="3"/>
  <c r="U91" i="3" s="1"/>
  <c r="L91" i="3"/>
  <c r="J91" i="3"/>
  <c r="H91" i="3"/>
  <c r="F91" i="3"/>
  <c r="N91" i="3" s="1"/>
  <c r="O91" i="3" s="1"/>
  <c r="E91" i="3"/>
  <c r="D91" i="3"/>
  <c r="I91" i="3" s="1"/>
  <c r="U90" i="3"/>
  <c r="T90" i="3"/>
  <c r="N90" i="3"/>
  <c r="O90" i="3" s="1"/>
  <c r="M90" i="3"/>
  <c r="K90" i="3"/>
  <c r="I90" i="3"/>
  <c r="G90" i="3"/>
  <c r="U89" i="3"/>
  <c r="T89" i="3"/>
  <c r="N89" i="3"/>
  <c r="O89" i="3" s="1"/>
  <c r="M89" i="3"/>
  <c r="K89" i="3"/>
  <c r="I89" i="3"/>
  <c r="G89" i="3"/>
  <c r="U88" i="3"/>
  <c r="T88" i="3"/>
  <c r="O88" i="3"/>
  <c r="N88" i="3"/>
  <c r="M88" i="3"/>
  <c r="K88" i="3"/>
  <c r="I88" i="3"/>
  <c r="G88" i="3"/>
  <c r="S85" i="3"/>
  <c r="R85" i="3"/>
  <c r="T85" i="3" s="1"/>
  <c r="Q85" i="3"/>
  <c r="P85" i="3"/>
  <c r="U85" i="3" s="1"/>
  <c r="L85" i="3"/>
  <c r="J85" i="3"/>
  <c r="H85" i="3"/>
  <c r="F85" i="3"/>
  <c r="N85" i="3" s="1"/>
  <c r="E85" i="3"/>
  <c r="K85" i="3" s="1"/>
  <c r="D85" i="3"/>
  <c r="I85" i="3" s="1"/>
  <c r="S84" i="3"/>
  <c r="R84" i="3"/>
  <c r="T84" i="3" s="1"/>
  <c r="Q84" i="3"/>
  <c r="P84" i="3"/>
  <c r="U84" i="3" s="1"/>
  <c r="L84" i="3"/>
  <c r="J84" i="3"/>
  <c r="H84" i="3"/>
  <c r="F84" i="3"/>
  <c r="N84" i="3" s="1"/>
  <c r="O84" i="3" s="1"/>
  <c r="E84" i="3"/>
  <c r="D84" i="3"/>
  <c r="G84" i="3" s="1"/>
  <c r="U83" i="3"/>
  <c r="T83" i="3"/>
  <c r="O83" i="3"/>
  <c r="N83" i="3"/>
  <c r="M83" i="3"/>
  <c r="K83" i="3"/>
  <c r="I83" i="3"/>
  <c r="G83" i="3"/>
  <c r="U82" i="3"/>
  <c r="T82" i="3"/>
  <c r="N82" i="3"/>
  <c r="O82" i="3" s="1"/>
  <c r="M82" i="3"/>
  <c r="K82" i="3"/>
  <c r="I82" i="3"/>
  <c r="G82" i="3"/>
  <c r="U81" i="3"/>
  <c r="T81" i="3"/>
  <c r="N81" i="3"/>
  <c r="O81" i="3" s="1"/>
  <c r="M81" i="3"/>
  <c r="K81" i="3"/>
  <c r="I81" i="3"/>
  <c r="G81" i="3"/>
  <c r="U80" i="3"/>
  <c r="T80" i="3"/>
  <c r="O80" i="3"/>
  <c r="N80" i="3"/>
  <c r="M80" i="3"/>
  <c r="K80" i="3"/>
  <c r="I80" i="3"/>
  <c r="G80" i="3"/>
  <c r="U79" i="3"/>
  <c r="T79" i="3"/>
  <c r="N79" i="3"/>
  <c r="O79" i="3" s="1"/>
  <c r="M79" i="3"/>
  <c r="K79" i="3"/>
  <c r="I79" i="3"/>
  <c r="G79" i="3"/>
  <c r="S78" i="3"/>
  <c r="R78" i="3"/>
  <c r="T78" i="3" s="1"/>
  <c r="Q78" i="3"/>
  <c r="P78" i="3"/>
  <c r="L78" i="3"/>
  <c r="J78" i="3"/>
  <c r="U78" i="3" s="1"/>
  <c r="H78" i="3"/>
  <c r="F78" i="3"/>
  <c r="N78" i="3" s="1"/>
  <c r="E78" i="3"/>
  <c r="D78" i="3"/>
  <c r="U77" i="3"/>
  <c r="T77" i="3"/>
  <c r="O77" i="3"/>
  <c r="N77" i="3"/>
  <c r="M77" i="3"/>
  <c r="K77" i="3"/>
  <c r="I77" i="3"/>
  <c r="G77" i="3"/>
  <c r="U76" i="3"/>
  <c r="T76" i="3"/>
  <c r="N76" i="3"/>
  <c r="O76" i="3" s="1"/>
  <c r="M76" i="3"/>
  <c r="K76" i="3"/>
  <c r="I76" i="3"/>
  <c r="G76" i="3"/>
  <c r="U75" i="3"/>
  <c r="T75" i="3"/>
  <c r="O75" i="3"/>
  <c r="N75" i="3"/>
  <c r="M75" i="3"/>
  <c r="K75" i="3"/>
  <c r="I75" i="3"/>
  <c r="G75" i="3"/>
  <c r="U74" i="3"/>
  <c r="T74" i="3"/>
  <c r="N74" i="3"/>
  <c r="O74" i="3" s="1"/>
  <c r="M74" i="3"/>
  <c r="K74" i="3"/>
  <c r="I74" i="3"/>
  <c r="G74" i="3"/>
  <c r="U73" i="3"/>
  <c r="T73" i="3"/>
  <c r="O73" i="3"/>
  <c r="N73" i="3"/>
  <c r="M73" i="3"/>
  <c r="K73" i="3"/>
  <c r="I73" i="3"/>
  <c r="G73" i="3"/>
  <c r="U72" i="3"/>
  <c r="T72" i="3"/>
  <c r="N72" i="3"/>
  <c r="O72" i="3" s="1"/>
  <c r="M72" i="3"/>
  <c r="K72" i="3"/>
  <c r="I72" i="3"/>
  <c r="G72" i="3"/>
  <c r="U71" i="3"/>
  <c r="T71" i="3"/>
  <c r="O71" i="3"/>
  <c r="N71" i="3"/>
  <c r="M71" i="3"/>
  <c r="K71" i="3"/>
  <c r="I71" i="3"/>
  <c r="G71" i="3"/>
  <c r="S70" i="3"/>
  <c r="T70" i="3" s="1"/>
  <c r="R70" i="3"/>
  <c r="Q70" i="3"/>
  <c r="P70" i="3"/>
  <c r="U70" i="3" s="1"/>
  <c r="L70" i="3"/>
  <c r="J70" i="3"/>
  <c r="H70" i="3"/>
  <c r="F70" i="3"/>
  <c r="N70" i="3" s="1"/>
  <c r="O70" i="3" s="1"/>
  <c r="E70" i="3"/>
  <c r="D70" i="3"/>
  <c r="I70" i="3" s="1"/>
  <c r="U69" i="3"/>
  <c r="T69" i="3"/>
  <c r="O69" i="3"/>
  <c r="N69" i="3"/>
  <c r="M69" i="3"/>
  <c r="K69" i="3"/>
  <c r="I69" i="3"/>
  <c r="G69" i="3"/>
  <c r="U68" i="3"/>
  <c r="T68" i="3"/>
  <c r="O68" i="3"/>
  <c r="N68" i="3"/>
  <c r="M68" i="3"/>
  <c r="K68" i="3"/>
  <c r="I68" i="3"/>
  <c r="G68" i="3"/>
  <c r="U67" i="3"/>
  <c r="T67" i="3"/>
  <c r="N67" i="3"/>
  <c r="O67" i="3" s="1"/>
  <c r="M67" i="3"/>
  <c r="K67" i="3"/>
  <c r="I67" i="3"/>
  <c r="G67" i="3"/>
  <c r="U66" i="3"/>
  <c r="T66" i="3"/>
  <c r="O66" i="3"/>
  <c r="N66" i="3"/>
  <c r="M66" i="3"/>
  <c r="K66" i="3"/>
  <c r="I66" i="3"/>
  <c r="G66" i="3"/>
  <c r="U65" i="3"/>
  <c r="T65" i="3"/>
  <c r="N65" i="3"/>
  <c r="O65" i="3" s="1"/>
  <c r="M65" i="3"/>
  <c r="K65" i="3"/>
  <c r="I65" i="3"/>
  <c r="G65" i="3"/>
  <c r="U64" i="3"/>
  <c r="T64" i="3"/>
  <c r="N64" i="3"/>
  <c r="O64" i="3" s="1"/>
  <c r="M64" i="3"/>
  <c r="K64" i="3"/>
  <c r="I64" i="3"/>
  <c r="G64" i="3"/>
  <c r="S63" i="3"/>
  <c r="R63" i="3"/>
  <c r="T63" i="3" s="1"/>
  <c r="Q63" i="3"/>
  <c r="P63" i="3"/>
  <c r="U63" i="3" s="1"/>
  <c r="L63" i="3"/>
  <c r="J63" i="3"/>
  <c r="H63" i="3"/>
  <c r="F63" i="3"/>
  <c r="E63" i="3"/>
  <c r="K63" i="3" s="1"/>
  <c r="D63" i="3"/>
  <c r="I63" i="3" s="1"/>
  <c r="U62" i="3"/>
  <c r="T62" i="3"/>
  <c r="O62" i="3"/>
  <c r="N62" i="3"/>
  <c r="M62" i="3"/>
  <c r="K62" i="3"/>
  <c r="I62" i="3"/>
  <c r="G62" i="3"/>
  <c r="U61" i="3"/>
  <c r="T61" i="3"/>
  <c r="N61" i="3"/>
  <c r="O61" i="3" s="1"/>
  <c r="M61" i="3"/>
  <c r="K61" i="3"/>
  <c r="I61" i="3"/>
  <c r="G61" i="3"/>
  <c r="U60" i="3"/>
  <c r="T60" i="3"/>
  <c r="O60" i="3"/>
  <c r="N60" i="3"/>
  <c r="M60" i="3"/>
  <c r="K60" i="3"/>
  <c r="I60" i="3"/>
  <c r="G60" i="3"/>
  <c r="U59" i="3"/>
  <c r="T59" i="3"/>
  <c r="N59" i="3"/>
  <c r="O59" i="3" s="1"/>
  <c r="M59" i="3"/>
  <c r="K59" i="3"/>
  <c r="I59" i="3"/>
  <c r="G59" i="3"/>
  <c r="S58" i="3"/>
  <c r="R58" i="3"/>
  <c r="T58" i="3" s="1"/>
  <c r="Q58" i="3"/>
  <c r="P58" i="3"/>
  <c r="U58" i="3" s="1"/>
  <c r="L58" i="3"/>
  <c r="J58" i="3"/>
  <c r="H58" i="3"/>
  <c r="F58" i="3"/>
  <c r="N58" i="3" s="1"/>
  <c r="E58" i="3"/>
  <c r="D58" i="3"/>
  <c r="U57" i="3"/>
  <c r="T57" i="3"/>
  <c r="O57" i="3"/>
  <c r="N57" i="3"/>
  <c r="M57" i="3"/>
  <c r="K57" i="3"/>
  <c r="I57" i="3"/>
  <c r="G57" i="3"/>
  <c r="S54" i="3"/>
  <c r="R54" i="3"/>
  <c r="T54" i="3" s="1"/>
  <c r="Q54" i="3"/>
  <c r="P54" i="3"/>
  <c r="L54" i="3"/>
  <c r="J54" i="3"/>
  <c r="U54" i="3" s="1"/>
  <c r="H54" i="3"/>
  <c r="F54" i="3"/>
  <c r="N54" i="3" s="1"/>
  <c r="E54" i="3"/>
  <c r="M54" i="3" s="1"/>
  <c r="D54" i="3"/>
  <c r="S53" i="3"/>
  <c r="R53" i="3"/>
  <c r="Q53" i="3"/>
  <c r="P53" i="3"/>
  <c r="U53" i="3" s="1"/>
  <c r="L53" i="3"/>
  <c r="J53" i="3"/>
  <c r="H53" i="3"/>
  <c r="F53" i="3"/>
  <c r="N53" i="3" s="1"/>
  <c r="O53" i="3" s="1"/>
  <c r="E53" i="3"/>
  <c r="D53" i="3"/>
  <c r="I53" i="3" s="1"/>
  <c r="U52" i="3"/>
  <c r="T52" i="3"/>
  <c r="N52" i="3"/>
  <c r="O52" i="3" s="1"/>
  <c r="M52" i="3"/>
  <c r="K52" i="3"/>
  <c r="I52" i="3"/>
  <c r="G52" i="3"/>
  <c r="U51" i="3"/>
  <c r="T51" i="3"/>
  <c r="N51" i="3"/>
  <c r="O51" i="3" s="1"/>
  <c r="M51" i="3"/>
  <c r="K51" i="3"/>
  <c r="I51" i="3"/>
  <c r="G51" i="3"/>
  <c r="U50" i="3"/>
  <c r="T50" i="3"/>
  <c r="O50" i="3"/>
  <c r="N50" i="3"/>
  <c r="M50" i="3"/>
  <c r="K50" i="3"/>
  <c r="I50" i="3"/>
  <c r="G50" i="3"/>
  <c r="U49" i="3"/>
  <c r="T49" i="3"/>
  <c r="N49" i="3"/>
  <c r="O49" i="3" s="1"/>
  <c r="M49" i="3"/>
  <c r="K49" i="3"/>
  <c r="I49" i="3"/>
  <c r="G49" i="3"/>
  <c r="U48" i="3"/>
  <c r="T48" i="3"/>
  <c r="O48" i="3"/>
  <c r="N48" i="3"/>
  <c r="M48" i="3"/>
  <c r="K48" i="3"/>
  <c r="I48" i="3"/>
  <c r="G48" i="3"/>
  <c r="S47" i="3"/>
  <c r="R47" i="3"/>
  <c r="T47" i="3" s="1"/>
  <c r="Q47" i="3"/>
  <c r="P47" i="3"/>
  <c r="U47" i="3" s="1"/>
  <c r="L47" i="3"/>
  <c r="J47" i="3"/>
  <c r="H47" i="3"/>
  <c r="F47" i="3"/>
  <c r="E47" i="3"/>
  <c r="K47" i="3" s="1"/>
  <c r="D47" i="3"/>
  <c r="I47" i="3" s="1"/>
  <c r="U46" i="3"/>
  <c r="T46" i="3"/>
  <c r="N46" i="3"/>
  <c r="O46" i="3" s="1"/>
  <c r="M46" i="3"/>
  <c r="K46" i="3"/>
  <c r="I46" i="3"/>
  <c r="G46" i="3"/>
  <c r="U45" i="3"/>
  <c r="T45" i="3"/>
  <c r="N45" i="3"/>
  <c r="O45" i="3" s="1"/>
  <c r="M45" i="3"/>
  <c r="K45" i="3"/>
  <c r="I45" i="3"/>
  <c r="G45" i="3"/>
  <c r="U44" i="3"/>
  <c r="T44" i="3"/>
  <c r="N44" i="3"/>
  <c r="O44" i="3" s="1"/>
  <c r="M44" i="3"/>
  <c r="K44" i="3"/>
  <c r="I44" i="3"/>
  <c r="G44" i="3"/>
  <c r="U43" i="3"/>
  <c r="T43" i="3"/>
  <c r="N43" i="3"/>
  <c r="O43" i="3" s="1"/>
  <c r="M43" i="3"/>
  <c r="K43" i="3"/>
  <c r="I43" i="3"/>
  <c r="G43" i="3"/>
  <c r="U42" i="3"/>
  <c r="T42" i="3"/>
  <c r="N42" i="3"/>
  <c r="O42" i="3" s="1"/>
  <c r="M42" i="3"/>
  <c r="K42" i="3"/>
  <c r="I42" i="3"/>
  <c r="G42" i="3"/>
  <c r="U41" i="3"/>
  <c r="T41" i="3"/>
  <c r="N41" i="3"/>
  <c r="O41" i="3" s="1"/>
  <c r="M41" i="3"/>
  <c r="K41" i="3"/>
  <c r="I41" i="3"/>
  <c r="G41" i="3"/>
  <c r="S40" i="3"/>
  <c r="R40" i="3"/>
  <c r="T40" i="3" s="1"/>
  <c r="Q40" i="3"/>
  <c r="P40" i="3"/>
  <c r="U40" i="3" s="1"/>
  <c r="L40" i="3"/>
  <c r="J40" i="3"/>
  <c r="H40" i="3"/>
  <c r="F40" i="3"/>
  <c r="N40" i="3" s="1"/>
  <c r="O40" i="3" s="1"/>
  <c r="E40" i="3"/>
  <c r="D40" i="3"/>
  <c r="G40" i="3" s="1"/>
  <c r="U39" i="3"/>
  <c r="T39" i="3"/>
  <c r="N39" i="3"/>
  <c r="O39" i="3" s="1"/>
  <c r="M39" i="3"/>
  <c r="K39" i="3"/>
  <c r="I39" i="3"/>
  <c r="G39" i="3"/>
  <c r="U38" i="3"/>
  <c r="T38" i="3"/>
  <c r="N38" i="3"/>
  <c r="O38" i="3" s="1"/>
  <c r="M38" i="3"/>
  <c r="K38" i="3"/>
  <c r="I38" i="3"/>
  <c r="G38" i="3"/>
  <c r="U37" i="3"/>
  <c r="T37" i="3"/>
  <c r="N37" i="3"/>
  <c r="O37" i="3" s="1"/>
  <c r="M37" i="3"/>
  <c r="K37" i="3"/>
  <c r="I37" i="3"/>
  <c r="G37" i="3"/>
  <c r="U36" i="3"/>
  <c r="T36" i="3"/>
  <c r="O36" i="3"/>
  <c r="N36" i="3"/>
  <c r="M36" i="3"/>
  <c r="K36" i="3"/>
  <c r="I36" i="3"/>
  <c r="G36" i="3"/>
  <c r="S35" i="3"/>
  <c r="R35" i="3"/>
  <c r="T35" i="3" s="1"/>
  <c r="Q35" i="3"/>
  <c r="P35" i="3"/>
  <c r="L35" i="3"/>
  <c r="J35" i="3"/>
  <c r="U35" i="3" s="1"/>
  <c r="H35" i="3"/>
  <c r="F35" i="3"/>
  <c r="N35" i="3" s="1"/>
  <c r="E35" i="3"/>
  <c r="D35" i="3"/>
  <c r="U34" i="3"/>
  <c r="T34" i="3"/>
  <c r="N34" i="3"/>
  <c r="O34" i="3" s="1"/>
  <c r="M34" i="3"/>
  <c r="K34" i="3"/>
  <c r="I34" i="3"/>
  <c r="G34" i="3"/>
  <c r="U33" i="3"/>
  <c r="T33" i="3"/>
  <c r="O33" i="3"/>
  <c r="N33" i="3"/>
  <c r="M33" i="3"/>
  <c r="K33" i="3"/>
  <c r="I33" i="3"/>
  <c r="G33" i="3"/>
  <c r="U32" i="3"/>
  <c r="T32" i="3"/>
  <c r="N32" i="3"/>
  <c r="O32" i="3" s="1"/>
  <c r="M32" i="3"/>
  <c r="K32" i="3"/>
  <c r="I32" i="3"/>
  <c r="G32" i="3"/>
  <c r="U31" i="3"/>
  <c r="T31" i="3"/>
  <c r="N31" i="3"/>
  <c r="O31" i="3" s="1"/>
  <c r="M31" i="3"/>
  <c r="K31" i="3"/>
  <c r="I31" i="3"/>
  <c r="G31" i="3"/>
  <c r="U30" i="3"/>
  <c r="T30" i="3"/>
  <c r="N30" i="3"/>
  <c r="O30" i="3" s="1"/>
  <c r="M30" i="3"/>
  <c r="K30" i="3"/>
  <c r="I30" i="3"/>
  <c r="G30" i="3"/>
  <c r="U29" i="3"/>
  <c r="T29" i="3"/>
  <c r="N29" i="3"/>
  <c r="O29" i="3" s="1"/>
  <c r="M29" i="3"/>
  <c r="K29" i="3"/>
  <c r="I29" i="3"/>
  <c r="G29" i="3"/>
  <c r="U28" i="3"/>
  <c r="T28" i="3"/>
  <c r="O28" i="3"/>
  <c r="N28" i="3"/>
  <c r="M28" i="3"/>
  <c r="K28" i="3"/>
  <c r="I28" i="3"/>
  <c r="G28" i="3"/>
  <c r="S27" i="3"/>
  <c r="R27" i="3"/>
  <c r="Q27" i="3"/>
  <c r="P27" i="3"/>
  <c r="U27" i="3" s="1"/>
  <c r="L27" i="3"/>
  <c r="J27" i="3"/>
  <c r="H27" i="3"/>
  <c r="F27" i="3"/>
  <c r="N27" i="3" s="1"/>
  <c r="O27" i="3" s="1"/>
  <c r="E27" i="3"/>
  <c r="D27" i="3"/>
  <c r="I27" i="3" s="1"/>
  <c r="U26" i="3"/>
  <c r="T26" i="3"/>
  <c r="N26" i="3"/>
  <c r="O26" i="3" s="1"/>
  <c r="M26" i="3"/>
  <c r="K26" i="3"/>
  <c r="I26" i="3"/>
  <c r="G26" i="3"/>
  <c r="U25" i="3"/>
  <c r="T25" i="3"/>
  <c r="N25" i="3"/>
  <c r="O25" i="3" s="1"/>
  <c r="M25" i="3"/>
  <c r="K25" i="3"/>
  <c r="I25" i="3"/>
  <c r="G25" i="3"/>
  <c r="U24" i="3"/>
  <c r="T24" i="3"/>
  <c r="N24" i="3"/>
  <c r="O24" i="3" s="1"/>
  <c r="M24" i="3"/>
  <c r="K24" i="3"/>
  <c r="I24" i="3"/>
  <c r="G24" i="3"/>
  <c r="U23" i="3"/>
  <c r="T23" i="3"/>
  <c r="O23" i="3"/>
  <c r="N23" i="3"/>
  <c r="M23" i="3"/>
  <c r="K23" i="3"/>
  <c r="I23" i="3"/>
  <c r="G23" i="3"/>
  <c r="U22" i="3"/>
  <c r="T22" i="3"/>
  <c r="O22" i="3"/>
  <c r="N22" i="3"/>
  <c r="M22" i="3"/>
  <c r="K22" i="3"/>
  <c r="I22" i="3"/>
  <c r="G22" i="3"/>
  <c r="U21" i="3"/>
  <c r="T21" i="3"/>
  <c r="N21" i="3"/>
  <c r="O21" i="3" s="1"/>
  <c r="M21" i="3"/>
  <c r="K21" i="3"/>
  <c r="I21" i="3"/>
  <c r="G21" i="3"/>
  <c r="U20" i="3"/>
  <c r="T20" i="3"/>
  <c r="N20" i="3"/>
  <c r="O20" i="3" s="1"/>
  <c r="M20" i="3"/>
  <c r="K20" i="3"/>
  <c r="I20" i="3"/>
  <c r="G20" i="3"/>
  <c r="S19" i="3"/>
  <c r="R19" i="3"/>
  <c r="T19" i="3" s="1"/>
  <c r="Q19" i="3"/>
  <c r="P19" i="3"/>
  <c r="U19" i="3" s="1"/>
  <c r="L19" i="3"/>
  <c r="J19" i="3"/>
  <c r="H19" i="3"/>
  <c r="F19" i="3"/>
  <c r="E19" i="3"/>
  <c r="K19" i="3" s="1"/>
  <c r="D19" i="3"/>
  <c r="I19" i="3" s="1"/>
  <c r="U18" i="3"/>
  <c r="T18" i="3"/>
  <c r="N18" i="3"/>
  <c r="O18" i="3" s="1"/>
  <c r="M18" i="3"/>
  <c r="K18" i="3"/>
  <c r="I18" i="3"/>
  <c r="G18" i="3"/>
  <c r="U17" i="3"/>
  <c r="T17" i="3"/>
  <c r="O17" i="3"/>
  <c r="N17" i="3"/>
  <c r="M17" i="3"/>
  <c r="K17" i="3"/>
  <c r="I17" i="3"/>
  <c r="G17" i="3"/>
  <c r="U16" i="3"/>
  <c r="T16" i="3"/>
  <c r="N16" i="3"/>
  <c r="O16" i="3" s="1"/>
  <c r="M16" i="3"/>
  <c r="K16" i="3"/>
  <c r="I16" i="3"/>
  <c r="G16" i="3"/>
  <c r="U15" i="3"/>
  <c r="T15" i="3"/>
  <c r="O15" i="3"/>
  <c r="N15" i="3"/>
  <c r="M15" i="3"/>
  <c r="K15" i="3"/>
  <c r="I15" i="3"/>
  <c r="G15" i="3"/>
  <c r="U14" i="3"/>
  <c r="T14" i="3"/>
  <c r="N14" i="3"/>
  <c r="O14" i="3" s="1"/>
  <c r="M14" i="3"/>
  <c r="K14" i="3"/>
  <c r="I14" i="3"/>
  <c r="G14" i="3"/>
  <c r="U13" i="3"/>
  <c r="T13" i="3"/>
  <c r="O13" i="3"/>
  <c r="N13" i="3"/>
  <c r="M13" i="3"/>
  <c r="K13" i="3"/>
  <c r="I13" i="3"/>
  <c r="G13" i="3"/>
  <c r="U12" i="3"/>
  <c r="T12" i="3"/>
  <c r="N12" i="3"/>
  <c r="O12" i="3" s="1"/>
  <c r="M12" i="3"/>
  <c r="K12" i="3"/>
  <c r="I12" i="3"/>
  <c r="G12" i="3"/>
  <c r="U11" i="3"/>
  <c r="T11" i="3"/>
  <c r="N11" i="3"/>
  <c r="O11" i="3" s="1"/>
  <c r="M11" i="3"/>
  <c r="K11" i="3"/>
  <c r="I11" i="3"/>
  <c r="G11" i="3"/>
  <c r="S10" i="3"/>
  <c r="R10" i="3"/>
  <c r="T10" i="3" s="1"/>
  <c r="Q10" i="3"/>
  <c r="P10" i="3"/>
  <c r="L10" i="3"/>
  <c r="J10" i="3"/>
  <c r="H10" i="3"/>
  <c r="F10" i="3"/>
  <c r="N10" i="3" s="1"/>
  <c r="O10" i="3" s="1"/>
  <c r="E10" i="3"/>
  <c r="D10" i="3"/>
  <c r="U9" i="3"/>
  <c r="T9" i="3"/>
  <c r="N9" i="3"/>
  <c r="O9" i="3" s="1"/>
  <c r="M9" i="3"/>
  <c r="K9" i="3"/>
  <c r="I9" i="3"/>
  <c r="G9" i="3"/>
  <c r="U8" i="3"/>
  <c r="T8" i="3"/>
  <c r="N8" i="3"/>
  <c r="O8" i="3" s="1"/>
  <c r="M8" i="3"/>
  <c r="K8" i="3"/>
  <c r="I8" i="3"/>
  <c r="G8" i="3"/>
  <c r="S339" i="2"/>
  <c r="R339" i="2"/>
  <c r="T339" i="2" s="1"/>
  <c r="Q339" i="2"/>
  <c r="P339" i="2"/>
  <c r="U339" i="2" s="1"/>
  <c r="L339" i="2"/>
  <c r="J339" i="2"/>
  <c r="H339" i="2"/>
  <c r="F339" i="2"/>
  <c r="N339" i="2" s="1"/>
  <c r="E339" i="2"/>
  <c r="D339" i="2"/>
  <c r="S338" i="2"/>
  <c r="R338" i="2"/>
  <c r="T338" i="2" s="1"/>
  <c r="Q338" i="2"/>
  <c r="P338" i="2"/>
  <c r="U338" i="2" s="1"/>
  <c r="L338" i="2"/>
  <c r="J338" i="2"/>
  <c r="H338" i="2"/>
  <c r="F338" i="2"/>
  <c r="N338" i="2" s="1"/>
  <c r="E338" i="2"/>
  <c r="K338" i="2" s="1"/>
  <c r="D338" i="2"/>
  <c r="I338" i="2" s="1"/>
  <c r="S337" i="2"/>
  <c r="R337" i="2"/>
  <c r="T337" i="2" s="1"/>
  <c r="Q337" i="2"/>
  <c r="P337" i="2"/>
  <c r="U337" i="2" s="1"/>
  <c r="L337" i="2"/>
  <c r="J337" i="2"/>
  <c r="H337" i="2"/>
  <c r="F337" i="2"/>
  <c r="E337" i="2"/>
  <c r="M337" i="2" s="1"/>
  <c r="D337" i="2"/>
  <c r="U336" i="2"/>
  <c r="T336" i="2"/>
  <c r="N336" i="2"/>
  <c r="O336" i="2" s="1"/>
  <c r="M336" i="2"/>
  <c r="K336" i="2"/>
  <c r="I336" i="2"/>
  <c r="G336" i="2"/>
  <c r="U335" i="2"/>
  <c r="T335" i="2"/>
  <c r="N335" i="2"/>
  <c r="O335" i="2" s="1"/>
  <c r="M335" i="2"/>
  <c r="K335" i="2"/>
  <c r="I335" i="2"/>
  <c r="G335" i="2"/>
  <c r="U334" i="2"/>
  <c r="T334" i="2"/>
  <c r="N334" i="2"/>
  <c r="O334" i="2" s="1"/>
  <c r="M334" i="2"/>
  <c r="K334" i="2"/>
  <c r="I334" i="2"/>
  <c r="G334" i="2"/>
  <c r="U333" i="2"/>
  <c r="T333" i="2"/>
  <c r="N333" i="2"/>
  <c r="O333" i="2" s="1"/>
  <c r="M333" i="2"/>
  <c r="K333" i="2"/>
  <c r="I333" i="2"/>
  <c r="G333" i="2"/>
  <c r="S332" i="2"/>
  <c r="R332" i="2"/>
  <c r="Q332" i="2"/>
  <c r="P332" i="2"/>
  <c r="L332" i="2"/>
  <c r="J332" i="2"/>
  <c r="H332" i="2"/>
  <c r="F332" i="2"/>
  <c r="E332" i="2"/>
  <c r="D332" i="2"/>
  <c r="I332" i="2" s="1"/>
  <c r="U331" i="2"/>
  <c r="T331" i="2"/>
  <c r="O331" i="2"/>
  <c r="N331" i="2"/>
  <c r="M331" i="2"/>
  <c r="K331" i="2"/>
  <c r="I331" i="2"/>
  <c r="G331" i="2"/>
  <c r="U330" i="2"/>
  <c r="T330" i="2"/>
  <c r="N330" i="2"/>
  <c r="O330" i="2" s="1"/>
  <c r="M330" i="2"/>
  <c r="K330" i="2"/>
  <c r="I330" i="2"/>
  <c r="G330" i="2"/>
  <c r="U329" i="2"/>
  <c r="T329" i="2"/>
  <c r="O329" i="2"/>
  <c r="N329" i="2"/>
  <c r="M329" i="2"/>
  <c r="K329" i="2"/>
  <c r="I329" i="2"/>
  <c r="G329" i="2"/>
  <c r="U328" i="2"/>
  <c r="T328" i="2"/>
  <c r="N328" i="2"/>
  <c r="O328" i="2" s="1"/>
  <c r="M328" i="2"/>
  <c r="K328" i="2"/>
  <c r="I328" i="2"/>
  <c r="G328" i="2"/>
  <c r="U327" i="2"/>
  <c r="T327" i="2"/>
  <c r="N327" i="2"/>
  <c r="O327" i="2" s="1"/>
  <c r="M327" i="2"/>
  <c r="K327" i="2"/>
  <c r="I327" i="2"/>
  <c r="G327" i="2"/>
  <c r="U326" i="2"/>
  <c r="T326" i="2"/>
  <c r="N326" i="2"/>
  <c r="O326" i="2" s="1"/>
  <c r="M326" i="2"/>
  <c r="K326" i="2"/>
  <c r="I326" i="2"/>
  <c r="G326" i="2"/>
  <c r="U325" i="2"/>
  <c r="T325" i="2"/>
  <c r="N325" i="2"/>
  <c r="O325" i="2" s="1"/>
  <c r="M325" i="2"/>
  <c r="K325" i="2"/>
  <c r="I325" i="2"/>
  <c r="G325" i="2"/>
  <c r="U324" i="2"/>
  <c r="T324" i="2"/>
  <c r="O324" i="2"/>
  <c r="N324" i="2"/>
  <c r="M324" i="2"/>
  <c r="K324" i="2"/>
  <c r="I324" i="2"/>
  <c r="G324" i="2"/>
  <c r="S323" i="2"/>
  <c r="R323" i="2"/>
  <c r="T323" i="2" s="1"/>
  <c r="Q323" i="2"/>
  <c r="P323" i="2"/>
  <c r="L323" i="2"/>
  <c r="J323" i="2"/>
  <c r="H323" i="2"/>
  <c r="F323" i="2"/>
  <c r="E323" i="2"/>
  <c r="M323" i="2" s="1"/>
  <c r="D323" i="2"/>
  <c r="U322" i="2"/>
  <c r="T322" i="2"/>
  <c r="N322" i="2"/>
  <c r="O322" i="2" s="1"/>
  <c r="M322" i="2"/>
  <c r="K322" i="2"/>
  <c r="I322" i="2"/>
  <c r="G322" i="2"/>
  <c r="U321" i="2"/>
  <c r="T321" i="2"/>
  <c r="N321" i="2"/>
  <c r="O321" i="2" s="1"/>
  <c r="M321" i="2"/>
  <c r="K321" i="2"/>
  <c r="I321" i="2"/>
  <c r="G321" i="2"/>
  <c r="U320" i="2"/>
  <c r="T320" i="2"/>
  <c r="N320" i="2"/>
  <c r="O320" i="2" s="1"/>
  <c r="M320" i="2"/>
  <c r="K320" i="2"/>
  <c r="I320" i="2"/>
  <c r="G320" i="2"/>
  <c r="U319" i="2"/>
  <c r="T319" i="2"/>
  <c r="N319" i="2"/>
  <c r="O319" i="2" s="1"/>
  <c r="M319" i="2"/>
  <c r="K319" i="2"/>
  <c r="I319" i="2"/>
  <c r="G319" i="2"/>
  <c r="U318" i="2"/>
  <c r="T318" i="2"/>
  <c r="N318" i="2"/>
  <c r="O318" i="2" s="1"/>
  <c r="M318" i="2"/>
  <c r="K318" i="2"/>
  <c r="I318" i="2"/>
  <c r="G318" i="2"/>
  <c r="S317" i="2"/>
  <c r="R317" i="2"/>
  <c r="T317" i="2" s="1"/>
  <c r="Q317" i="2"/>
  <c r="P317" i="2"/>
  <c r="U317" i="2" s="1"/>
  <c r="L317" i="2"/>
  <c r="J317" i="2"/>
  <c r="H317" i="2"/>
  <c r="F317" i="2"/>
  <c r="N317" i="2" s="1"/>
  <c r="E317" i="2"/>
  <c r="D317" i="2"/>
  <c r="I317" i="2" s="1"/>
  <c r="U316" i="2"/>
  <c r="T316" i="2"/>
  <c r="N316" i="2"/>
  <c r="O316" i="2" s="1"/>
  <c r="M316" i="2"/>
  <c r="K316" i="2"/>
  <c r="I316" i="2"/>
  <c r="G316" i="2"/>
  <c r="U315" i="2"/>
  <c r="T315" i="2"/>
  <c r="N315" i="2"/>
  <c r="O315" i="2" s="1"/>
  <c r="M315" i="2"/>
  <c r="K315" i="2"/>
  <c r="I315" i="2"/>
  <c r="G315" i="2"/>
  <c r="U314" i="2"/>
  <c r="T314" i="2"/>
  <c r="N314" i="2"/>
  <c r="O314" i="2" s="1"/>
  <c r="M314" i="2"/>
  <c r="K314" i="2"/>
  <c r="I314" i="2"/>
  <c r="G314" i="2"/>
  <c r="U313" i="2"/>
  <c r="T313" i="2"/>
  <c r="N313" i="2"/>
  <c r="O313" i="2" s="1"/>
  <c r="M313" i="2"/>
  <c r="K313" i="2"/>
  <c r="I313" i="2"/>
  <c r="G313" i="2"/>
  <c r="U312" i="2"/>
  <c r="T312" i="2"/>
  <c r="N312" i="2"/>
  <c r="O312" i="2" s="1"/>
  <c r="M312" i="2"/>
  <c r="K312" i="2"/>
  <c r="I312" i="2"/>
  <c r="G312" i="2"/>
  <c r="U311" i="2"/>
  <c r="T311" i="2"/>
  <c r="N311" i="2"/>
  <c r="O311" i="2" s="1"/>
  <c r="M311" i="2"/>
  <c r="K311" i="2"/>
  <c r="I311" i="2"/>
  <c r="G311" i="2"/>
  <c r="T310" i="2"/>
  <c r="S310" i="2"/>
  <c r="R310" i="2"/>
  <c r="Q310" i="2"/>
  <c r="P310" i="2"/>
  <c r="L310" i="2"/>
  <c r="J310" i="2"/>
  <c r="H310" i="2"/>
  <c r="F310" i="2"/>
  <c r="N310" i="2" s="1"/>
  <c r="O310" i="2" s="1"/>
  <c r="E310" i="2"/>
  <c r="M310" i="2" s="1"/>
  <c r="D310" i="2"/>
  <c r="I310" i="2" s="1"/>
  <c r="U309" i="2"/>
  <c r="T309" i="2"/>
  <c r="N309" i="2"/>
  <c r="O309" i="2" s="1"/>
  <c r="M309" i="2"/>
  <c r="K309" i="2"/>
  <c r="I309" i="2"/>
  <c r="G309" i="2"/>
  <c r="U308" i="2"/>
  <c r="T308" i="2"/>
  <c r="N308" i="2"/>
  <c r="O308" i="2" s="1"/>
  <c r="M308" i="2"/>
  <c r="K308" i="2"/>
  <c r="I308" i="2"/>
  <c r="G308" i="2"/>
  <c r="U307" i="2"/>
  <c r="T307" i="2"/>
  <c r="N307" i="2"/>
  <c r="O307" i="2" s="1"/>
  <c r="M307" i="2"/>
  <c r="K307" i="2"/>
  <c r="I307" i="2"/>
  <c r="G307" i="2"/>
  <c r="U306" i="2"/>
  <c r="T306" i="2"/>
  <c r="O306" i="2"/>
  <c r="N306" i="2"/>
  <c r="M306" i="2"/>
  <c r="K306" i="2"/>
  <c r="I306" i="2"/>
  <c r="G306" i="2"/>
  <c r="U305" i="2"/>
  <c r="T305" i="2"/>
  <c r="O305" i="2"/>
  <c r="N305" i="2"/>
  <c r="M305" i="2"/>
  <c r="K305" i="2"/>
  <c r="I305" i="2"/>
  <c r="G305" i="2"/>
  <c r="U304" i="2"/>
  <c r="T304" i="2"/>
  <c r="O304" i="2"/>
  <c r="N304" i="2"/>
  <c r="M304" i="2"/>
  <c r="K304" i="2"/>
  <c r="I304" i="2"/>
  <c r="G304" i="2"/>
  <c r="S303" i="2"/>
  <c r="R303" i="2"/>
  <c r="Q303" i="2"/>
  <c r="P303" i="2"/>
  <c r="L303" i="2"/>
  <c r="J303" i="2"/>
  <c r="H303" i="2"/>
  <c r="F303" i="2"/>
  <c r="G303" i="2" s="1"/>
  <c r="E303" i="2"/>
  <c r="D303" i="2"/>
  <c r="I303" i="2" s="1"/>
  <c r="U302" i="2"/>
  <c r="T302" i="2"/>
  <c r="N302" i="2"/>
  <c r="O302" i="2" s="1"/>
  <c r="M302" i="2"/>
  <c r="K302" i="2"/>
  <c r="I302" i="2"/>
  <c r="G302" i="2"/>
  <c r="S299" i="2"/>
  <c r="R299" i="2"/>
  <c r="T299" i="2" s="1"/>
  <c r="Q299" i="2"/>
  <c r="P299" i="2"/>
  <c r="L299" i="2"/>
  <c r="J299" i="2"/>
  <c r="U299" i="2" s="1"/>
  <c r="H299" i="2"/>
  <c r="F299" i="2"/>
  <c r="N299" i="2" s="1"/>
  <c r="E299" i="2"/>
  <c r="D299" i="2"/>
  <c r="S298" i="2"/>
  <c r="R298" i="2"/>
  <c r="T298" i="2" s="1"/>
  <c r="Q298" i="2"/>
  <c r="P298" i="2"/>
  <c r="U298" i="2" s="1"/>
  <c r="L298" i="2"/>
  <c r="J298" i="2"/>
  <c r="H298" i="2"/>
  <c r="F298" i="2"/>
  <c r="N298" i="2" s="1"/>
  <c r="O298" i="2" s="1"/>
  <c r="E298" i="2"/>
  <c r="D298" i="2"/>
  <c r="U297" i="2"/>
  <c r="T297" i="2"/>
  <c r="N297" i="2"/>
  <c r="O297" i="2" s="1"/>
  <c r="M297" i="2"/>
  <c r="K297" i="2"/>
  <c r="I297" i="2"/>
  <c r="G297" i="2"/>
  <c r="U296" i="2"/>
  <c r="T296" i="2"/>
  <c r="N296" i="2"/>
  <c r="O296" i="2" s="1"/>
  <c r="M296" i="2"/>
  <c r="K296" i="2"/>
  <c r="I296" i="2"/>
  <c r="G296" i="2"/>
  <c r="U295" i="2"/>
  <c r="T295" i="2"/>
  <c r="N295" i="2"/>
  <c r="O295" i="2" s="1"/>
  <c r="M295" i="2"/>
  <c r="K295" i="2"/>
  <c r="I295" i="2"/>
  <c r="G295" i="2"/>
  <c r="U294" i="2"/>
  <c r="T294" i="2"/>
  <c r="N294" i="2"/>
  <c r="O294" i="2" s="1"/>
  <c r="M294" i="2"/>
  <c r="K294" i="2"/>
  <c r="I294" i="2"/>
  <c r="G294" i="2"/>
  <c r="U293" i="2"/>
  <c r="T293" i="2"/>
  <c r="N293" i="2"/>
  <c r="O293" i="2" s="1"/>
  <c r="M293" i="2"/>
  <c r="K293" i="2"/>
  <c r="I293" i="2"/>
  <c r="G293" i="2"/>
  <c r="S292" i="2"/>
  <c r="R292" i="2"/>
  <c r="T292" i="2" s="1"/>
  <c r="Q292" i="2"/>
  <c r="P292" i="2"/>
  <c r="U292" i="2" s="1"/>
  <c r="L292" i="2"/>
  <c r="J292" i="2"/>
  <c r="H292" i="2"/>
  <c r="F292" i="2"/>
  <c r="N292" i="2" s="1"/>
  <c r="O292" i="2" s="1"/>
  <c r="E292" i="2"/>
  <c r="M292" i="2" s="1"/>
  <c r="D292" i="2"/>
  <c r="U291" i="2"/>
  <c r="T291" i="2"/>
  <c r="N291" i="2"/>
  <c r="O291" i="2" s="1"/>
  <c r="M291" i="2"/>
  <c r="K291" i="2"/>
  <c r="I291" i="2"/>
  <c r="G291" i="2"/>
  <c r="U290" i="2"/>
  <c r="T290" i="2"/>
  <c r="N290" i="2"/>
  <c r="O290" i="2" s="1"/>
  <c r="M290" i="2"/>
  <c r="K290" i="2"/>
  <c r="I290" i="2"/>
  <c r="G290" i="2"/>
  <c r="U289" i="2"/>
  <c r="T289" i="2"/>
  <c r="N289" i="2"/>
  <c r="O289" i="2" s="1"/>
  <c r="M289" i="2"/>
  <c r="K289" i="2"/>
  <c r="I289" i="2"/>
  <c r="G289" i="2"/>
  <c r="U288" i="2"/>
  <c r="T288" i="2"/>
  <c r="N288" i="2"/>
  <c r="O288" i="2" s="1"/>
  <c r="M288" i="2"/>
  <c r="K288" i="2"/>
  <c r="I288" i="2"/>
  <c r="G288" i="2"/>
  <c r="U287" i="2"/>
  <c r="T287" i="2"/>
  <c r="N287" i="2"/>
  <c r="O287" i="2" s="1"/>
  <c r="M287" i="2"/>
  <c r="K287" i="2"/>
  <c r="I287" i="2"/>
  <c r="G287" i="2"/>
  <c r="U286" i="2"/>
  <c r="T286" i="2"/>
  <c r="N286" i="2"/>
  <c r="O286" i="2" s="1"/>
  <c r="M286" i="2"/>
  <c r="K286" i="2"/>
  <c r="I286" i="2"/>
  <c r="G286" i="2"/>
  <c r="S285" i="2"/>
  <c r="R285" i="2"/>
  <c r="T285" i="2" s="1"/>
  <c r="Q285" i="2"/>
  <c r="P285" i="2"/>
  <c r="L285" i="2"/>
  <c r="J285" i="2"/>
  <c r="H285" i="2"/>
  <c r="F285" i="2"/>
  <c r="G285" i="2" s="1"/>
  <c r="E285" i="2"/>
  <c r="D285" i="2"/>
  <c r="I285" i="2" s="1"/>
  <c r="U284" i="2"/>
  <c r="T284" i="2"/>
  <c r="N284" i="2"/>
  <c r="O284" i="2" s="1"/>
  <c r="M284" i="2"/>
  <c r="K284" i="2"/>
  <c r="I284" i="2"/>
  <c r="G284" i="2"/>
  <c r="U283" i="2"/>
  <c r="T283" i="2"/>
  <c r="N283" i="2"/>
  <c r="O283" i="2" s="1"/>
  <c r="M283" i="2"/>
  <c r="K283" i="2"/>
  <c r="I283" i="2"/>
  <c r="G283" i="2"/>
  <c r="U282" i="2"/>
  <c r="T282" i="2"/>
  <c r="O282" i="2"/>
  <c r="N282" i="2"/>
  <c r="M282" i="2"/>
  <c r="K282" i="2"/>
  <c r="I282" i="2"/>
  <c r="G282" i="2"/>
  <c r="U281" i="2"/>
  <c r="T281" i="2"/>
  <c r="O281" i="2"/>
  <c r="N281" i="2"/>
  <c r="M281" i="2"/>
  <c r="K281" i="2"/>
  <c r="I281" i="2"/>
  <c r="G281" i="2"/>
  <c r="U280" i="2"/>
  <c r="T280" i="2"/>
  <c r="N280" i="2"/>
  <c r="O280" i="2" s="1"/>
  <c r="M280" i="2"/>
  <c r="K280" i="2"/>
  <c r="I280" i="2"/>
  <c r="G280" i="2"/>
  <c r="U279" i="2"/>
  <c r="T279" i="2"/>
  <c r="O279" i="2"/>
  <c r="N279" i="2"/>
  <c r="M279" i="2"/>
  <c r="K279" i="2"/>
  <c r="I279" i="2"/>
  <c r="G279" i="2"/>
  <c r="U278" i="2"/>
  <c r="T278" i="2"/>
  <c r="N278" i="2"/>
  <c r="O278" i="2" s="1"/>
  <c r="M278" i="2"/>
  <c r="K278" i="2"/>
  <c r="I278" i="2"/>
  <c r="G278" i="2"/>
  <c r="U277" i="2"/>
  <c r="T277" i="2"/>
  <c r="N277" i="2"/>
  <c r="O277" i="2" s="1"/>
  <c r="M277" i="2"/>
  <c r="K277" i="2"/>
  <c r="I277" i="2"/>
  <c r="G277" i="2"/>
  <c r="U276" i="2"/>
  <c r="T276" i="2"/>
  <c r="N276" i="2"/>
  <c r="O276" i="2" s="1"/>
  <c r="M276" i="2"/>
  <c r="K276" i="2"/>
  <c r="I276" i="2"/>
  <c r="G276" i="2"/>
  <c r="S275" i="2"/>
  <c r="R275" i="2"/>
  <c r="T275" i="2" s="1"/>
  <c r="Q275" i="2"/>
  <c r="P275" i="2"/>
  <c r="L275" i="2"/>
  <c r="J275" i="2"/>
  <c r="U275" i="2" s="1"/>
  <c r="H275" i="2"/>
  <c r="F275" i="2"/>
  <c r="E275" i="2"/>
  <c r="K275" i="2" s="1"/>
  <c r="D275" i="2"/>
  <c r="U274" i="2"/>
  <c r="T274" i="2"/>
  <c r="N274" i="2"/>
  <c r="O274" i="2" s="1"/>
  <c r="M274" i="2"/>
  <c r="K274" i="2"/>
  <c r="I274" i="2"/>
  <c r="G274" i="2"/>
  <c r="U273" i="2"/>
  <c r="T273" i="2"/>
  <c r="N273" i="2"/>
  <c r="O273" i="2" s="1"/>
  <c r="M273" i="2"/>
  <c r="K273" i="2"/>
  <c r="I273" i="2"/>
  <c r="G273" i="2"/>
  <c r="U272" i="2"/>
  <c r="T272" i="2"/>
  <c r="N272" i="2"/>
  <c r="O272" i="2" s="1"/>
  <c r="M272" i="2"/>
  <c r="K272" i="2"/>
  <c r="I272" i="2"/>
  <c r="G272" i="2"/>
  <c r="U271" i="2"/>
  <c r="T271" i="2"/>
  <c r="N271" i="2"/>
  <c r="O271" i="2" s="1"/>
  <c r="M271" i="2"/>
  <c r="K271" i="2"/>
  <c r="I271" i="2"/>
  <c r="G271" i="2"/>
  <c r="U270" i="2"/>
  <c r="T270" i="2"/>
  <c r="N270" i="2"/>
  <c r="O270" i="2" s="1"/>
  <c r="M270" i="2"/>
  <c r="K270" i="2"/>
  <c r="I270" i="2"/>
  <c r="G270" i="2"/>
  <c r="U269" i="2"/>
  <c r="T269" i="2"/>
  <c r="N269" i="2"/>
  <c r="O269" i="2" s="1"/>
  <c r="M269" i="2"/>
  <c r="K269" i="2"/>
  <c r="I269" i="2"/>
  <c r="G269" i="2"/>
  <c r="U268" i="2"/>
  <c r="T268" i="2"/>
  <c r="N268" i="2"/>
  <c r="O268" i="2" s="1"/>
  <c r="M268" i="2"/>
  <c r="K268" i="2"/>
  <c r="I268" i="2"/>
  <c r="G268" i="2"/>
  <c r="S267" i="2"/>
  <c r="R267" i="2"/>
  <c r="T267" i="2" s="1"/>
  <c r="Q267" i="2"/>
  <c r="P267" i="2"/>
  <c r="U267" i="2" s="1"/>
  <c r="L267" i="2"/>
  <c r="J267" i="2"/>
  <c r="H267" i="2"/>
  <c r="F267" i="2"/>
  <c r="N267" i="2" s="1"/>
  <c r="E267" i="2"/>
  <c r="K267" i="2" s="1"/>
  <c r="D267" i="2"/>
  <c r="I267" i="2" s="1"/>
  <c r="U266" i="2"/>
  <c r="T266" i="2"/>
  <c r="N266" i="2"/>
  <c r="O266" i="2" s="1"/>
  <c r="M266" i="2"/>
  <c r="K266" i="2"/>
  <c r="I266" i="2"/>
  <c r="G266" i="2"/>
  <c r="U265" i="2"/>
  <c r="T265" i="2"/>
  <c r="N265" i="2"/>
  <c r="O265" i="2" s="1"/>
  <c r="M265" i="2"/>
  <c r="K265" i="2"/>
  <c r="I265" i="2"/>
  <c r="G265" i="2"/>
  <c r="U264" i="2"/>
  <c r="T264" i="2"/>
  <c r="N264" i="2"/>
  <c r="O264" i="2" s="1"/>
  <c r="M264" i="2"/>
  <c r="K264" i="2"/>
  <c r="I264" i="2"/>
  <c r="G264" i="2"/>
  <c r="U263" i="2"/>
  <c r="T263" i="2"/>
  <c r="N263" i="2"/>
  <c r="O263" i="2" s="1"/>
  <c r="M263" i="2"/>
  <c r="K263" i="2"/>
  <c r="I263" i="2"/>
  <c r="G263" i="2"/>
  <c r="S260" i="2"/>
  <c r="R260" i="2"/>
  <c r="T260" i="2" s="1"/>
  <c r="Q260" i="2"/>
  <c r="P260" i="2"/>
  <c r="L260" i="2"/>
  <c r="J260" i="2"/>
  <c r="H260" i="2"/>
  <c r="F260" i="2"/>
  <c r="E260" i="2"/>
  <c r="M260" i="2" s="1"/>
  <c r="D260" i="2"/>
  <c r="S259" i="2"/>
  <c r="R259" i="2"/>
  <c r="Q259" i="2"/>
  <c r="P259" i="2"/>
  <c r="L259" i="2"/>
  <c r="J259" i="2"/>
  <c r="H259" i="2"/>
  <c r="F259" i="2"/>
  <c r="E259" i="2"/>
  <c r="D259" i="2"/>
  <c r="U258" i="2"/>
  <c r="T258" i="2"/>
  <c r="N258" i="2"/>
  <c r="O258" i="2" s="1"/>
  <c r="M258" i="2"/>
  <c r="K258" i="2"/>
  <c r="I258" i="2"/>
  <c r="G258" i="2"/>
  <c r="U257" i="2"/>
  <c r="T257" i="2"/>
  <c r="O257" i="2"/>
  <c r="N257" i="2"/>
  <c r="M257" i="2"/>
  <c r="K257" i="2"/>
  <c r="I257" i="2"/>
  <c r="G257" i="2"/>
  <c r="U256" i="2"/>
  <c r="T256" i="2"/>
  <c r="N256" i="2"/>
  <c r="O256" i="2" s="1"/>
  <c r="M256" i="2"/>
  <c r="K256" i="2"/>
  <c r="I256" i="2"/>
  <c r="G256" i="2"/>
  <c r="U255" i="2"/>
  <c r="T255" i="2"/>
  <c r="N255" i="2"/>
  <c r="O255" i="2" s="1"/>
  <c r="M255" i="2"/>
  <c r="K255" i="2"/>
  <c r="I255" i="2"/>
  <c r="G255" i="2"/>
  <c r="S254" i="2"/>
  <c r="R254" i="2"/>
  <c r="T254" i="2" s="1"/>
  <c r="Q254" i="2"/>
  <c r="P254" i="2"/>
  <c r="L254" i="2"/>
  <c r="J254" i="2"/>
  <c r="H254" i="2"/>
  <c r="F254" i="2"/>
  <c r="E254" i="2"/>
  <c r="M254" i="2" s="1"/>
  <c r="D254" i="2"/>
  <c r="U253" i="2"/>
  <c r="T253" i="2"/>
  <c r="N253" i="2"/>
  <c r="O253" i="2" s="1"/>
  <c r="M253" i="2"/>
  <c r="K253" i="2"/>
  <c r="I253" i="2"/>
  <c r="G253" i="2"/>
  <c r="U252" i="2"/>
  <c r="T252" i="2"/>
  <c r="N252" i="2"/>
  <c r="O252" i="2" s="1"/>
  <c r="M252" i="2"/>
  <c r="K252" i="2"/>
  <c r="I252" i="2"/>
  <c r="G252" i="2"/>
  <c r="U251" i="2"/>
  <c r="T251" i="2"/>
  <c r="N251" i="2"/>
  <c r="O251" i="2" s="1"/>
  <c r="M251" i="2"/>
  <c r="K251" i="2"/>
  <c r="I251" i="2"/>
  <c r="G251" i="2"/>
  <c r="U250" i="2"/>
  <c r="T250" i="2"/>
  <c r="N250" i="2"/>
  <c r="O250" i="2" s="1"/>
  <c r="M250" i="2"/>
  <c r="K250" i="2"/>
  <c r="I250" i="2"/>
  <c r="G250" i="2"/>
  <c r="U249" i="2"/>
  <c r="T249" i="2"/>
  <c r="N249" i="2"/>
  <c r="O249" i="2" s="1"/>
  <c r="M249" i="2"/>
  <c r="K249" i="2"/>
  <c r="I249" i="2"/>
  <c r="G249" i="2"/>
  <c r="U248" i="2"/>
  <c r="T248" i="2"/>
  <c r="N248" i="2"/>
  <c r="O248" i="2" s="1"/>
  <c r="M248" i="2"/>
  <c r="K248" i="2"/>
  <c r="I248" i="2"/>
  <c r="G248" i="2"/>
  <c r="S247" i="2"/>
  <c r="R247" i="2"/>
  <c r="T247" i="2" s="1"/>
  <c r="Q247" i="2"/>
  <c r="P247" i="2"/>
  <c r="U247" i="2" s="1"/>
  <c r="L247" i="2"/>
  <c r="J247" i="2"/>
  <c r="H247" i="2"/>
  <c r="F247" i="2"/>
  <c r="N247" i="2" s="1"/>
  <c r="E247" i="2"/>
  <c r="K247" i="2" s="1"/>
  <c r="D247" i="2"/>
  <c r="I247" i="2" s="1"/>
  <c r="U246" i="2"/>
  <c r="T246" i="2"/>
  <c r="N246" i="2"/>
  <c r="O246" i="2" s="1"/>
  <c r="M246" i="2"/>
  <c r="K246" i="2"/>
  <c r="I246" i="2"/>
  <c r="G246" i="2"/>
  <c r="U245" i="2"/>
  <c r="T245" i="2"/>
  <c r="N245" i="2"/>
  <c r="O245" i="2" s="1"/>
  <c r="M245" i="2"/>
  <c r="K245" i="2"/>
  <c r="I245" i="2"/>
  <c r="G245" i="2"/>
  <c r="U244" i="2"/>
  <c r="T244" i="2"/>
  <c r="N244" i="2"/>
  <c r="O244" i="2" s="1"/>
  <c r="M244" i="2"/>
  <c r="K244" i="2"/>
  <c r="I244" i="2"/>
  <c r="G244" i="2"/>
  <c r="U243" i="2"/>
  <c r="T243" i="2"/>
  <c r="N243" i="2"/>
  <c r="O243" i="2" s="1"/>
  <c r="M243" i="2"/>
  <c r="K243" i="2"/>
  <c r="I243" i="2"/>
  <c r="G243" i="2"/>
  <c r="U242" i="2"/>
  <c r="T242" i="2"/>
  <c r="N242" i="2"/>
  <c r="O242" i="2" s="1"/>
  <c r="M242" i="2"/>
  <c r="K242" i="2"/>
  <c r="I242" i="2"/>
  <c r="G242" i="2"/>
  <c r="U241" i="2"/>
  <c r="T241" i="2"/>
  <c r="N241" i="2"/>
  <c r="O241" i="2" s="1"/>
  <c r="M241" i="2"/>
  <c r="K241" i="2"/>
  <c r="I241" i="2"/>
  <c r="G241" i="2"/>
  <c r="S240" i="2"/>
  <c r="R240" i="2"/>
  <c r="T240" i="2" s="1"/>
  <c r="Q240" i="2"/>
  <c r="P240" i="2"/>
  <c r="L240" i="2"/>
  <c r="J240" i="2"/>
  <c r="H240" i="2"/>
  <c r="F240" i="2"/>
  <c r="N240" i="2" s="1"/>
  <c r="E240" i="2"/>
  <c r="O240" i="2" s="1"/>
  <c r="D240" i="2"/>
  <c r="U239" i="2"/>
  <c r="T239" i="2"/>
  <c r="N239" i="2"/>
  <c r="O239" i="2" s="1"/>
  <c r="M239" i="2"/>
  <c r="K239" i="2"/>
  <c r="I239" i="2"/>
  <c r="G239" i="2"/>
  <c r="U238" i="2"/>
  <c r="T238" i="2"/>
  <c r="N238" i="2"/>
  <c r="O238" i="2" s="1"/>
  <c r="M238" i="2"/>
  <c r="K238" i="2"/>
  <c r="I238" i="2"/>
  <c r="G238" i="2"/>
  <c r="U237" i="2"/>
  <c r="T237" i="2"/>
  <c r="N237" i="2"/>
  <c r="O237" i="2" s="1"/>
  <c r="M237" i="2"/>
  <c r="K237" i="2"/>
  <c r="I237" i="2"/>
  <c r="G237" i="2"/>
  <c r="U236" i="2"/>
  <c r="T236" i="2"/>
  <c r="N236" i="2"/>
  <c r="O236" i="2" s="1"/>
  <c r="M236" i="2"/>
  <c r="K236" i="2"/>
  <c r="I236" i="2"/>
  <c r="G236" i="2"/>
  <c r="U235" i="2"/>
  <c r="T235" i="2"/>
  <c r="O235" i="2"/>
  <c r="N235" i="2"/>
  <c r="M235" i="2"/>
  <c r="K235" i="2"/>
  <c r="I235" i="2"/>
  <c r="G235" i="2"/>
  <c r="U234" i="2"/>
  <c r="T234" i="2"/>
  <c r="N234" i="2"/>
  <c r="O234" i="2" s="1"/>
  <c r="M234" i="2"/>
  <c r="K234" i="2"/>
  <c r="I234" i="2"/>
  <c r="G234" i="2"/>
  <c r="S231" i="2"/>
  <c r="R231" i="2"/>
  <c r="Q231" i="2"/>
  <c r="P231" i="2"/>
  <c r="L231" i="2"/>
  <c r="J231" i="2"/>
  <c r="H231" i="2"/>
  <c r="F231" i="2"/>
  <c r="E231" i="2"/>
  <c r="D231" i="2"/>
  <c r="I231" i="2" s="1"/>
  <c r="S230" i="2"/>
  <c r="R230" i="2"/>
  <c r="T230" i="2" s="1"/>
  <c r="Q230" i="2"/>
  <c r="P230" i="2"/>
  <c r="U230" i="2" s="1"/>
  <c r="L230" i="2"/>
  <c r="J230" i="2"/>
  <c r="H230" i="2"/>
  <c r="F230" i="2"/>
  <c r="N230" i="2" s="1"/>
  <c r="E230" i="2"/>
  <c r="D230" i="2"/>
  <c r="U229" i="2"/>
  <c r="T229" i="2"/>
  <c r="N229" i="2"/>
  <c r="O229" i="2" s="1"/>
  <c r="M229" i="2"/>
  <c r="K229" i="2"/>
  <c r="I229" i="2"/>
  <c r="G229" i="2"/>
  <c r="U228" i="2"/>
  <c r="T228" i="2"/>
  <c r="N228" i="2"/>
  <c r="O228" i="2" s="1"/>
  <c r="M228" i="2"/>
  <c r="K228" i="2"/>
  <c r="I228" i="2"/>
  <c r="G228" i="2"/>
  <c r="U227" i="2"/>
  <c r="T227" i="2"/>
  <c r="N227" i="2"/>
  <c r="O227" i="2" s="1"/>
  <c r="M227" i="2"/>
  <c r="K227" i="2"/>
  <c r="I227" i="2"/>
  <c r="G227" i="2"/>
  <c r="U226" i="2"/>
  <c r="T226" i="2"/>
  <c r="N226" i="2"/>
  <c r="O226" i="2" s="1"/>
  <c r="M226" i="2"/>
  <c r="K226" i="2"/>
  <c r="I226" i="2"/>
  <c r="G226" i="2"/>
  <c r="U225" i="2"/>
  <c r="T225" i="2"/>
  <c r="N225" i="2"/>
  <c r="O225" i="2" s="1"/>
  <c r="M225" i="2"/>
  <c r="K225" i="2"/>
  <c r="I225" i="2"/>
  <c r="G225" i="2"/>
  <c r="S224" i="2"/>
  <c r="R224" i="2"/>
  <c r="T224" i="2" s="1"/>
  <c r="Q224" i="2"/>
  <c r="P224" i="2"/>
  <c r="L224" i="2"/>
  <c r="J224" i="2"/>
  <c r="U224" i="2" s="1"/>
  <c r="H224" i="2"/>
  <c r="F224" i="2"/>
  <c r="E224" i="2"/>
  <c r="M224" i="2" s="1"/>
  <c r="D224" i="2"/>
  <c r="U223" i="2"/>
  <c r="T223" i="2"/>
  <c r="N223" i="2"/>
  <c r="O223" i="2" s="1"/>
  <c r="M223" i="2"/>
  <c r="K223" i="2"/>
  <c r="I223" i="2"/>
  <c r="G223" i="2"/>
  <c r="U222" i="2"/>
  <c r="T222" i="2"/>
  <c r="N222" i="2"/>
  <c r="O222" i="2" s="1"/>
  <c r="M222" i="2"/>
  <c r="K222" i="2"/>
  <c r="I222" i="2"/>
  <c r="G222" i="2"/>
  <c r="U221" i="2"/>
  <c r="T221" i="2"/>
  <c r="N221" i="2"/>
  <c r="O221" i="2" s="1"/>
  <c r="M221" i="2"/>
  <c r="K221" i="2"/>
  <c r="I221" i="2"/>
  <c r="G221" i="2"/>
  <c r="U220" i="2"/>
  <c r="T220" i="2"/>
  <c r="N220" i="2"/>
  <c r="O220" i="2" s="1"/>
  <c r="M220" i="2"/>
  <c r="K220" i="2"/>
  <c r="I220" i="2"/>
  <c r="G220" i="2"/>
  <c r="U219" i="2"/>
  <c r="T219" i="2"/>
  <c r="N219" i="2"/>
  <c r="O219" i="2" s="1"/>
  <c r="M219" i="2"/>
  <c r="K219" i="2"/>
  <c r="I219" i="2"/>
  <c r="G219" i="2"/>
  <c r="U218" i="2"/>
  <c r="T218" i="2"/>
  <c r="N218" i="2"/>
  <c r="O218" i="2" s="1"/>
  <c r="M218" i="2"/>
  <c r="K218" i="2"/>
  <c r="I218" i="2"/>
  <c r="G218" i="2"/>
  <c r="U217" i="2"/>
  <c r="T217" i="2"/>
  <c r="N217" i="2"/>
  <c r="O217" i="2" s="1"/>
  <c r="M217" i="2"/>
  <c r="K217" i="2"/>
  <c r="I217" i="2"/>
  <c r="G217" i="2"/>
  <c r="S216" i="2"/>
  <c r="R216" i="2"/>
  <c r="T216" i="2" s="1"/>
  <c r="Q216" i="2"/>
  <c r="P216" i="2"/>
  <c r="L216" i="2"/>
  <c r="J216" i="2"/>
  <c r="H216" i="2"/>
  <c r="F216" i="2"/>
  <c r="N216" i="2" s="1"/>
  <c r="O216" i="2" s="1"/>
  <c r="E216" i="2"/>
  <c r="D216" i="2"/>
  <c r="U215" i="2"/>
  <c r="T215" i="2"/>
  <c r="O215" i="2"/>
  <c r="N215" i="2"/>
  <c r="M215" i="2"/>
  <c r="K215" i="2"/>
  <c r="I215" i="2"/>
  <c r="G215" i="2"/>
  <c r="U214" i="2"/>
  <c r="T214" i="2"/>
  <c r="O214" i="2"/>
  <c r="N214" i="2"/>
  <c r="M214" i="2"/>
  <c r="K214" i="2"/>
  <c r="I214" i="2"/>
  <c r="G214" i="2"/>
  <c r="U213" i="2"/>
  <c r="T213" i="2"/>
  <c r="N213" i="2"/>
  <c r="O213" i="2" s="1"/>
  <c r="M213" i="2"/>
  <c r="K213" i="2"/>
  <c r="I213" i="2"/>
  <c r="G213" i="2"/>
  <c r="U212" i="2"/>
  <c r="T212" i="2"/>
  <c r="N212" i="2"/>
  <c r="O212" i="2" s="1"/>
  <c r="M212" i="2"/>
  <c r="K212" i="2"/>
  <c r="I212" i="2"/>
  <c r="G212" i="2"/>
  <c r="U211" i="2"/>
  <c r="T211" i="2"/>
  <c r="N211" i="2"/>
  <c r="O211" i="2" s="1"/>
  <c r="M211" i="2"/>
  <c r="K211" i="2"/>
  <c r="I211" i="2"/>
  <c r="G211" i="2"/>
  <c r="U210" i="2"/>
  <c r="T210" i="2"/>
  <c r="N210" i="2"/>
  <c r="O210" i="2" s="1"/>
  <c r="M210" i="2"/>
  <c r="K210" i="2"/>
  <c r="I210" i="2"/>
  <c r="G210" i="2"/>
  <c r="U209" i="2"/>
  <c r="T209" i="2"/>
  <c r="N209" i="2"/>
  <c r="O209" i="2" s="1"/>
  <c r="M209" i="2"/>
  <c r="K209" i="2"/>
  <c r="I209" i="2"/>
  <c r="G209" i="2"/>
  <c r="U208" i="2"/>
  <c r="T208" i="2"/>
  <c r="N208" i="2"/>
  <c r="O208" i="2" s="1"/>
  <c r="M208" i="2"/>
  <c r="K208" i="2"/>
  <c r="I208" i="2"/>
  <c r="G208" i="2"/>
  <c r="S205" i="2"/>
  <c r="R205" i="2"/>
  <c r="T205" i="2" s="1"/>
  <c r="Q205" i="2"/>
  <c r="P205" i="2"/>
  <c r="L205" i="2"/>
  <c r="J205" i="2"/>
  <c r="H205" i="2"/>
  <c r="F205" i="2"/>
  <c r="E205" i="2"/>
  <c r="D205" i="2"/>
  <c r="G205" i="2" s="1"/>
  <c r="S204" i="2"/>
  <c r="R204" i="2"/>
  <c r="Q204" i="2"/>
  <c r="P204" i="2"/>
  <c r="L204" i="2"/>
  <c r="J204" i="2"/>
  <c r="H204" i="2"/>
  <c r="I204" i="2" s="1"/>
  <c r="F204" i="2"/>
  <c r="E204" i="2"/>
  <c r="M204" i="2" s="1"/>
  <c r="D204" i="2"/>
  <c r="U203" i="2"/>
  <c r="T203" i="2"/>
  <c r="O203" i="2"/>
  <c r="N203" i="2"/>
  <c r="M203" i="2"/>
  <c r="K203" i="2"/>
  <c r="I203" i="2"/>
  <c r="G203" i="2"/>
  <c r="U202" i="2"/>
  <c r="T202" i="2"/>
  <c r="N202" i="2"/>
  <c r="O202" i="2" s="1"/>
  <c r="M202" i="2"/>
  <c r="K202" i="2"/>
  <c r="I202" i="2"/>
  <c r="G202" i="2"/>
  <c r="U201" i="2"/>
  <c r="T201" i="2"/>
  <c r="O201" i="2"/>
  <c r="N201" i="2"/>
  <c r="M201" i="2"/>
  <c r="K201" i="2"/>
  <c r="I201" i="2"/>
  <c r="G201" i="2"/>
  <c r="U200" i="2"/>
  <c r="T200" i="2"/>
  <c r="O200" i="2"/>
  <c r="N200" i="2"/>
  <c r="M200" i="2"/>
  <c r="K200" i="2"/>
  <c r="I200" i="2"/>
  <c r="G200" i="2"/>
  <c r="U199" i="2"/>
  <c r="T199" i="2"/>
  <c r="N199" i="2"/>
  <c r="O199" i="2" s="1"/>
  <c r="M199" i="2"/>
  <c r="K199" i="2"/>
  <c r="I199" i="2"/>
  <c r="G199" i="2"/>
  <c r="S198" i="2"/>
  <c r="R198" i="2"/>
  <c r="Q198" i="2"/>
  <c r="P198" i="2"/>
  <c r="L198" i="2"/>
  <c r="J198" i="2"/>
  <c r="U198" i="2" s="1"/>
  <c r="H198" i="2"/>
  <c r="F198" i="2"/>
  <c r="E198" i="2"/>
  <c r="M198" i="2" s="1"/>
  <c r="D198" i="2"/>
  <c r="U197" i="2"/>
  <c r="T197" i="2"/>
  <c r="N197" i="2"/>
  <c r="O197" i="2" s="1"/>
  <c r="M197" i="2"/>
  <c r="K197" i="2"/>
  <c r="I197" i="2"/>
  <c r="G197" i="2"/>
  <c r="U196" i="2"/>
  <c r="T196" i="2"/>
  <c r="N196" i="2"/>
  <c r="O196" i="2" s="1"/>
  <c r="M196" i="2"/>
  <c r="K196" i="2"/>
  <c r="I196" i="2"/>
  <c r="G196" i="2"/>
  <c r="U195" i="2"/>
  <c r="T195" i="2"/>
  <c r="N195" i="2"/>
  <c r="O195" i="2" s="1"/>
  <c r="M195" i="2"/>
  <c r="K195" i="2"/>
  <c r="I195" i="2"/>
  <c r="G195" i="2"/>
  <c r="U194" i="2"/>
  <c r="T194" i="2"/>
  <c r="N194" i="2"/>
  <c r="O194" i="2" s="1"/>
  <c r="M194" i="2"/>
  <c r="K194" i="2"/>
  <c r="I194" i="2"/>
  <c r="G194" i="2"/>
  <c r="U193" i="2"/>
  <c r="T193" i="2"/>
  <c r="N193" i="2"/>
  <c r="O193" i="2" s="1"/>
  <c r="M193" i="2"/>
  <c r="K193" i="2"/>
  <c r="I193" i="2"/>
  <c r="G193" i="2"/>
  <c r="U192" i="2"/>
  <c r="T192" i="2"/>
  <c r="N192" i="2"/>
  <c r="O192" i="2" s="1"/>
  <c r="M192" i="2"/>
  <c r="K192" i="2"/>
  <c r="I192" i="2"/>
  <c r="G192" i="2"/>
  <c r="S191" i="2"/>
  <c r="R191" i="2"/>
  <c r="T191" i="2" s="1"/>
  <c r="Q191" i="2"/>
  <c r="P191" i="2"/>
  <c r="L191" i="2"/>
  <c r="J191" i="2"/>
  <c r="H191" i="2"/>
  <c r="F191" i="2"/>
  <c r="N191" i="2" s="1"/>
  <c r="E191" i="2"/>
  <c r="D191" i="2"/>
  <c r="U190" i="2"/>
  <c r="T190" i="2"/>
  <c r="N190" i="2"/>
  <c r="O190" i="2" s="1"/>
  <c r="M190" i="2"/>
  <c r="K190" i="2"/>
  <c r="I190" i="2"/>
  <c r="G190" i="2"/>
  <c r="U189" i="2"/>
  <c r="T189" i="2"/>
  <c r="N189" i="2"/>
  <c r="O189" i="2" s="1"/>
  <c r="M189" i="2"/>
  <c r="K189" i="2"/>
  <c r="I189" i="2"/>
  <c r="G189" i="2"/>
  <c r="U188" i="2"/>
  <c r="T188" i="2"/>
  <c r="N188" i="2"/>
  <c r="O188" i="2" s="1"/>
  <c r="M188" i="2"/>
  <c r="K188" i="2"/>
  <c r="I188" i="2"/>
  <c r="G188" i="2"/>
  <c r="U187" i="2"/>
  <c r="T187" i="2"/>
  <c r="N187" i="2"/>
  <c r="O187" i="2" s="1"/>
  <c r="M187" i="2"/>
  <c r="K187" i="2"/>
  <c r="I187" i="2"/>
  <c r="G187" i="2"/>
  <c r="U186" i="2"/>
  <c r="T186" i="2"/>
  <c r="N186" i="2"/>
  <c r="O186" i="2" s="1"/>
  <c r="M186" i="2"/>
  <c r="K186" i="2"/>
  <c r="I186" i="2"/>
  <c r="G186" i="2"/>
  <c r="S185" i="2"/>
  <c r="R185" i="2"/>
  <c r="T185" i="2" s="1"/>
  <c r="Q185" i="2"/>
  <c r="P185" i="2"/>
  <c r="L185" i="2"/>
  <c r="J185" i="2"/>
  <c r="H185" i="2"/>
  <c r="F185" i="2"/>
  <c r="N185" i="2" s="1"/>
  <c r="O185" i="2" s="1"/>
  <c r="E185" i="2"/>
  <c r="K185" i="2" s="1"/>
  <c r="D185" i="2"/>
  <c r="U184" i="2"/>
  <c r="T184" i="2"/>
  <c r="N184" i="2"/>
  <c r="O184" i="2" s="1"/>
  <c r="M184" i="2"/>
  <c r="K184" i="2"/>
  <c r="I184" i="2"/>
  <c r="G184" i="2"/>
  <c r="U183" i="2"/>
  <c r="T183" i="2"/>
  <c r="N183" i="2"/>
  <c r="O183" i="2" s="1"/>
  <c r="M183" i="2"/>
  <c r="K183" i="2"/>
  <c r="I183" i="2"/>
  <c r="G183" i="2"/>
  <c r="U182" i="2"/>
  <c r="T182" i="2"/>
  <c r="N182" i="2"/>
  <c r="O182" i="2" s="1"/>
  <c r="M182" i="2"/>
  <c r="K182" i="2"/>
  <c r="I182" i="2"/>
  <c r="G182" i="2"/>
  <c r="U181" i="2"/>
  <c r="T181" i="2"/>
  <c r="N181" i="2"/>
  <c r="O181" i="2" s="1"/>
  <c r="M181" i="2"/>
  <c r="K181" i="2"/>
  <c r="I181" i="2"/>
  <c r="G181" i="2"/>
  <c r="U180" i="2"/>
  <c r="T180" i="2"/>
  <c r="N180" i="2"/>
  <c r="O180" i="2" s="1"/>
  <c r="M180" i="2"/>
  <c r="K180" i="2"/>
  <c r="I180" i="2"/>
  <c r="G180" i="2"/>
  <c r="S179" i="2"/>
  <c r="R179" i="2"/>
  <c r="T179" i="2" s="1"/>
  <c r="Q179" i="2"/>
  <c r="P179" i="2"/>
  <c r="U179" i="2" s="1"/>
  <c r="L179" i="2"/>
  <c r="J179" i="2"/>
  <c r="H179" i="2"/>
  <c r="F179" i="2"/>
  <c r="N179" i="2" s="1"/>
  <c r="E179" i="2"/>
  <c r="M179" i="2" s="1"/>
  <c r="D179" i="2"/>
  <c r="U178" i="2"/>
  <c r="T178" i="2"/>
  <c r="N178" i="2"/>
  <c r="O178" i="2" s="1"/>
  <c r="M178" i="2"/>
  <c r="K178" i="2"/>
  <c r="I178" i="2"/>
  <c r="G178" i="2"/>
  <c r="U177" i="2"/>
  <c r="T177" i="2"/>
  <c r="N177" i="2"/>
  <c r="O177" i="2" s="1"/>
  <c r="M177" i="2"/>
  <c r="K177" i="2"/>
  <c r="I177" i="2"/>
  <c r="G177" i="2"/>
  <c r="U176" i="2"/>
  <c r="T176" i="2"/>
  <c r="N176" i="2"/>
  <c r="O176" i="2" s="1"/>
  <c r="M176" i="2"/>
  <c r="K176" i="2"/>
  <c r="I176" i="2"/>
  <c r="G176" i="2"/>
  <c r="U175" i="2"/>
  <c r="T175" i="2"/>
  <c r="N175" i="2"/>
  <c r="O175" i="2" s="1"/>
  <c r="M175" i="2"/>
  <c r="K175" i="2"/>
  <c r="I175" i="2"/>
  <c r="G175" i="2"/>
  <c r="U174" i="2"/>
  <c r="T174" i="2"/>
  <c r="O174" i="2"/>
  <c r="N174" i="2"/>
  <c r="M174" i="2"/>
  <c r="K174" i="2"/>
  <c r="I174" i="2"/>
  <c r="G174" i="2"/>
  <c r="U173" i="2"/>
  <c r="T173" i="2"/>
  <c r="N173" i="2"/>
  <c r="O173" i="2" s="1"/>
  <c r="M173" i="2"/>
  <c r="K173" i="2"/>
  <c r="I173" i="2"/>
  <c r="G173" i="2"/>
  <c r="S170" i="2"/>
  <c r="R170" i="2"/>
  <c r="T170" i="2" s="1"/>
  <c r="Q170" i="2"/>
  <c r="P170" i="2"/>
  <c r="U170" i="2" s="1"/>
  <c r="L170" i="2"/>
  <c r="J170" i="2"/>
  <c r="H170" i="2"/>
  <c r="F170" i="2"/>
  <c r="N170" i="2" s="1"/>
  <c r="O170" i="2" s="1"/>
  <c r="E170" i="2"/>
  <c r="D170" i="2"/>
  <c r="S169" i="2"/>
  <c r="R169" i="2"/>
  <c r="T169" i="2" s="1"/>
  <c r="Q169" i="2"/>
  <c r="P169" i="2"/>
  <c r="L169" i="2"/>
  <c r="J169" i="2"/>
  <c r="H169" i="2"/>
  <c r="F169" i="2"/>
  <c r="N169" i="2" s="1"/>
  <c r="E169" i="2"/>
  <c r="D169" i="2"/>
  <c r="I169" i="2" s="1"/>
  <c r="U168" i="2"/>
  <c r="T168" i="2"/>
  <c r="O168" i="2"/>
  <c r="N168" i="2"/>
  <c r="M168" i="2"/>
  <c r="K168" i="2"/>
  <c r="I168" i="2"/>
  <c r="G168" i="2"/>
  <c r="U167" i="2"/>
  <c r="T167" i="2"/>
  <c r="N167" i="2"/>
  <c r="O167" i="2" s="1"/>
  <c r="M167" i="2"/>
  <c r="K167" i="2"/>
  <c r="I167" i="2"/>
  <c r="G167" i="2"/>
  <c r="U166" i="2"/>
  <c r="T166" i="2"/>
  <c r="O166" i="2"/>
  <c r="N166" i="2"/>
  <c r="M166" i="2"/>
  <c r="K166" i="2"/>
  <c r="I166" i="2"/>
  <c r="G166" i="2"/>
  <c r="U165" i="2"/>
  <c r="T165" i="2"/>
  <c r="N165" i="2"/>
  <c r="O165" i="2" s="1"/>
  <c r="M165" i="2"/>
  <c r="K165" i="2"/>
  <c r="I165" i="2"/>
  <c r="G165" i="2"/>
  <c r="U164" i="2"/>
  <c r="T164" i="2"/>
  <c r="N164" i="2"/>
  <c r="O164" i="2" s="1"/>
  <c r="M164" i="2"/>
  <c r="K164" i="2"/>
  <c r="I164" i="2"/>
  <c r="G164" i="2"/>
  <c r="S163" i="2"/>
  <c r="R163" i="2"/>
  <c r="T163" i="2" s="1"/>
  <c r="Q163" i="2"/>
  <c r="P163" i="2"/>
  <c r="L163" i="2"/>
  <c r="J163" i="2"/>
  <c r="H163" i="2"/>
  <c r="F163" i="2"/>
  <c r="N163" i="2" s="1"/>
  <c r="O163" i="2" s="1"/>
  <c r="E163" i="2"/>
  <c r="D163" i="2"/>
  <c r="U162" i="2"/>
  <c r="T162" i="2"/>
  <c r="O162" i="2"/>
  <c r="N162" i="2"/>
  <c r="M162" i="2"/>
  <c r="K162" i="2"/>
  <c r="I162" i="2"/>
  <c r="G162" i="2"/>
  <c r="U161" i="2"/>
  <c r="T161" i="2"/>
  <c r="N161" i="2"/>
  <c r="O161" i="2" s="1"/>
  <c r="M161" i="2"/>
  <c r="K161" i="2"/>
  <c r="I161" i="2"/>
  <c r="G161" i="2"/>
  <c r="U160" i="2"/>
  <c r="T160" i="2"/>
  <c r="N160" i="2"/>
  <c r="O160" i="2" s="1"/>
  <c r="M160" i="2"/>
  <c r="K160" i="2"/>
  <c r="I160" i="2"/>
  <c r="G160" i="2"/>
  <c r="U159" i="2"/>
  <c r="T159" i="2"/>
  <c r="O159" i="2"/>
  <c r="N159" i="2"/>
  <c r="M159" i="2"/>
  <c r="K159" i="2"/>
  <c r="I159" i="2"/>
  <c r="G159" i="2"/>
  <c r="U158" i="2"/>
  <c r="T158" i="2"/>
  <c r="O158" i="2"/>
  <c r="N158" i="2"/>
  <c r="M158" i="2"/>
  <c r="K158" i="2"/>
  <c r="I158" i="2"/>
  <c r="G158" i="2"/>
  <c r="S157" i="2"/>
  <c r="R157" i="2"/>
  <c r="Q157" i="2"/>
  <c r="P157" i="2"/>
  <c r="L157" i="2"/>
  <c r="J157" i="2"/>
  <c r="N157" i="2" s="1"/>
  <c r="H157" i="2"/>
  <c r="F157" i="2"/>
  <c r="E157" i="2"/>
  <c r="D157" i="2"/>
  <c r="U156" i="2"/>
  <c r="T156" i="2"/>
  <c r="N156" i="2"/>
  <c r="O156" i="2" s="1"/>
  <c r="M156" i="2"/>
  <c r="K156" i="2"/>
  <c r="I156" i="2"/>
  <c r="G156" i="2"/>
  <c r="U155" i="2"/>
  <c r="T155" i="2"/>
  <c r="N155" i="2"/>
  <c r="O155" i="2" s="1"/>
  <c r="M155" i="2"/>
  <c r="K155" i="2"/>
  <c r="I155" i="2"/>
  <c r="G155" i="2"/>
  <c r="U154" i="2"/>
  <c r="T154" i="2"/>
  <c r="N154" i="2"/>
  <c r="O154" i="2" s="1"/>
  <c r="M154" i="2"/>
  <c r="K154" i="2"/>
  <c r="I154" i="2"/>
  <c r="G154" i="2"/>
  <c r="U153" i="2"/>
  <c r="T153" i="2"/>
  <c r="O153" i="2"/>
  <c r="N153" i="2"/>
  <c r="M153" i="2"/>
  <c r="K153" i="2"/>
  <c r="I153" i="2"/>
  <c r="G153" i="2"/>
  <c r="U152" i="2"/>
  <c r="T152" i="2"/>
  <c r="N152" i="2"/>
  <c r="O152" i="2" s="1"/>
  <c r="M152" i="2"/>
  <c r="K152" i="2"/>
  <c r="I152" i="2"/>
  <c r="G152" i="2"/>
  <c r="U151" i="2"/>
  <c r="T151" i="2"/>
  <c r="O151" i="2"/>
  <c r="N151" i="2"/>
  <c r="M151" i="2"/>
  <c r="K151" i="2"/>
  <c r="I151" i="2"/>
  <c r="G151" i="2"/>
  <c r="S150" i="2"/>
  <c r="R150" i="2"/>
  <c r="Q150" i="2"/>
  <c r="P150" i="2"/>
  <c r="L150" i="2"/>
  <c r="J150" i="2"/>
  <c r="H150" i="2"/>
  <c r="G150" i="2"/>
  <c r="F150" i="2"/>
  <c r="E150" i="2"/>
  <c r="D150" i="2"/>
  <c r="U149" i="2"/>
  <c r="T149" i="2"/>
  <c r="N149" i="2"/>
  <c r="O149" i="2" s="1"/>
  <c r="M149" i="2"/>
  <c r="K149" i="2"/>
  <c r="I149" i="2"/>
  <c r="G149" i="2"/>
  <c r="U148" i="2"/>
  <c r="T148" i="2"/>
  <c r="N148" i="2"/>
  <c r="O148" i="2" s="1"/>
  <c r="M148" i="2"/>
  <c r="K148" i="2"/>
  <c r="I148" i="2"/>
  <c r="G148" i="2"/>
  <c r="U147" i="2"/>
  <c r="T147" i="2"/>
  <c r="N147" i="2"/>
  <c r="O147" i="2" s="1"/>
  <c r="M147" i="2"/>
  <c r="K147" i="2"/>
  <c r="I147" i="2"/>
  <c r="G147" i="2"/>
  <c r="U146" i="2"/>
  <c r="T146" i="2"/>
  <c r="N146" i="2"/>
  <c r="O146" i="2" s="1"/>
  <c r="M146" i="2"/>
  <c r="K146" i="2"/>
  <c r="I146" i="2"/>
  <c r="G146" i="2"/>
  <c r="U145" i="2"/>
  <c r="T145" i="2"/>
  <c r="N145" i="2"/>
  <c r="O145" i="2" s="1"/>
  <c r="M145" i="2"/>
  <c r="K145" i="2"/>
  <c r="I145" i="2"/>
  <c r="G145" i="2"/>
  <c r="S144" i="2"/>
  <c r="R144" i="2"/>
  <c r="T144" i="2" s="1"/>
  <c r="Q144" i="2"/>
  <c r="P144" i="2"/>
  <c r="L144" i="2"/>
  <c r="J144" i="2"/>
  <c r="H144" i="2"/>
  <c r="F144" i="2"/>
  <c r="E144" i="2"/>
  <c r="D144" i="2"/>
  <c r="G144" i="2" s="1"/>
  <c r="U143" i="2"/>
  <c r="T143" i="2"/>
  <c r="N143" i="2"/>
  <c r="O143" i="2" s="1"/>
  <c r="M143" i="2"/>
  <c r="K143" i="2"/>
  <c r="I143" i="2"/>
  <c r="G143" i="2"/>
  <c r="U142" i="2"/>
  <c r="T142" i="2"/>
  <c r="N142" i="2"/>
  <c r="O142" i="2" s="1"/>
  <c r="M142" i="2"/>
  <c r="K142" i="2"/>
  <c r="I142" i="2"/>
  <c r="G142" i="2"/>
  <c r="U141" i="2"/>
  <c r="T141" i="2"/>
  <c r="N141" i="2"/>
  <c r="O141" i="2" s="1"/>
  <c r="M141" i="2"/>
  <c r="K141" i="2"/>
  <c r="I141" i="2"/>
  <c r="G141" i="2"/>
  <c r="U140" i="2"/>
  <c r="T140" i="2"/>
  <c r="N140" i="2"/>
  <c r="O140" i="2" s="1"/>
  <c r="M140" i="2"/>
  <c r="K140" i="2"/>
  <c r="I140" i="2"/>
  <c r="G140" i="2"/>
  <c r="U139" i="2"/>
  <c r="T139" i="2"/>
  <c r="N139" i="2"/>
  <c r="O139" i="2" s="1"/>
  <c r="M139" i="2"/>
  <c r="K139" i="2"/>
  <c r="I139" i="2"/>
  <c r="G139" i="2"/>
  <c r="U138" i="2"/>
  <c r="T138" i="2"/>
  <c r="N138" i="2"/>
  <c r="O138" i="2" s="1"/>
  <c r="M138" i="2"/>
  <c r="K138" i="2"/>
  <c r="I138" i="2"/>
  <c r="G138" i="2"/>
  <c r="S137" i="2"/>
  <c r="R137" i="2"/>
  <c r="T137" i="2" s="1"/>
  <c r="Q137" i="2"/>
  <c r="P137" i="2"/>
  <c r="L137" i="2"/>
  <c r="J137" i="2"/>
  <c r="U137" i="2" s="1"/>
  <c r="H137" i="2"/>
  <c r="F137" i="2"/>
  <c r="N137" i="2" s="1"/>
  <c r="E137" i="2"/>
  <c r="K137" i="2" s="1"/>
  <c r="D137" i="2"/>
  <c r="U136" i="2"/>
  <c r="T136" i="2"/>
  <c r="O136" i="2"/>
  <c r="N136" i="2"/>
  <c r="M136" i="2"/>
  <c r="K136" i="2"/>
  <c r="I136" i="2"/>
  <c r="G136" i="2"/>
  <c r="U135" i="2"/>
  <c r="T135" i="2"/>
  <c r="O135" i="2"/>
  <c r="N135" i="2"/>
  <c r="M135" i="2"/>
  <c r="K135" i="2"/>
  <c r="I135" i="2"/>
  <c r="G135" i="2"/>
  <c r="U134" i="2"/>
  <c r="T134" i="2"/>
  <c r="N134" i="2"/>
  <c r="O134" i="2" s="1"/>
  <c r="M134" i="2"/>
  <c r="K134" i="2"/>
  <c r="I134" i="2"/>
  <c r="G134" i="2"/>
  <c r="U133" i="2"/>
  <c r="T133" i="2"/>
  <c r="N133" i="2"/>
  <c r="O133" i="2" s="1"/>
  <c r="M133" i="2"/>
  <c r="K133" i="2"/>
  <c r="I133" i="2"/>
  <c r="G133" i="2"/>
  <c r="S132" i="2"/>
  <c r="R132" i="2"/>
  <c r="T132" i="2" s="1"/>
  <c r="Q132" i="2"/>
  <c r="P132" i="2"/>
  <c r="U132" i="2" s="1"/>
  <c r="L132" i="2"/>
  <c r="J132" i="2"/>
  <c r="H132" i="2"/>
  <c r="F132" i="2"/>
  <c r="E132" i="2"/>
  <c r="M132" i="2" s="1"/>
  <c r="D132" i="2"/>
  <c r="U131" i="2"/>
  <c r="T131" i="2"/>
  <c r="N131" i="2"/>
  <c r="O131" i="2" s="1"/>
  <c r="M131" i="2"/>
  <c r="K131" i="2"/>
  <c r="I131" i="2"/>
  <c r="G131" i="2"/>
  <c r="U130" i="2"/>
  <c r="T130" i="2"/>
  <c r="N130" i="2"/>
  <c r="O130" i="2" s="1"/>
  <c r="M130" i="2"/>
  <c r="K130" i="2"/>
  <c r="I130" i="2"/>
  <c r="G130" i="2"/>
  <c r="U129" i="2"/>
  <c r="T129" i="2"/>
  <c r="N129" i="2"/>
  <c r="O129" i="2" s="1"/>
  <c r="M129" i="2"/>
  <c r="K129" i="2"/>
  <c r="I129" i="2"/>
  <c r="G129" i="2"/>
  <c r="U128" i="2"/>
  <c r="T128" i="2"/>
  <c r="N128" i="2"/>
  <c r="O128" i="2" s="1"/>
  <c r="M128" i="2"/>
  <c r="K128" i="2"/>
  <c r="I128" i="2"/>
  <c r="G128" i="2"/>
  <c r="U127" i="2"/>
  <c r="T127" i="2"/>
  <c r="N127" i="2"/>
  <c r="O127" i="2" s="1"/>
  <c r="M127" i="2"/>
  <c r="K127" i="2"/>
  <c r="I127" i="2"/>
  <c r="G127" i="2"/>
  <c r="S126" i="2"/>
  <c r="R126" i="2"/>
  <c r="T126" i="2" s="1"/>
  <c r="Q126" i="2"/>
  <c r="P126" i="2"/>
  <c r="L126" i="2"/>
  <c r="J126" i="2"/>
  <c r="H126" i="2"/>
  <c r="I126" i="2" s="1"/>
  <c r="F126" i="2"/>
  <c r="N126" i="2" s="1"/>
  <c r="O126" i="2" s="1"/>
  <c r="E126" i="2"/>
  <c r="M126" i="2" s="1"/>
  <c r="D126" i="2"/>
  <c r="G126" i="2" s="1"/>
  <c r="U125" i="2"/>
  <c r="T125" i="2"/>
  <c r="N125" i="2"/>
  <c r="O125" i="2" s="1"/>
  <c r="M125" i="2"/>
  <c r="K125" i="2"/>
  <c r="I125" i="2"/>
  <c r="G125" i="2"/>
  <c r="U124" i="2"/>
  <c r="T124" i="2"/>
  <c r="N124" i="2"/>
  <c r="O124" i="2" s="1"/>
  <c r="M124" i="2"/>
  <c r="K124" i="2"/>
  <c r="I124" i="2"/>
  <c r="G124" i="2"/>
  <c r="U123" i="2"/>
  <c r="T123" i="2"/>
  <c r="N123" i="2"/>
  <c r="O123" i="2" s="1"/>
  <c r="M123" i="2"/>
  <c r="K123" i="2"/>
  <c r="I123" i="2"/>
  <c r="G123" i="2"/>
  <c r="U122" i="2"/>
  <c r="T122" i="2"/>
  <c r="N122" i="2"/>
  <c r="O122" i="2" s="1"/>
  <c r="M122" i="2"/>
  <c r="K122" i="2"/>
  <c r="I122" i="2"/>
  <c r="G122" i="2"/>
  <c r="S121" i="2"/>
  <c r="R121" i="2"/>
  <c r="T121" i="2" s="1"/>
  <c r="Q121" i="2"/>
  <c r="P121" i="2"/>
  <c r="U121" i="2" s="1"/>
  <c r="L121" i="2"/>
  <c r="J121" i="2"/>
  <c r="H121" i="2"/>
  <c r="I121" i="2" s="1"/>
  <c r="F121" i="2"/>
  <c r="E121" i="2"/>
  <c r="D121" i="2"/>
  <c r="G121" i="2" s="1"/>
  <c r="U120" i="2"/>
  <c r="T120" i="2"/>
  <c r="N120" i="2"/>
  <c r="O120" i="2" s="1"/>
  <c r="M120" i="2"/>
  <c r="K120" i="2"/>
  <c r="I120" i="2"/>
  <c r="G120" i="2"/>
  <c r="U119" i="2"/>
  <c r="T119" i="2"/>
  <c r="N119" i="2"/>
  <c r="O119" i="2" s="1"/>
  <c r="M119" i="2"/>
  <c r="K119" i="2"/>
  <c r="I119" i="2"/>
  <c r="G119" i="2"/>
  <c r="U118" i="2"/>
  <c r="T118" i="2"/>
  <c r="N118" i="2"/>
  <c r="O118" i="2" s="1"/>
  <c r="M118" i="2"/>
  <c r="K118" i="2"/>
  <c r="I118" i="2"/>
  <c r="G118" i="2"/>
  <c r="U117" i="2"/>
  <c r="T117" i="2"/>
  <c r="N117" i="2"/>
  <c r="O117" i="2" s="1"/>
  <c r="M117" i="2"/>
  <c r="K117" i="2"/>
  <c r="I117" i="2"/>
  <c r="G117" i="2"/>
  <c r="U116" i="2"/>
  <c r="T116" i="2"/>
  <c r="N116" i="2"/>
  <c r="O116" i="2" s="1"/>
  <c r="M116" i="2"/>
  <c r="K116" i="2"/>
  <c r="I116" i="2"/>
  <c r="G116" i="2"/>
  <c r="U115" i="2"/>
  <c r="T115" i="2"/>
  <c r="O115" i="2"/>
  <c r="N115" i="2"/>
  <c r="M115" i="2"/>
  <c r="K115" i="2"/>
  <c r="I115" i="2"/>
  <c r="G115" i="2"/>
  <c r="U114" i="2"/>
  <c r="T114" i="2"/>
  <c r="O114" i="2"/>
  <c r="N114" i="2"/>
  <c r="M114" i="2"/>
  <c r="K114" i="2"/>
  <c r="I114" i="2"/>
  <c r="G114" i="2"/>
  <c r="U113" i="2"/>
  <c r="T113" i="2"/>
  <c r="N113" i="2"/>
  <c r="O113" i="2" s="1"/>
  <c r="M113" i="2"/>
  <c r="K113" i="2"/>
  <c r="I113" i="2"/>
  <c r="G113" i="2"/>
  <c r="S112" i="2"/>
  <c r="T112" i="2" s="1"/>
  <c r="R112" i="2"/>
  <c r="Q112" i="2"/>
  <c r="P112" i="2"/>
  <c r="L112" i="2"/>
  <c r="J112" i="2"/>
  <c r="U112" i="2" s="1"/>
  <c r="H112" i="2"/>
  <c r="F112" i="2"/>
  <c r="N112" i="2" s="1"/>
  <c r="E112" i="2"/>
  <c r="D112" i="2"/>
  <c r="U111" i="2"/>
  <c r="T111" i="2"/>
  <c r="N111" i="2"/>
  <c r="O111" i="2" s="1"/>
  <c r="M111" i="2"/>
  <c r="K111" i="2"/>
  <c r="I111" i="2"/>
  <c r="G111" i="2"/>
  <c r="U110" i="2"/>
  <c r="T110" i="2"/>
  <c r="N110" i="2"/>
  <c r="O110" i="2" s="1"/>
  <c r="M110" i="2"/>
  <c r="K110" i="2"/>
  <c r="I110" i="2"/>
  <c r="G110" i="2"/>
  <c r="U109" i="2"/>
  <c r="T109" i="2"/>
  <c r="O109" i="2"/>
  <c r="N109" i="2"/>
  <c r="M109" i="2"/>
  <c r="K109" i="2"/>
  <c r="I109" i="2"/>
  <c r="G109" i="2"/>
  <c r="U108" i="2"/>
  <c r="T108" i="2"/>
  <c r="N108" i="2"/>
  <c r="O108" i="2" s="1"/>
  <c r="M108" i="2"/>
  <c r="K108" i="2"/>
  <c r="I108" i="2"/>
  <c r="G108" i="2"/>
  <c r="U107" i="2"/>
  <c r="T107" i="2"/>
  <c r="N107" i="2"/>
  <c r="O107" i="2" s="1"/>
  <c r="M107" i="2"/>
  <c r="K107" i="2"/>
  <c r="I107" i="2"/>
  <c r="G107" i="2"/>
  <c r="S106" i="2"/>
  <c r="R106" i="2"/>
  <c r="T106" i="2" s="1"/>
  <c r="Q106" i="2"/>
  <c r="P106" i="2"/>
  <c r="L106" i="2"/>
  <c r="J106" i="2"/>
  <c r="H106" i="2"/>
  <c r="F106" i="2"/>
  <c r="N106" i="2" s="1"/>
  <c r="E106" i="2"/>
  <c r="M106" i="2" s="1"/>
  <c r="D106" i="2"/>
  <c r="U105" i="2"/>
  <c r="T105" i="2"/>
  <c r="N105" i="2"/>
  <c r="O105" i="2" s="1"/>
  <c r="M105" i="2"/>
  <c r="K105" i="2"/>
  <c r="I105" i="2"/>
  <c r="G105" i="2"/>
  <c r="S102" i="2"/>
  <c r="R102" i="2"/>
  <c r="T102" i="2" s="1"/>
  <c r="Q102" i="2"/>
  <c r="P102" i="2"/>
  <c r="L102" i="2"/>
  <c r="J102" i="2"/>
  <c r="H102" i="2"/>
  <c r="F102" i="2"/>
  <c r="N102" i="2" s="1"/>
  <c r="O102" i="2" s="1"/>
  <c r="E102" i="2"/>
  <c r="M102" i="2" s="1"/>
  <c r="D102" i="2"/>
  <c r="S101" i="2"/>
  <c r="R101" i="2"/>
  <c r="T101" i="2" s="1"/>
  <c r="Q101" i="2"/>
  <c r="P101" i="2"/>
  <c r="L101" i="2"/>
  <c r="J101" i="2"/>
  <c r="H101" i="2"/>
  <c r="F101" i="2"/>
  <c r="N101" i="2" s="1"/>
  <c r="O101" i="2" s="1"/>
  <c r="E101" i="2"/>
  <c r="D101" i="2"/>
  <c r="G101" i="2" s="1"/>
  <c r="U100" i="2"/>
  <c r="T100" i="2"/>
  <c r="N100" i="2"/>
  <c r="O100" i="2" s="1"/>
  <c r="M100" i="2"/>
  <c r="K100" i="2"/>
  <c r="I100" i="2"/>
  <c r="G100" i="2"/>
  <c r="U99" i="2"/>
  <c r="T99" i="2"/>
  <c r="N99" i="2"/>
  <c r="O99" i="2" s="1"/>
  <c r="M99" i="2"/>
  <c r="K99" i="2"/>
  <c r="I99" i="2"/>
  <c r="G99" i="2"/>
  <c r="U98" i="2"/>
  <c r="T98" i="2"/>
  <c r="O98" i="2"/>
  <c r="N98" i="2"/>
  <c r="M98" i="2"/>
  <c r="K98" i="2"/>
  <c r="I98" i="2"/>
  <c r="G98" i="2"/>
  <c r="U97" i="2"/>
  <c r="T97" i="2"/>
  <c r="N97" i="2"/>
  <c r="O97" i="2" s="1"/>
  <c r="M97" i="2"/>
  <c r="K97" i="2"/>
  <c r="I97" i="2"/>
  <c r="G97" i="2"/>
  <c r="S96" i="2"/>
  <c r="R96" i="2"/>
  <c r="T96" i="2" s="1"/>
  <c r="Q96" i="2"/>
  <c r="P96" i="2"/>
  <c r="L96" i="2"/>
  <c r="J96" i="2"/>
  <c r="U96" i="2" s="1"/>
  <c r="H96" i="2"/>
  <c r="F96" i="2"/>
  <c r="N96" i="2" s="1"/>
  <c r="E96" i="2"/>
  <c r="K96" i="2" s="1"/>
  <c r="D96" i="2"/>
  <c r="U95" i="2"/>
  <c r="T95" i="2"/>
  <c r="N95" i="2"/>
  <c r="O95" i="2" s="1"/>
  <c r="M95" i="2"/>
  <c r="K95" i="2"/>
  <c r="I95" i="2"/>
  <c r="G95" i="2"/>
  <c r="U94" i="2"/>
  <c r="T94" i="2"/>
  <c r="O94" i="2"/>
  <c r="N94" i="2"/>
  <c r="M94" i="2"/>
  <c r="K94" i="2"/>
  <c r="I94" i="2"/>
  <c r="G94" i="2"/>
  <c r="U93" i="2"/>
  <c r="T93" i="2"/>
  <c r="N93" i="2"/>
  <c r="O93" i="2" s="1"/>
  <c r="M93" i="2"/>
  <c r="K93" i="2"/>
  <c r="I93" i="2"/>
  <c r="G93" i="2"/>
  <c r="U92" i="2"/>
  <c r="T92" i="2"/>
  <c r="N92" i="2"/>
  <c r="O92" i="2" s="1"/>
  <c r="M92" i="2"/>
  <c r="K92" i="2"/>
  <c r="I92" i="2"/>
  <c r="G92" i="2"/>
  <c r="S91" i="2"/>
  <c r="R91" i="2"/>
  <c r="T91" i="2" s="1"/>
  <c r="Q91" i="2"/>
  <c r="P91" i="2"/>
  <c r="U91" i="2" s="1"/>
  <c r="L91" i="2"/>
  <c r="J91" i="2"/>
  <c r="H91" i="2"/>
  <c r="N91" i="2" s="1"/>
  <c r="F91" i="2"/>
  <c r="E91" i="2"/>
  <c r="D91" i="2"/>
  <c r="U90" i="2"/>
  <c r="T90" i="2"/>
  <c r="N90" i="2"/>
  <c r="O90" i="2" s="1"/>
  <c r="M90" i="2"/>
  <c r="K90" i="2"/>
  <c r="I90" i="2"/>
  <c r="G90" i="2"/>
  <c r="U89" i="2"/>
  <c r="T89" i="2"/>
  <c r="N89" i="2"/>
  <c r="O89" i="2" s="1"/>
  <c r="M89" i="2"/>
  <c r="K89" i="2"/>
  <c r="I89" i="2"/>
  <c r="G89" i="2"/>
  <c r="U88" i="2"/>
  <c r="T88" i="2"/>
  <c r="N88" i="2"/>
  <c r="O88" i="2" s="1"/>
  <c r="M88" i="2"/>
  <c r="K88" i="2"/>
  <c r="I88" i="2"/>
  <c r="G88" i="2"/>
  <c r="S85" i="2"/>
  <c r="R85" i="2"/>
  <c r="T85" i="2" s="1"/>
  <c r="Q85" i="2"/>
  <c r="P85" i="2"/>
  <c r="L85" i="2"/>
  <c r="J85" i="2"/>
  <c r="H85" i="2"/>
  <c r="F85" i="2"/>
  <c r="N85" i="2" s="1"/>
  <c r="O85" i="2" s="1"/>
  <c r="E85" i="2"/>
  <c r="M85" i="2" s="1"/>
  <c r="D85" i="2"/>
  <c r="G85" i="2" s="1"/>
  <c r="S84" i="2"/>
  <c r="T84" i="2" s="1"/>
  <c r="R84" i="2"/>
  <c r="Q84" i="2"/>
  <c r="P84" i="2"/>
  <c r="U84" i="2" s="1"/>
  <c r="L84" i="2"/>
  <c r="J84" i="2"/>
  <c r="H84" i="2"/>
  <c r="F84" i="2"/>
  <c r="N84" i="2" s="1"/>
  <c r="O84" i="2" s="1"/>
  <c r="E84" i="2"/>
  <c r="M84" i="2" s="1"/>
  <c r="D84" i="2"/>
  <c r="G84" i="2" s="1"/>
  <c r="U83" i="2"/>
  <c r="T83" i="2"/>
  <c r="O83" i="2"/>
  <c r="N83" i="2"/>
  <c r="M83" i="2"/>
  <c r="K83" i="2"/>
  <c r="I83" i="2"/>
  <c r="G83" i="2"/>
  <c r="U82" i="2"/>
  <c r="T82" i="2"/>
  <c r="N82" i="2"/>
  <c r="O82" i="2" s="1"/>
  <c r="M82" i="2"/>
  <c r="K82" i="2"/>
  <c r="I82" i="2"/>
  <c r="G82" i="2"/>
  <c r="U81" i="2"/>
  <c r="T81" i="2"/>
  <c r="O81" i="2"/>
  <c r="N81" i="2"/>
  <c r="M81" i="2"/>
  <c r="K81" i="2"/>
  <c r="I81" i="2"/>
  <c r="G81" i="2"/>
  <c r="U80" i="2"/>
  <c r="T80" i="2"/>
  <c r="O80" i="2"/>
  <c r="N80" i="2"/>
  <c r="M80" i="2"/>
  <c r="K80" i="2"/>
  <c r="I80" i="2"/>
  <c r="G80" i="2"/>
  <c r="U79" i="2"/>
  <c r="T79" i="2"/>
  <c r="N79" i="2"/>
  <c r="O79" i="2" s="1"/>
  <c r="M79" i="2"/>
  <c r="K79" i="2"/>
  <c r="I79" i="2"/>
  <c r="G79" i="2"/>
  <c r="S78" i="2"/>
  <c r="R78" i="2"/>
  <c r="T78" i="2" s="1"/>
  <c r="Q78" i="2"/>
  <c r="P78" i="2"/>
  <c r="L78" i="2"/>
  <c r="J78" i="2"/>
  <c r="U78" i="2" s="1"/>
  <c r="H78" i="2"/>
  <c r="F78" i="2"/>
  <c r="E78" i="2"/>
  <c r="D78" i="2"/>
  <c r="U77" i="2"/>
  <c r="T77" i="2"/>
  <c r="N77" i="2"/>
  <c r="O77" i="2" s="1"/>
  <c r="M77" i="2"/>
  <c r="K77" i="2"/>
  <c r="I77" i="2"/>
  <c r="G77" i="2"/>
  <c r="U76" i="2"/>
  <c r="T76" i="2"/>
  <c r="N76" i="2"/>
  <c r="O76" i="2" s="1"/>
  <c r="M76" i="2"/>
  <c r="K76" i="2"/>
  <c r="I76" i="2"/>
  <c r="G76" i="2"/>
  <c r="U75" i="2"/>
  <c r="T75" i="2"/>
  <c r="N75" i="2"/>
  <c r="O75" i="2" s="1"/>
  <c r="M75" i="2"/>
  <c r="K75" i="2"/>
  <c r="I75" i="2"/>
  <c r="G75" i="2"/>
  <c r="U74" i="2"/>
  <c r="T74" i="2"/>
  <c r="N74" i="2"/>
  <c r="O74" i="2" s="1"/>
  <c r="M74" i="2"/>
  <c r="K74" i="2"/>
  <c r="I74" i="2"/>
  <c r="G74" i="2"/>
  <c r="U73" i="2"/>
  <c r="T73" i="2"/>
  <c r="N73" i="2"/>
  <c r="O73" i="2" s="1"/>
  <c r="M73" i="2"/>
  <c r="K73" i="2"/>
  <c r="I73" i="2"/>
  <c r="G73" i="2"/>
  <c r="U72" i="2"/>
  <c r="T72" i="2"/>
  <c r="O72" i="2"/>
  <c r="N72" i="2"/>
  <c r="M72" i="2"/>
  <c r="K72" i="2"/>
  <c r="I72" i="2"/>
  <c r="G72" i="2"/>
  <c r="U71" i="2"/>
  <c r="T71" i="2"/>
  <c r="N71" i="2"/>
  <c r="O71" i="2" s="1"/>
  <c r="M71" i="2"/>
  <c r="K71" i="2"/>
  <c r="I71" i="2"/>
  <c r="G71" i="2"/>
  <c r="S70" i="2"/>
  <c r="R70" i="2"/>
  <c r="T70" i="2" s="1"/>
  <c r="Q70" i="2"/>
  <c r="P70" i="2"/>
  <c r="U70" i="2" s="1"/>
  <c r="L70" i="2"/>
  <c r="J70" i="2"/>
  <c r="H70" i="2"/>
  <c r="F70" i="2"/>
  <c r="N70" i="2" s="1"/>
  <c r="E70" i="2"/>
  <c r="D70" i="2"/>
  <c r="U69" i="2"/>
  <c r="T69" i="2"/>
  <c r="N69" i="2"/>
  <c r="O69" i="2" s="1"/>
  <c r="M69" i="2"/>
  <c r="K69" i="2"/>
  <c r="I69" i="2"/>
  <c r="G69" i="2"/>
  <c r="U68" i="2"/>
  <c r="T68" i="2"/>
  <c r="N68" i="2"/>
  <c r="O68" i="2" s="1"/>
  <c r="M68" i="2"/>
  <c r="K68" i="2"/>
  <c r="I68" i="2"/>
  <c r="G68" i="2"/>
  <c r="U67" i="2"/>
  <c r="T67" i="2"/>
  <c r="N67" i="2"/>
  <c r="O67" i="2" s="1"/>
  <c r="M67" i="2"/>
  <c r="K67" i="2"/>
  <c r="I67" i="2"/>
  <c r="G67" i="2"/>
  <c r="U66" i="2"/>
  <c r="T66" i="2"/>
  <c r="N66" i="2"/>
  <c r="O66" i="2" s="1"/>
  <c r="M66" i="2"/>
  <c r="K66" i="2"/>
  <c r="I66" i="2"/>
  <c r="G66" i="2"/>
  <c r="U65" i="2"/>
  <c r="T65" i="2"/>
  <c r="N65" i="2"/>
  <c r="O65" i="2" s="1"/>
  <c r="M65" i="2"/>
  <c r="K65" i="2"/>
  <c r="I65" i="2"/>
  <c r="G65" i="2"/>
  <c r="U64" i="2"/>
  <c r="T64" i="2"/>
  <c r="N64" i="2"/>
  <c r="O64" i="2" s="1"/>
  <c r="M64" i="2"/>
  <c r="K64" i="2"/>
  <c r="I64" i="2"/>
  <c r="G64" i="2"/>
  <c r="S63" i="2"/>
  <c r="R63" i="2"/>
  <c r="T63" i="2" s="1"/>
  <c r="Q63" i="2"/>
  <c r="P63" i="2"/>
  <c r="L63" i="2"/>
  <c r="J63" i="2"/>
  <c r="H63" i="2"/>
  <c r="F63" i="2"/>
  <c r="E63" i="2"/>
  <c r="M63" i="2" s="1"/>
  <c r="D63" i="2"/>
  <c r="G63" i="2" s="1"/>
  <c r="U62" i="2"/>
  <c r="T62" i="2"/>
  <c r="N62" i="2"/>
  <c r="O62" i="2" s="1"/>
  <c r="M62" i="2"/>
  <c r="K62" i="2"/>
  <c r="I62" i="2"/>
  <c r="G62" i="2"/>
  <c r="U61" i="2"/>
  <c r="T61" i="2"/>
  <c r="N61" i="2"/>
  <c r="O61" i="2" s="1"/>
  <c r="M61" i="2"/>
  <c r="K61" i="2"/>
  <c r="I61" i="2"/>
  <c r="G61" i="2"/>
  <c r="U60" i="2"/>
  <c r="T60" i="2"/>
  <c r="N60" i="2"/>
  <c r="O60" i="2" s="1"/>
  <c r="M60" i="2"/>
  <c r="K60" i="2"/>
  <c r="I60" i="2"/>
  <c r="G60" i="2"/>
  <c r="U59" i="2"/>
  <c r="T59" i="2"/>
  <c r="N59" i="2"/>
  <c r="O59" i="2" s="1"/>
  <c r="M59" i="2"/>
  <c r="K59" i="2"/>
  <c r="I59" i="2"/>
  <c r="G59" i="2"/>
  <c r="S58" i="2"/>
  <c r="R58" i="2"/>
  <c r="T58" i="2" s="1"/>
  <c r="Q58" i="2"/>
  <c r="P58" i="2"/>
  <c r="L58" i="2"/>
  <c r="J58" i="2"/>
  <c r="H58" i="2"/>
  <c r="F58" i="2"/>
  <c r="E58" i="2"/>
  <c r="M58" i="2" s="1"/>
  <c r="D58" i="2"/>
  <c r="U57" i="2"/>
  <c r="T57" i="2"/>
  <c r="N57" i="2"/>
  <c r="O57" i="2" s="1"/>
  <c r="M57" i="2"/>
  <c r="K57" i="2"/>
  <c r="I57" i="2"/>
  <c r="G57" i="2"/>
  <c r="S54" i="2"/>
  <c r="R54" i="2"/>
  <c r="T54" i="2" s="1"/>
  <c r="Q54" i="2"/>
  <c r="P54" i="2"/>
  <c r="L54" i="2"/>
  <c r="J54" i="2"/>
  <c r="U54" i="2" s="1"/>
  <c r="H54" i="2"/>
  <c r="F54" i="2"/>
  <c r="N54" i="2" s="1"/>
  <c r="E54" i="2"/>
  <c r="K54" i="2" s="1"/>
  <c r="D54" i="2"/>
  <c r="S53" i="2"/>
  <c r="R53" i="2"/>
  <c r="T53" i="2" s="1"/>
  <c r="Q53" i="2"/>
  <c r="P53" i="2"/>
  <c r="L53" i="2"/>
  <c r="J53" i="2"/>
  <c r="H53" i="2"/>
  <c r="F53" i="2"/>
  <c r="N53" i="2" s="1"/>
  <c r="E53" i="2"/>
  <c r="M53" i="2" s="1"/>
  <c r="D53" i="2"/>
  <c r="U52" i="2"/>
  <c r="T52" i="2"/>
  <c r="N52" i="2"/>
  <c r="O52" i="2" s="1"/>
  <c r="M52" i="2"/>
  <c r="K52" i="2"/>
  <c r="I52" i="2"/>
  <c r="G52" i="2"/>
  <c r="U51" i="2"/>
  <c r="T51" i="2"/>
  <c r="N51" i="2"/>
  <c r="O51" i="2" s="1"/>
  <c r="M51" i="2"/>
  <c r="K51" i="2"/>
  <c r="I51" i="2"/>
  <c r="G51" i="2"/>
  <c r="U50" i="2"/>
  <c r="T50" i="2"/>
  <c r="N50" i="2"/>
  <c r="O50" i="2" s="1"/>
  <c r="M50" i="2"/>
  <c r="K50" i="2"/>
  <c r="I50" i="2"/>
  <c r="G50" i="2"/>
  <c r="U49" i="2"/>
  <c r="T49" i="2"/>
  <c r="N49" i="2"/>
  <c r="O49" i="2" s="1"/>
  <c r="M49" i="2"/>
  <c r="K49" i="2"/>
  <c r="I49" i="2"/>
  <c r="G49" i="2"/>
  <c r="U48" i="2"/>
  <c r="T48" i="2"/>
  <c r="N48" i="2"/>
  <c r="O48" i="2" s="1"/>
  <c r="M48" i="2"/>
  <c r="K48" i="2"/>
  <c r="I48" i="2"/>
  <c r="G48" i="2"/>
  <c r="S47" i="2"/>
  <c r="R47" i="2"/>
  <c r="T47" i="2" s="1"/>
  <c r="Q47" i="2"/>
  <c r="P47" i="2"/>
  <c r="L47" i="2"/>
  <c r="J47" i="2"/>
  <c r="H47" i="2"/>
  <c r="F47" i="2"/>
  <c r="E47" i="2"/>
  <c r="M47" i="2" s="1"/>
  <c r="D47" i="2"/>
  <c r="G47" i="2" s="1"/>
  <c r="U46" i="2"/>
  <c r="T46" i="2"/>
  <c r="N46" i="2"/>
  <c r="O46" i="2" s="1"/>
  <c r="M46" i="2"/>
  <c r="K46" i="2"/>
  <c r="I46" i="2"/>
  <c r="G46" i="2"/>
  <c r="U45" i="2"/>
  <c r="T45" i="2"/>
  <c r="N45" i="2"/>
  <c r="O45" i="2" s="1"/>
  <c r="M45" i="2"/>
  <c r="K45" i="2"/>
  <c r="I45" i="2"/>
  <c r="G45" i="2"/>
  <c r="U44" i="2"/>
  <c r="T44" i="2"/>
  <c r="N44" i="2"/>
  <c r="O44" i="2" s="1"/>
  <c r="M44" i="2"/>
  <c r="K44" i="2"/>
  <c r="I44" i="2"/>
  <c r="G44" i="2"/>
  <c r="U43" i="2"/>
  <c r="T43" i="2"/>
  <c r="N43" i="2"/>
  <c r="O43" i="2" s="1"/>
  <c r="M43" i="2"/>
  <c r="K43" i="2"/>
  <c r="I43" i="2"/>
  <c r="G43" i="2"/>
  <c r="U42" i="2"/>
  <c r="T42" i="2"/>
  <c r="N42" i="2"/>
  <c r="O42" i="2" s="1"/>
  <c r="M42" i="2"/>
  <c r="K42" i="2"/>
  <c r="I42" i="2"/>
  <c r="G42" i="2"/>
  <c r="U41" i="2"/>
  <c r="T41" i="2"/>
  <c r="N41" i="2"/>
  <c r="O41" i="2" s="1"/>
  <c r="M41" i="2"/>
  <c r="K41" i="2"/>
  <c r="I41" i="2"/>
  <c r="G41" i="2"/>
  <c r="S40" i="2"/>
  <c r="R40" i="2"/>
  <c r="T40" i="2" s="1"/>
  <c r="Q40" i="2"/>
  <c r="P40" i="2"/>
  <c r="L40" i="2"/>
  <c r="J40" i="2"/>
  <c r="K40" i="2" s="1"/>
  <c r="H40" i="2"/>
  <c r="F40" i="2"/>
  <c r="N40" i="2" s="1"/>
  <c r="O40" i="2" s="1"/>
  <c r="E40" i="2"/>
  <c r="D40" i="2"/>
  <c r="U39" i="2"/>
  <c r="T39" i="2"/>
  <c r="N39" i="2"/>
  <c r="O39" i="2" s="1"/>
  <c r="M39" i="2"/>
  <c r="K39" i="2"/>
  <c r="I39" i="2"/>
  <c r="G39" i="2"/>
  <c r="U38" i="2"/>
  <c r="T38" i="2"/>
  <c r="N38" i="2"/>
  <c r="O38" i="2" s="1"/>
  <c r="M38" i="2"/>
  <c r="K38" i="2"/>
  <c r="I38" i="2"/>
  <c r="G38" i="2"/>
  <c r="U37" i="2"/>
  <c r="T37" i="2"/>
  <c r="N37" i="2"/>
  <c r="O37" i="2" s="1"/>
  <c r="M37" i="2"/>
  <c r="K37" i="2"/>
  <c r="I37" i="2"/>
  <c r="G37" i="2"/>
  <c r="U36" i="2"/>
  <c r="T36" i="2"/>
  <c r="N36" i="2"/>
  <c r="O36" i="2" s="1"/>
  <c r="M36" i="2"/>
  <c r="K36" i="2"/>
  <c r="I36" i="2"/>
  <c r="G36" i="2"/>
  <c r="S35" i="2"/>
  <c r="R35" i="2"/>
  <c r="T35" i="2" s="1"/>
  <c r="Q35" i="2"/>
  <c r="P35" i="2"/>
  <c r="L35" i="2"/>
  <c r="J35" i="2"/>
  <c r="U35" i="2" s="1"/>
  <c r="H35" i="2"/>
  <c r="F35" i="2"/>
  <c r="N35" i="2" s="1"/>
  <c r="E35" i="2"/>
  <c r="K35" i="2" s="1"/>
  <c r="D35" i="2"/>
  <c r="U34" i="2"/>
  <c r="T34" i="2"/>
  <c r="N34" i="2"/>
  <c r="O34" i="2" s="1"/>
  <c r="M34" i="2"/>
  <c r="K34" i="2"/>
  <c r="I34" i="2"/>
  <c r="G34" i="2"/>
  <c r="U33" i="2"/>
  <c r="T33" i="2"/>
  <c r="N33" i="2"/>
  <c r="O33" i="2" s="1"/>
  <c r="M33" i="2"/>
  <c r="K33" i="2"/>
  <c r="I33" i="2"/>
  <c r="G33" i="2"/>
  <c r="U32" i="2"/>
  <c r="T32" i="2"/>
  <c r="O32" i="2"/>
  <c r="N32" i="2"/>
  <c r="M32" i="2"/>
  <c r="K32" i="2"/>
  <c r="I32" i="2"/>
  <c r="G32" i="2"/>
  <c r="U31" i="2"/>
  <c r="T31" i="2"/>
  <c r="O31" i="2"/>
  <c r="N31" i="2"/>
  <c r="M31" i="2"/>
  <c r="K31" i="2"/>
  <c r="I31" i="2"/>
  <c r="G31" i="2"/>
  <c r="U30" i="2"/>
  <c r="T30" i="2"/>
  <c r="N30" i="2"/>
  <c r="O30" i="2" s="1"/>
  <c r="M30" i="2"/>
  <c r="K30" i="2"/>
  <c r="I30" i="2"/>
  <c r="G30" i="2"/>
  <c r="U29" i="2"/>
  <c r="T29" i="2"/>
  <c r="N29" i="2"/>
  <c r="O29" i="2" s="1"/>
  <c r="M29" i="2"/>
  <c r="K29" i="2"/>
  <c r="I29" i="2"/>
  <c r="G29" i="2"/>
  <c r="U28" i="2"/>
  <c r="T28" i="2"/>
  <c r="N28" i="2"/>
  <c r="O28" i="2" s="1"/>
  <c r="M28" i="2"/>
  <c r="K28" i="2"/>
  <c r="I28" i="2"/>
  <c r="G28" i="2"/>
  <c r="S27" i="2"/>
  <c r="R27" i="2"/>
  <c r="T27" i="2" s="1"/>
  <c r="Q27" i="2"/>
  <c r="P27" i="2"/>
  <c r="U27" i="2" s="1"/>
  <c r="L27" i="2"/>
  <c r="J27" i="2"/>
  <c r="H27" i="2"/>
  <c r="F27" i="2"/>
  <c r="N27" i="2" s="1"/>
  <c r="E27" i="2"/>
  <c r="M27" i="2" s="1"/>
  <c r="D27" i="2"/>
  <c r="U26" i="2"/>
  <c r="T26" i="2"/>
  <c r="N26" i="2"/>
  <c r="O26" i="2" s="1"/>
  <c r="M26" i="2"/>
  <c r="K26" i="2"/>
  <c r="I26" i="2"/>
  <c r="G26" i="2"/>
  <c r="U25" i="2"/>
  <c r="T25" i="2"/>
  <c r="N25" i="2"/>
  <c r="O25" i="2" s="1"/>
  <c r="M25" i="2"/>
  <c r="K25" i="2"/>
  <c r="I25" i="2"/>
  <c r="G25" i="2"/>
  <c r="U24" i="2"/>
  <c r="T24" i="2"/>
  <c r="N24" i="2"/>
  <c r="O24" i="2" s="1"/>
  <c r="M24" i="2"/>
  <c r="K24" i="2"/>
  <c r="I24" i="2"/>
  <c r="G24" i="2"/>
  <c r="U23" i="2"/>
  <c r="T23" i="2"/>
  <c r="N23" i="2"/>
  <c r="O23" i="2" s="1"/>
  <c r="M23" i="2"/>
  <c r="K23" i="2"/>
  <c r="I23" i="2"/>
  <c r="G23" i="2"/>
  <c r="U22" i="2"/>
  <c r="T22" i="2"/>
  <c r="N22" i="2"/>
  <c r="O22" i="2" s="1"/>
  <c r="M22" i="2"/>
  <c r="K22" i="2"/>
  <c r="I22" i="2"/>
  <c r="G22" i="2"/>
  <c r="U21" i="2"/>
  <c r="T21" i="2"/>
  <c r="N21" i="2"/>
  <c r="O21" i="2" s="1"/>
  <c r="M21" i="2"/>
  <c r="K21" i="2"/>
  <c r="I21" i="2"/>
  <c r="G21" i="2"/>
  <c r="U20" i="2"/>
  <c r="T20" i="2"/>
  <c r="N20" i="2"/>
  <c r="O20" i="2" s="1"/>
  <c r="M20" i="2"/>
  <c r="K20" i="2"/>
  <c r="I20" i="2"/>
  <c r="G20" i="2"/>
  <c r="S19" i="2"/>
  <c r="R19" i="2"/>
  <c r="T19" i="2" s="1"/>
  <c r="Q19" i="2"/>
  <c r="P19" i="2"/>
  <c r="L19" i="2"/>
  <c r="J19" i="2"/>
  <c r="H19" i="2"/>
  <c r="G19" i="2"/>
  <c r="F19" i="2"/>
  <c r="N19" i="2" s="1"/>
  <c r="O19" i="2" s="1"/>
  <c r="E19" i="2"/>
  <c r="M19" i="2" s="1"/>
  <c r="D19" i="2"/>
  <c r="U18" i="2"/>
  <c r="T18" i="2"/>
  <c r="N18" i="2"/>
  <c r="O18" i="2" s="1"/>
  <c r="M18" i="2"/>
  <c r="K18" i="2"/>
  <c r="I18" i="2"/>
  <c r="G18" i="2"/>
  <c r="U17" i="2"/>
  <c r="T17" i="2"/>
  <c r="N17" i="2"/>
  <c r="O17" i="2" s="1"/>
  <c r="M17" i="2"/>
  <c r="K17" i="2"/>
  <c r="I17" i="2"/>
  <c r="G17" i="2"/>
  <c r="U16" i="2"/>
  <c r="T16" i="2"/>
  <c r="N16" i="2"/>
  <c r="O16" i="2" s="1"/>
  <c r="M16" i="2"/>
  <c r="K16" i="2"/>
  <c r="I16" i="2"/>
  <c r="G16" i="2"/>
  <c r="U15" i="2"/>
  <c r="T15" i="2"/>
  <c r="N15" i="2"/>
  <c r="O15" i="2" s="1"/>
  <c r="M15" i="2"/>
  <c r="K15" i="2"/>
  <c r="I15" i="2"/>
  <c r="G15" i="2"/>
  <c r="U14" i="2"/>
  <c r="T14" i="2"/>
  <c r="N14" i="2"/>
  <c r="O14" i="2" s="1"/>
  <c r="M14" i="2"/>
  <c r="K14" i="2"/>
  <c r="I14" i="2"/>
  <c r="G14" i="2"/>
  <c r="U13" i="2"/>
  <c r="T13" i="2"/>
  <c r="N13" i="2"/>
  <c r="O13" i="2" s="1"/>
  <c r="M13" i="2"/>
  <c r="K13" i="2"/>
  <c r="I13" i="2"/>
  <c r="G13" i="2"/>
  <c r="U12" i="2"/>
  <c r="T12" i="2"/>
  <c r="N12" i="2"/>
  <c r="O12" i="2" s="1"/>
  <c r="M12" i="2"/>
  <c r="K12" i="2"/>
  <c r="I12" i="2"/>
  <c r="G12" i="2"/>
  <c r="U11" i="2"/>
  <c r="T11" i="2"/>
  <c r="O11" i="2"/>
  <c r="N11" i="2"/>
  <c r="M11" i="2"/>
  <c r="K11" i="2"/>
  <c r="I11" i="2"/>
  <c r="G11" i="2"/>
  <c r="S10" i="2"/>
  <c r="R10" i="2"/>
  <c r="T10" i="2" s="1"/>
  <c r="Q10" i="2"/>
  <c r="P10" i="2"/>
  <c r="U10" i="2" s="1"/>
  <c r="L10" i="2"/>
  <c r="J10" i="2"/>
  <c r="H10" i="2"/>
  <c r="F10" i="2"/>
  <c r="E10" i="2"/>
  <c r="K10" i="2" s="1"/>
  <c r="D10" i="2"/>
  <c r="U9" i="2"/>
  <c r="T9" i="2"/>
  <c r="N9" i="2"/>
  <c r="O9" i="2" s="1"/>
  <c r="M9" i="2"/>
  <c r="K9" i="2"/>
  <c r="I9" i="2"/>
  <c r="G9" i="2"/>
  <c r="U8" i="2"/>
  <c r="T8" i="2"/>
  <c r="N8" i="2"/>
  <c r="O8" i="2" s="1"/>
  <c r="M8" i="2"/>
  <c r="K8" i="2"/>
  <c r="I8" i="2"/>
  <c r="G8" i="2"/>
  <c r="S339" i="1"/>
  <c r="R339" i="1"/>
  <c r="T339" i="1" s="1"/>
  <c r="Q339" i="1"/>
  <c r="P339" i="1"/>
  <c r="U339" i="1" s="1"/>
  <c r="L339" i="1"/>
  <c r="J339" i="1"/>
  <c r="H339" i="1"/>
  <c r="F339" i="1"/>
  <c r="E339" i="1"/>
  <c r="M339" i="1" s="1"/>
  <c r="D339" i="1"/>
  <c r="S338" i="1"/>
  <c r="R338" i="1"/>
  <c r="Q338" i="1"/>
  <c r="P338" i="1"/>
  <c r="L338" i="1"/>
  <c r="J338" i="1"/>
  <c r="U338" i="1" s="1"/>
  <c r="H338" i="1"/>
  <c r="F338" i="1"/>
  <c r="N338" i="1" s="1"/>
  <c r="E338" i="1"/>
  <c r="D338" i="1"/>
  <c r="I338" i="1" s="1"/>
  <c r="S337" i="1"/>
  <c r="R337" i="1"/>
  <c r="T337" i="1" s="1"/>
  <c r="Q337" i="1"/>
  <c r="P337" i="1"/>
  <c r="U337" i="1" s="1"/>
  <c r="L337" i="1"/>
  <c r="J337" i="1"/>
  <c r="H337" i="1"/>
  <c r="F337" i="1"/>
  <c r="N337" i="1" s="1"/>
  <c r="E337" i="1"/>
  <c r="M337" i="1" s="1"/>
  <c r="D337" i="1"/>
  <c r="I337" i="1" s="1"/>
  <c r="U336" i="1"/>
  <c r="T336" i="1"/>
  <c r="N336" i="1"/>
  <c r="O336" i="1" s="1"/>
  <c r="M336" i="1"/>
  <c r="K336" i="1"/>
  <c r="I336" i="1"/>
  <c r="G336" i="1"/>
  <c r="U335" i="1"/>
  <c r="T335" i="1"/>
  <c r="N335" i="1"/>
  <c r="O335" i="1" s="1"/>
  <c r="M335" i="1"/>
  <c r="K335" i="1"/>
  <c r="I335" i="1"/>
  <c r="G335" i="1"/>
  <c r="U334" i="1"/>
  <c r="T334" i="1"/>
  <c r="N334" i="1"/>
  <c r="O334" i="1" s="1"/>
  <c r="M334" i="1"/>
  <c r="K334" i="1"/>
  <c r="I334" i="1"/>
  <c r="G334" i="1"/>
  <c r="U333" i="1"/>
  <c r="T333" i="1"/>
  <c r="N333" i="1"/>
  <c r="O333" i="1" s="1"/>
  <c r="M333" i="1"/>
  <c r="K333" i="1"/>
  <c r="I333" i="1"/>
  <c r="G333" i="1"/>
  <c r="S332" i="1"/>
  <c r="R332" i="1"/>
  <c r="T332" i="1" s="1"/>
  <c r="Q332" i="1"/>
  <c r="P332" i="1"/>
  <c r="L332" i="1"/>
  <c r="J332" i="1"/>
  <c r="H332" i="1"/>
  <c r="F332" i="1"/>
  <c r="N332" i="1" s="1"/>
  <c r="O332" i="1" s="1"/>
  <c r="E332" i="1"/>
  <c r="M332" i="1" s="1"/>
  <c r="D332" i="1"/>
  <c r="G332" i="1" s="1"/>
  <c r="U331" i="1"/>
  <c r="T331" i="1"/>
  <c r="N331" i="1"/>
  <c r="O331" i="1" s="1"/>
  <c r="M331" i="1"/>
  <c r="K331" i="1"/>
  <c r="I331" i="1"/>
  <c r="G331" i="1"/>
  <c r="U330" i="1"/>
  <c r="T330" i="1"/>
  <c r="N330" i="1"/>
  <c r="O330" i="1" s="1"/>
  <c r="M330" i="1"/>
  <c r="K330" i="1"/>
  <c r="I330" i="1"/>
  <c r="G330" i="1"/>
  <c r="U329" i="1"/>
  <c r="T329" i="1"/>
  <c r="N329" i="1"/>
  <c r="O329" i="1" s="1"/>
  <c r="M329" i="1"/>
  <c r="K329" i="1"/>
  <c r="I329" i="1"/>
  <c r="G329" i="1"/>
  <c r="U328" i="1"/>
  <c r="T328" i="1"/>
  <c r="N328" i="1"/>
  <c r="O328" i="1" s="1"/>
  <c r="M328" i="1"/>
  <c r="K328" i="1"/>
  <c r="I328" i="1"/>
  <c r="G328" i="1"/>
  <c r="U327" i="1"/>
  <c r="T327" i="1"/>
  <c r="N327" i="1"/>
  <c r="O327" i="1" s="1"/>
  <c r="M327" i="1"/>
  <c r="K327" i="1"/>
  <c r="I327" i="1"/>
  <c r="G327" i="1"/>
  <c r="U326" i="1"/>
  <c r="T326" i="1"/>
  <c r="N326" i="1"/>
  <c r="O326" i="1" s="1"/>
  <c r="M326" i="1"/>
  <c r="K326" i="1"/>
  <c r="I326" i="1"/>
  <c r="G326" i="1"/>
  <c r="U325" i="1"/>
  <c r="T325" i="1"/>
  <c r="N325" i="1"/>
  <c r="O325" i="1" s="1"/>
  <c r="M325" i="1"/>
  <c r="K325" i="1"/>
  <c r="I325" i="1"/>
  <c r="G325" i="1"/>
  <c r="U324" i="1"/>
  <c r="T324" i="1"/>
  <c r="N324" i="1"/>
  <c r="O324" i="1" s="1"/>
  <c r="M324" i="1"/>
  <c r="K324" i="1"/>
  <c r="I324" i="1"/>
  <c r="G324" i="1"/>
  <c r="S323" i="1"/>
  <c r="R323" i="1"/>
  <c r="T323" i="1" s="1"/>
  <c r="Q323" i="1"/>
  <c r="P323" i="1"/>
  <c r="L323" i="1"/>
  <c r="J323" i="1"/>
  <c r="H323" i="1"/>
  <c r="F323" i="1"/>
  <c r="E323" i="1"/>
  <c r="M323" i="1" s="1"/>
  <c r="D323" i="1"/>
  <c r="U322" i="1"/>
  <c r="T322" i="1"/>
  <c r="N322" i="1"/>
  <c r="O322" i="1" s="1"/>
  <c r="M322" i="1"/>
  <c r="K322" i="1"/>
  <c r="I322" i="1"/>
  <c r="G322" i="1"/>
  <c r="U321" i="1"/>
  <c r="T321" i="1"/>
  <c r="N321" i="1"/>
  <c r="O321" i="1" s="1"/>
  <c r="M321" i="1"/>
  <c r="K321" i="1"/>
  <c r="I321" i="1"/>
  <c r="G321" i="1"/>
  <c r="U320" i="1"/>
  <c r="T320" i="1"/>
  <c r="O320" i="1"/>
  <c r="N320" i="1"/>
  <c r="M320" i="1"/>
  <c r="K320" i="1"/>
  <c r="I320" i="1"/>
  <c r="G320" i="1"/>
  <c r="U319" i="1"/>
  <c r="T319" i="1"/>
  <c r="N319" i="1"/>
  <c r="O319" i="1" s="1"/>
  <c r="M319" i="1"/>
  <c r="K319" i="1"/>
  <c r="I319" i="1"/>
  <c r="G319" i="1"/>
  <c r="U318" i="1"/>
  <c r="T318" i="1"/>
  <c r="N318" i="1"/>
  <c r="O318" i="1" s="1"/>
  <c r="M318" i="1"/>
  <c r="K318" i="1"/>
  <c r="I318" i="1"/>
  <c r="G318" i="1"/>
  <c r="S317" i="1"/>
  <c r="R317" i="1"/>
  <c r="Q317" i="1"/>
  <c r="P317" i="1"/>
  <c r="L317" i="1"/>
  <c r="J317" i="1"/>
  <c r="U317" i="1" s="1"/>
  <c r="H317" i="1"/>
  <c r="F317" i="1"/>
  <c r="N317" i="1" s="1"/>
  <c r="E317" i="1"/>
  <c r="D317" i="1"/>
  <c r="I317" i="1" s="1"/>
  <c r="U316" i="1"/>
  <c r="T316" i="1"/>
  <c r="N316" i="1"/>
  <c r="O316" i="1" s="1"/>
  <c r="M316" i="1"/>
  <c r="K316" i="1"/>
  <c r="I316" i="1"/>
  <c r="G316" i="1"/>
  <c r="U315" i="1"/>
  <c r="T315" i="1"/>
  <c r="N315" i="1"/>
  <c r="O315" i="1" s="1"/>
  <c r="M315" i="1"/>
  <c r="K315" i="1"/>
  <c r="I315" i="1"/>
  <c r="G315" i="1"/>
  <c r="U314" i="1"/>
  <c r="T314" i="1"/>
  <c r="N314" i="1"/>
  <c r="O314" i="1" s="1"/>
  <c r="M314" i="1"/>
  <c r="K314" i="1"/>
  <c r="I314" i="1"/>
  <c r="G314" i="1"/>
  <c r="U313" i="1"/>
  <c r="T313" i="1"/>
  <c r="N313" i="1"/>
  <c r="O313" i="1" s="1"/>
  <c r="M313" i="1"/>
  <c r="K313" i="1"/>
  <c r="I313" i="1"/>
  <c r="G313" i="1"/>
  <c r="U312" i="1"/>
  <c r="T312" i="1"/>
  <c r="N312" i="1"/>
  <c r="O312" i="1" s="1"/>
  <c r="M312" i="1"/>
  <c r="K312" i="1"/>
  <c r="I312" i="1"/>
  <c r="G312" i="1"/>
  <c r="U311" i="1"/>
  <c r="T311" i="1"/>
  <c r="N311" i="1"/>
  <c r="O311" i="1" s="1"/>
  <c r="M311" i="1"/>
  <c r="K311" i="1"/>
  <c r="I311" i="1"/>
  <c r="G311" i="1"/>
  <c r="S310" i="1"/>
  <c r="R310" i="1"/>
  <c r="T310" i="1" s="1"/>
  <c r="Q310" i="1"/>
  <c r="P310" i="1"/>
  <c r="U310" i="1" s="1"/>
  <c r="L310" i="1"/>
  <c r="J310" i="1"/>
  <c r="H310" i="1"/>
  <c r="F310" i="1"/>
  <c r="N310" i="1" s="1"/>
  <c r="E310" i="1"/>
  <c r="D310" i="1"/>
  <c r="U309" i="1"/>
  <c r="T309" i="1"/>
  <c r="N309" i="1"/>
  <c r="O309" i="1" s="1"/>
  <c r="M309" i="1"/>
  <c r="K309" i="1"/>
  <c r="I309" i="1"/>
  <c r="G309" i="1"/>
  <c r="U308" i="1"/>
  <c r="T308" i="1"/>
  <c r="N308" i="1"/>
  <c r="O308" i="1" s="1"/>
  <c r="M308" i="1"/>
  <c r="K308" i="1"/>
  <c r="I308" i="1"/>
  <c r="G308" i="1"/>
  <c r="U307" i="1"/>
  <c r="T307" i="1"/>
  <c r="N307" i="1"/>
  <c r="O307" i="1" s="1"/>
  <c r="M307" i="1"/>
  <c r="K307" i="1"/>
  <c r="I307" i="1"/>
  <c r="G307" i="1"/>
  <c r="U306" i="1"/>
  <c r="T306" i="1"/>
  <c r="N306" i="1"/>
  <c r="O306" i="1" s="1"/>
  <c r="M306" i="1"/>
  <c r="K306" i="1"/>
  <c r="I306" i="1"/>
  <c r="G306" i="1"/>
  <c r="U305" i="1"/>
  <c r="T305" i="1"/>
  <c r="N305" i="1"/>
  <c r="O305" i="1" s="1"/>
  <c r="M305" i="1"/>
  <c r="K305" i="1"/>
  <c r="I305" i="1"/>
  <c r="G305" i="1"/>
  <c r="U304" i="1"/>
  <c r="T304" i="1"/>
  <c r="O304" i="1"/>
  <c r="N304" i="1"/>
  <c r="M304" i="1"/>
  <c r="K304" i="1"/>
  <c r="I304" i="1"/>
  <c r="G304" i="1"/>
  <c r="S303" i="1"/>
  <c r="R303" i="1"/>
  <c r="T303" i="1" s="1"/>
  <c r="Q303" i="1"/>
  <c r="P303" i="1"/>
  <c r="L303" i="1"/>
  <c r="J303" i="1"/>
  <c r="H303" i="1"/>
  <c r="F303" i="1"/>
  <c r="E303" i="1"/>
  <c r="M303" i="1" s="1"/>
  <c r="D303" i="1"/>
  <c r="U302" i="1"/>
  <c r="T302" i="1"/>
  <c r="N302" i="1"/>
  <c r="O302" i="1" s="1"/>
  <c r="M302" i="1"/>
  <c r="K302" i="1"/>
  <c r="I302" i="1"/>
  <c r="G302" i="1"/>
  <c r="S299" i="1"/>
  <c r="R299" i="1"/>
  <c r="T299" i="1" s="1"/>
  <c r="Q299" i="1"/>
  <c r="P299" i="1"/>
  <c r="U299" i="1" s="1"/>
  <c r="L299" i="1"/>
  <c r="J299" i="1"/>
  <c r="H299" i="1"/>
  <c r="F299" i="1"/>
  <c r="N299" i="1" s="1"/>
  <c r="O299" i="1" s="1"/>
  <c r="E299" i="1"/>
  <c r="M299" i="1" s="1"/>
  <c r="D299" i="1"/>
  <c r="S298" i="1"/>
  <c r="R298" i="1"/>
  <c r="T298" i="1" s="1"/>
  <c r="Q298" i="1"/>
  <c r="P298" i="1"/>
  <c r="L298" i="1"/>
  <c r="J298" i="1"/>
  <c r="U298" i="1" s="1"/>
  <c r="H298" i="1"/>
  <c r="F298" i="1"/>
  <c r="E298" i="1"/>
  <c r="K298" i="1" s="1"/>
  <c r="D298" i="1"/>
  <c r="U297" i="1"/>
  <c r="T297" i="1"/>
  <c r="N297" i="1"/>
  <c r="O297" i="1" s="1"/>
  <c r="M297" i="1"/>
  <c r="K297" i="1"/>
  <c r="I297" i="1"/>
  <c r="G297" i="1"/>
  <c r="U296" i="1"/>
  <c r="T296" i="1"/>
  <c r="O296" i="1"/>
  <c r="N296" i="1"/>
  <c r="M296" i="1"/>
  <c r="K296" i="1"/>
  <c r="I296" i="1"/>
  <c r="G296" i="1"/>
  <c r="U295" i="1"/>
  <c r="T295" i="1"/>
  <c r="N295" i="1"/>
  <c r="O295" i="1" s="1"/>
  <c r="M295" i="1"/>
  <c r="K295" i="1"/>
  <c r="I295" i="1"/>
  <c r="G295" i="1"/>
  <c r="U294" i="1"/>
  <c r="T294" i="1"/>
  <c r="O294" i="1"/>
  <c r="N294" i="1"/>
  <c r="M294" i="1"/>
  <c r="K294" i="1"/>
  <c r="I294" i="1"/>
  <c r="G294" i="1"/>
  <c r="U293" i="1"/>
  <c r="T293" i="1"/>
  <c r="N293" i="1"/>
  <c r="O293" i="1" s="1"/>
  <c r="M293" i="1"/>
  <c r="K293" i="1"/>
  <c r="I293" i="1"/>
  <c r="G293" i="1"/>
  <c r="S292" i="1"/>
  <c r="R292" i="1"/>
  <c r="T292" i="1" s="1"/>
  <c r="Q292" i="1"/>
  <c r="P292" i="1"/>
  <c r="U292" i="1" s="1"/>
  <c r="L292" i="1"/>
  <c r="J292" i="1"/>
  <c r="H292" i="1"/>
  <c r="F292" i="1"/>
  <c r="N292" i="1" s="1"/>
  <c r="E292" i="1"/>
  <c r="M292" i="1" s="1"/>
  <c r="D292" i="1"/>
  <c r="U291" i="1"/>
  <c r="T291" i="1"/>
  <c r="N291" i="1"/>
  <c r="O291" i="1" s="1"/>
  <c r="M291" i="1"/>
  <c r="K291" i="1"/>
  <c r="I291" i="1"/>
  <c r="G291" i="1"/>
  <c r="U290" i="1"/>
  <c r="T290" i="1"/>
  <c r="N290" i="1"/>
  <c r="O290" i="1" s="1"/>
  <c r="M290" i="1"/>
  <c r="K290" i="1"/>
  <c r="I290" i="1"/>
  <c r="G290" i="1"/>
  <c r="U289" i="1"/>
  <c r="T289" i="1"/>
  <c r="N289" i="1"/>
  <c r="O289" i="1" s="1"/>
  <c r="M289" i="1"/>
  <c r="K289" i="1"/>
  <c r="I289" i="1"/>
  <c r="G289" i="1"/>
  <c r="U288" i="1"/>
  <c r="T288" i="1"/>
  <c r="N288" i="1"/>
  <c r="O288" i="1" s="1"/>
  <c r="M288" i="1"/>
  <c r="K288" i="1"/>
  <c r="I288" i="1"/>
  <c r="G288" i="1"/>
  <c r="U287" i="1"/>
  <c r="T287" i="1"/>
  <c r="N287" i="1"/>
  <c r="O287" i="1" s="1"/>
  <c r="M287" i="1"/>
  <c r="K287" i="1"/>
  <c r="I287" i="1"/>
  <c r="G287" i="1"/>
  <c r="U286" i="1"/>
  <c r="T286" i="1"/>
  <c r="N286" i="1"/>
  <c r="O286" i="1" s="1"/>
  <c r="M286" i="1"/>
  <c r="K286" i="1"/>
  <c r="I286" i="1"/>
  <c r="G286" i="1"/>
  <c r="S285" i="1"/>
  <c r="R285" i="1"/>
  <c r="T285" i="1" s="1"/>
  <c r="Q285" i="1"/>
  <c r="P285" i="1"/>
  <c r="U285" i="1" s="1"/>
  <c r="L285" i="1"/>
  <c r="J285" i="1"/>
  <c r="H285" i="1"/>
  <c r="F285" i="1"/>
  <c r="E285" i="1"/>
  <c r="K285" i="1" s="1"/>
  <c r="D285" i="1"/>
  <c r="G285" i="1" s="1"/>
  <c r="U284" i="1"/>
  <c r="T284" i="1"/>
  <c r="N284" i="1"/>
  <c r="O284" i="1" s="1"/>
  <c r="M284" i="1"/>
  <c r="K284" i="1"/>
  <c r="I284" i="1"/>
  <c r="G284" i="1"/>
  <c r="U283" i="1"/>
  <c r="T283" i="1"/>
  <c r="N283" i="1"/>
  <c r="O283" i="1" s="1"/>
  <c r="M283" i="1"/>
  <c r="K283" i="1"/>
  <c r="I283" i="1"/>
  <c r="G283" i="1"/>
  <c r="U282" i="1"/>
  <c r="T282" i="1"/>
  <c r="N282" i="1"/>
  <c r="O282" i="1" s="1"/>
  <c r="M282" i="1"/>
  <c r="K282" i="1"/>
  <c r="I282" i="1"/>
  <c r="G282" i="1"/>
  <c r="U281" i="1"/>
  <c r="T281" i="1"/>
  <c r="N281" i="1"/>
  <c r="O281" i="1" s="1"/>
  <c r="M281" i="1"/>
  <c r="K281" i="1"/>
  <c r="I281" i="1"/>
  <c r="G281" i="1"/>
  <c r="U280" i="1"/>
  <c r="T280" i="1"/>
  <c r="N280" i="1"/>
  <c r="O280" i="1" s="1"/>
  <c r="M280" i="1"/>
  <c r="K280" i="1"/>
  <c r="I280" i="1"/>
  <c r="G280" i="1"/>
  <c r="U279" i="1"/>
  <c r="T279" i="1"/>
  <c r="N279" i="1"/>
  <c r="O279" i="1" s="1"/>
  <c r="M279" i="1"/>
  <c r="K279" i="1"/>
  <c r="I279" i="1"/>
  <c r="G279" i="1"/>
  <c r="U278" i="1"/>
  <c r="T278" i="1"/>
  <c r="N278" i="1"/>
  <c r="O278" i="1" s="1"/>
  <c r="M278" i="1"/>
  <c r="K278" i="1"/>
  <c r="I278" i="1"/>
  <c r="G278" i="1"/>
  <c r="U277" i="1"/>
  <c r="T277" i="1"/>
  <c r="N277" i="1"/>
  <c r="O277" i="1" s="1"/>
  <c r="M277" i="1"/>
  <c r="K277" i="1"/>
  <c r="I277" i="1"/>
  <c r="G277" i="1"/>
  <c r="U276" i="1"/>
  <c r="T276" i="1"/>
  <c r="N276" i="1"/>
  <c r="O276" i="1" s="1"/>
  <c r="M276" i="1"/>
  <c r="K276" i="1"/>
  <c r="I276" i="1"/>
  <c r="G276" i="1"/>
  <c r="S275" i="1"/>
  <c r="R275" i="1"/>
  <c r="T275" i="1" s="1"/>
  <c r="Q275" i="1"/>
  <c r="P275" i="1"/>
  <c r="L275" i="1"/>
  <c r="J275" i="1"/>
  <c r="H275" i="1"/>
  <c r="F275" i="1"/>
  <c r="N275" i="1" s="1"/>
  <c r="O275" i="1" s="1"/>
  <c r="E275" i="1"/>
  <c r="M275" i="1" s="1"/>
  <c r="D275" i="1"/>
  <c r="U274" i="1"/>
  <c r="T274" i="1"/>
  <c r="O274" i="1"/>
  <c r="N274" i="1"/>
  <c r="M274" i="1"/>
  <c r="K274" i="1"/>
  <c r="I274" i="1"/>
  <c r="G274" i="1"/>
  <c r="U273" i="1"/>
  <c r="T273" i="1"/>
  <c r="O273" i="1"/>
  <c r="N273" i="1"/>
  <c r="M273" i="1"/>
  <c r="K273" i="1"/>
  <c r="I273" i="1"/>
  <c r="G273" i="1"/>
  <c r="U272" i="1"/>
  <c r="T272" i="1"/>
  <c r="O272" i="1"/>
  <c r="N272" i="1"/>
  <c r="M272" i="1"/>
  <c r="K272" i="1"/>
  <c r="I272" i="1"/>
  <c r="G272" i="1"/>
  <c r="U271" i="1"/>
  <c r="T271" i="1"/>
  <c r="N271" i="1"/>
  <c r="O271" i="1" s="1"/>
  <c r="M271" i="1"/>
  <c r="K271" i="1"/>
  <c r="I271" i="1"/>
  <c r="G271" i="1"/>
  <c r="U270" i="1"/>
  <c r="T270" i="1"/>
  <c r="N270" i="1"/>
  <c r="O270" i="1" s="1"/>
  <c r="M270" i="1"/>
  <c r="K270" i="1"/>
  <c r="I270" i="1"/>
  <c r="G270" i="1"/>
  <c r="U269" i="1"/>
  <c r="T269" i="1"/>
  <c r="N269" i="1"/>
  <c r="O269" i="1" s="1"/>
  <c r="M269" i="1"/>
  <c r="K269" i="1"/>
  <c r="I269" i="1"/>
  <c r="G269" i="1"/>
  <c r="U268" i="1"/>
  <c r="T268" i="1"/>
  <c r="N268" i="1"/>
  <c r="O268" i="1" s="1"/>
  <c r="M268" i="1"/>
  <c r="K268" i="1"/>
  <c r="I268" i="1"/>
  <c r="G268" i="1"/>
  <c r="S267" i="1"/>
  <c r="R267" i="1"/>
  <c r="T267" i="1" s="1"/>
  <c r="Q267" i="1"/>
  <c r="P267" i="1"/>
  <c r="L267" i="1"/>
  <c r="J267" i="1"/>
  <c r="U267" i="1" s="1"/>
  <c r="H267" i="1"/>
  <c r="F267" i="1"/>
  <c r="N267" i="1" s="1"/>
  <c r="E267" i="1"/>
  <c r="K267" i="1" s="1"/>
  <c r="D267" i="1"/>
  <c r="U266" i="1"/>
  <c r="T266" i="1"/>
  <c r="N266" i="1"/>
  <c r="O266" i="1" s="1"/>
  <c r="M266" i="1"/>
  <c r="K266" i="1"/>
  <c r="I266" i="1"/>
  <c r="G266" i="1"/>
  <c r="U265" i="1"/>
  <c r="T265" i="1"/>
  <c r="N265" i="1"/>
  <c r="O265" i="1" s="1"/>
  <c r="M265" i="1"/>
  <c r="K265" i="1"/>
  <c r="I265" i="1"/>
  <c r="G265" i="1"/>
  <c r="U264" i="1"/>
  <c r="T264" i="1"/>
  <c r="N264" i="1"/>
  <c r="O264" i="1" s="1"/>
  <c r="M264" i="1"/>
  <c r="K264" i="1"/>
  <c r="I264" i="1"/>
  <c r="G264" i="1"/>
  <c r="U263" i="1"/>
  <c r="T263" i="1"/>
  <c r="N263" i="1"/>
  <c r="O263" i="1" s="1"/>
  <c r="M263" i="1"/>
  <c r="K263" i="1"/>
  <c r="I263" i="1"/>
  <c r="G263" i="1"/>
  <c r="S260" i="1"/>
  <c r="R260" i="1"/>
  <c r="T260" i="1" s="1"/>
  <c r="Q260" i="1"/>
  <c r="P260" i="1"/>
  <c r="U260" i="1" s="1"/>
  <c r="L260" i="1"/>
  <c r="J260" i="1"/>
  <c r="H260" i="1"/>
  <c r="F260" i="1"/>
  <c r="N260" i="1" s="1"/>
  <c r="O260" i="1" s="1"/>
  <c r="E260" i="1"/>
  <c r="D260" i="1"/>
  <c r="S259" i="1"/>
  <c r="R259" i="1"/>
  <c r="T259" i="1" s="1"/>
  <c r="Q259" i="1"/>
  <c r="P259" i="1"/>
  <c r="U259" i="1" s="1"/>
  <c r="L259" i="1"/>
  <c r="J259" i="1"/>
  <c r="H259" i="1"/>
  <c r="F259" i="1"/>
  <c r="E259" i="1"/>
  <c r="K259" i="1" s="1"/>
  <c r="D259" i="1"/>
  <c r="G259" i="1" s="1"/>
  <c r="U258" i="1"/>
  <c r="T258" i="1"/>
  <c r="N258" i="1"/>
  <c r="O258" i="1" s="1"/>
  <c r="M258" i="1"/>
  <c r="K258" i="1"/>
  <c r="I258" i="1"/>
  <c r="G258" i="1"/>
  <c r="U257" i="1"/>
  <c r="T257" i="1"/>
  <c r="N257" i="1"/>
  <c r="O257" i="1" s="1"/>
  <c r="M257" i="1"/>
  <c r="K257" i="1"/>
  <c r="I257" i="1"/>
  <c r="G257" i="1"/>
  <c r="U256" i="1"/>
  <c r="T256" i="1"/>
  <c r="N256" i="1"/>
  <c r="O256" i="1" s="1"/>
  <c r="M256" i="1"/>
  <c r="K256" i="1"/>
  <c r="I256" i="1"/>
  <c r="G256" i="1"/>
  <c r="U255" i="1"/>
  <c r="T255" i="1"/>
  <c r="N255" i="1"/>
  <c r="O255" i="1" s="1"/>
  <c r="M255" i="1"/>
  <c r="K255" i="1"/>
  <c r="I255" i="1"/>
  <c r="G255" i="1"/>
  <c r="S254" i="1"/>
  <c r="R254" i="1"/>
  <c r="T254" i="1" s="1"/>
  <c r="Q254" i="1"/>
  <c r="P254" i="1"/>
  <c r="L254" i="1"/>
  <c r="J254" i="1"/>
  <c r="H254" i="1"/>
  <c r="F254" i="1"/>
  <c r="E254" i="1"/>
  <c r="M254" i="1" s="1"/>
  <c r="D254" i="1"/>
  <c r="G254" i="1" s="1"/>
  <c r="U253" i="1"/>
  <c r="T253" i="1"/>
  <c r="N253" i="1"/>
  <c r="O253" i="1" s="1"/>
  <c r="M253" i="1"/>
  <c r="K253" i="1"/>
  <c r="I253" i="1"/>
  <c r="G253" i="1"/>
  <c r="U252" i="1"/>
  <c r="T252" i="1"/>
  <c r="N252" i="1"/>
  <c r="O252" i="1" s="1"/>
  <c r="M252" i="1"/>
  <c r="K252" i="1"/>
  <c r="I252" i="1"/>
  <c r="G252" i="1"/>
  <c r="U251" i="1"/>
  <c r="T251" i="1"/>
  <c r="N251" i="1"/>
  <c r="O251" i="1" s="1"/>
  <c r="M251" i="1"/>
  <c r="K251" i="1"/>
  <c r="I251" i="1"/>
  <c r="G251" i="1"/>
  <c r="U250" i="1"/>
  <c r="T250" i="1"/>
  <c r="N250" i="1"/>
  <c r="O250" i="1" s="1"/>
  <c r="M250" i="1"/>
  <c r="K250" i="1"/>
  <c r="I250" i="1"/>
  <c r="G250" i="1"/>
  <c r="U249" i="1"/>
  <c r="T249" i="1"/>
  <c r="N249" i="1"/>
  <c r="O249" i="1" s="1"/>
  <c r="M249" i="1"/>
  <c r="K249" i="1"/>
  <c r="I249" i="1"/>
  <c r="G249" i="1"/>
  <c r="U248" i="1"/>
  <c r="T248" i="1"/>
  <c r="N248" i="1"/>
  <c r="O248" i="1" s="1"/>
  <c r="M248" i="1"/>
  <c r="K248" i="1"/>
  <c r="I248" i="1"/>
  <c r="G248" i="1"/>
  <c r="S247" i="1"/>
  <c r="R247" i="1"/>
  <c r="Q247" i="1"/>
  <c r="P247" i="1"/>
  <c r="L247" i="1"/>
  <c r="J247" i="1"/>
  <c r="H247" i="1"/>
  <c r="F247" i="1"/>
  <c r="E247" i="1"/>
  <c r="D247" i="1"/>
  <c r="U246" i="1"/>
  <c r="T246" i="1"/>
  <c r="N246" i="1"/>
  <c r="O246" i="1" s="1"/>
  <c r="M246" i="1"/>
  <c r="K246" i="1"/>
  <c r="I246" i="1"/>
  <c r="G246" i="1"/>
  <c r="U245" i="1"/>
  <c r="T245" i="1"/>
  <c r="N245" i="1"/>
  <c r="O245" i="1" s="1"/>
  <c r="M245" i="1"/>
  <c r="K245" i="1"/>
  <c r="I245" i="1"/>
  <c r="G245" i="1"/>
  <c r="U244" i="1"/>
  <c r="T244" i="1"/>
  <c r="N244" i="1"/>
  <c r="O244" i="1" s="1"/>
  <c r="M244" i="1"/>
  <c r="K244" i="1"/>
  <c r="I244" i="1"/>
  <c r="G244" i="1"/>
  <c r="U243" i="1"/>
  <c r="T243" i="1"/>
  <c r="N243" i="1"/>
  <c r="O243" i="1" s="1"/>
  <c r="M243" i="1"/>
  <c r="K243" i="1"/>
  <c r="I243" i="1"/>
  <c r="G243" i="1"/>
  <c r="U242" i="1"/>
  <c r="T242" i="1"/>
  <c r="N242" i="1"/>
  <c r="O242" i="1" s="1"/>
  <c r="M242" i="1"/>
  <c r="K242" i="1"/>
  <c r="I242" i="1"/>
  <c r="G242" i="1"/>
  <c r="U241" i="1"/>
  <c r="T241" i="1"/>
  <c r="N241" i="1"/>
  <c r="O241" i="1" s="1"/>
  <c r="M241" i="1"/>
  <c r="K241" i="1"/>
  <c r="I241" i="1"/>
  <c r="G241" i="1"/>
  <c r="S240" i="1"/>
  <c r="T240" i="1" s="1"/>
  <c r="R240" i="1"/>
  <c r="Q240" i="1"/>
  <c r="P240" i="1"/>
  <c r="U240" i="1" s="1"/>
  <c r="L240" i="1"/>
  <c r="J240" i="1"/>
  <c r="H240" i="1"/>
  <c r="F240" i="1"/>
  <c r="N240" i="1" s="1"/>
  <c r="E240" i="1"/>
  <c r="D240" i="1"/>
  <c r="U239" i="1"/>
  <c r="T239" i="1"/>
  <c r="N239" i="1"/>
  <c r="O239" i="1" s="1"/>
  <c r="M239" i="1"/>
  <c r="K239" i="1"/>
  <c r="I239" i="1"/>
  <c r="G239" i="1"/>
  <c r="U238" i="1"/>
  <c r="T238" i="1"/>
  <c r="N238" i="1"/>
  <c r="O238" i="1" s="1"/>
  <c r="M238" i="1"/>
  <c r="K238" i="1"/>
  <c r="I238" i="1"/>
  <c r="G238" i="1"/>
  <c r="U237" i="1"/>
  <c r="T237" i="1"/>
  <c r="N237" i="1"/>
  <c r="O237" i="1" s="1"/>
  <c r="M237" i="1"/>
  <c r="K237" i="1"/>
  <c r="I237" i="1"/>
  <c r="G237" i="1"/>
  <c r="U236" i="1"/>
  <c r="T236" i="1"/>
  <c r="N236" i="1"/>
  <c r="O236" i="1" s="1"/>
  <c r="M236" i="1"/>
  <c r="K236" i="1"/>
  <c r="I236" i="1"/>
  <c r="G236" i="1"/>
  <c r="U235" i="1"/>
  <c r="T235" i="1"/>
  <c r="N235" i="1"/>
  <c r="O235" i="1" s="1"/>
  <c r="M235" i="1"/>
  <c r="K235" i="1"/>
  <c r="I235" i="1"/>
  <c r="G235" i="1"/>
  <c r="U234" i="1"/>
  <c r="T234" i="1"/>
  <c r="N234" i="1"/>
  <c r="O234" i="1" s="1"/>
  <c r="M234" i="1"/>
  <c r="K234" i="1"/>
  <c r="I234" i="1"/>
  <c r="G234" i="1"/>
  <c r="S231" i="1"/>
  <c r="R231" i="1"/>
  <c r="T231" i="1" s="1"/>
  <c r="Q231" i="1"/>
  <c r="P231" i="1"/>
  <c r="L231" i="1"/>
  <c r="J231" i="1"/>
  <c r="H231" i="1"/>
  <c r="I231" i="1" s="1"/>
  <c r="F231" i="1"/>
  <c r="E231" i="1"/>
  <c r="M231" i="1" s="1"/>
  <c r="D231" i="1"/>
  <c r="S230" i="1"/>
  <c r="R230" i="1"/>
  <c r="T230" i="1" s="1"/>
  <c r="Q230" i="1"/>
  <c r="P230" i="1"/>
  <c r="L230" i="1"/>
  <c r="J230" i="1"/>
  <c r="H230" i="1"/>
  <c r="F230" i="1"/>
  <c r="E230" i="1"/>
  <c r="M230" i="1" s="1"/>
  <c r="D230" i="1"/>
  <c r="G230" i="1" s="1"/>
  <c r="U229" i="1"/>
  <c r="T229" i="1"/>
  <c r="N229" i="1"/>
  <c r="O229" i="1" s="1"/>
  <c r="M229" i="1"/>
  <c r="K229" i="1"/>
  <c r="I229" i="1"/>
  <c r="G229" i="1"/>
  <c r="U228" i="1"/>
  <c r="T228" i="1"/>
  <c r="N228" i="1"/>
  <c r="O228" i="1" s="1"/>
  <c r="M228" i="1"/>
  <c r="K228" i="1"/>
  <c r="I228" i="1"/>
  <c r="G228" i="1"/>
  <c r="U227" i="1"/>
  <c r="T227" i="1"/>
  <c r="N227" i="1"/>
  <c r="O227" i="1" s="1"/>
  <c r="M227" i="1"/>
  <c r="K227" i="1"/>
  <c r="I227" i="1"/>
  <c r="G227" i="1"/>
  <c r="U226" i="1"/>
  <c r="T226" i="1"/>
  <c r="N226" i="1"/>
  <c r="O226" i="1" s="1"/>
  <c r="M226" i="1"/>
  <c r="K226" i="1"/>
  <c r="I226" i="1"/>
  <c r="G226" i="1"/>
  <c r="U225" i="1"/>
  <c r="T225" i="1"/>
  <c r="N225" i="1"/>
  <c r="O225" i="1" s="1"/>
  <c r="M225" i="1"/>
  <c r="K225" i="1"/>
  <c r="I225" i="1"/>
  <c r="G225" i="1"/>
  <c r="S224" i="1"/>
  <c r="R224" i="1"/>
  <c r="T224" i="1" s="1"/>
  <c r="Q224" i="1"/>
  <c r="P224" i="1"/>
  <c r="L224" i="1"/>
  <c r="J224" i="1"/>
  <c r="U224" i="1" s="1"/>
  <c r="H224" i="1"/>
  <c r="F224" i="1"/>
  <c r="E224" i="1"/>
  <c r="D224" i="1"/>
  <c r="G224" i="1" s="1"/>
  <c r="U223" i="1"/>
  <c r="T223" i="1"/>
  <c r="N223" i="1"/>
  <c r="O223" i="1" s="1"/>
  <c r="M223" i="1"/>
  <c r="K223" i="1"/>
  <c r="I223" i="1"/>
  <c r="G223" i="1"/>
  <c r="U222" i="1"/>
  <c r="T222" i="1"/>
  <c r="N222" i="1"/>
  <c r="O222" i="1" s="1"/>
  <c r="M222" i="1"/>
  <c r="K222" i="1"/>
  <c r="I222" i="1"/>
  <c r="G222" i="1"/>
  <c r="U221" i="1"/>
  <c r="T221" i="1"/>
  <c r="O221" i="1"/>
  <c r="N221" i="1"/>
  <c r="M221" i="1"/>
  <c r="K221" i="1"/>
  <c r="I221" i="1"/>
  <c r="G221" i="1"/>
  <c r="U220" i="1"/>
  <c r="T220" i="1"/>
  <c r="N220" i="1"/>
  <c r="O220" i="1" s="1"/>
  <c r="M220" i="1"/>
  <c r="K220" i="1"/>
  <c r="I220" i="1"/>
  <c r="G220" i="1"/>
  <c r="U219" i="1"/>
  <c r="T219" i="1"/>
  <c r="N219" i="1"/>
  <c r="O219" i="1" s="1"/>
  <c r="M219" i="1"/>
  <c r="K219" i="1"/>
  <c r="I219" i="1"/>
  <c r="G219" i="1"/>
  <c r="U218" i="1"/>
  <c r="T218" i="1"/>
  <c r="O218" i="1"/>
  <c r="N218" i="1"/>
  <c r="M218" i="1"/>
  <c r="K218" i="1"/>
  <c r="I218" i="1"/>
  <c r="G218" i="1"/>
  <c r="U217" i="1"/>
  <c r="T217" i="1"/>
  <c r="N217" i="1"/>
  <c r="O217" i="1" s="1"/>
  <c r="M217" i="1"/>
  <c r="K217" i="1"/>
  <c r="I217" i="1"/>
  <c r="G217" i="1"/>
  <c r="S216" i="1"/>
  <c r="R216" i="1"/>
  <c r="Q216" i="1"/>
  <c r="P216" i="1"/>
  <c r="U216" i="1" s="1"/>
  <c r="L216" i="1"/>
  <c r="J216" i="1"/>
  <c r="H216" i="1"/>
  <c r="F216" i="1"/>
  <c r="N216" i="1" s="1"/>
  <c r="O216" i="1" s="1"/>
  <c r="E216" i="1"/>
  <c r="D216" i="1"/>
  <c r="I216" i="1" s="1"/>
  <c r="U215" i="1"/>
  <c r="T215" i="1"/>
  <c r="N215" i="1"/>
  <c r="O215" i="1" s="1"/>
  <c r="M215" i="1"/>
  <c r="K215" i="1"/>
  <c r="I215" i="1"/>
  <c r="G215" i="1"/>
  <c r="U214" i="1"/>
  <c r="T214" i="1"/>
  <c r="N214" i="1"/>
  <c r="O214" i="1" s="1"/>
  <c r="M214" i="1"/>
  <c r="K214" i="1"/>
  <c r="I214" i="1"/>
  <c r="G214" i="1"/>
  <c r="U213" i="1"/>
  <c r="T213" i="1"/>
  <c r="N213" i="1"/>
  <c r="O213" i="1" s="1"/>
  <c r="M213" i="1"/>
  <c r="K213" i="1"/>
  <c r="I213" i="1"/>
  <c r="G213" i="1"/>
  <c r="U212" i="1"/>
  <c r="T212" i="1"/>
  <c r="N212" i="1"/>
  <c r="O212" i="1" s="1"/>
  <c r="M212" i="1"/>
  <c r="K212" i="1"/>
  <c r="I212" i="1"/>
  <c r="G212" i="1"/>
  <c r="U211" i="1"/>
  <c r="T211" i="1"/>
  <c r="N211" i="1"/>
  <c r="O211" i="1" s="1"/>
  <c r="M211" i="1"/>
  <c r="K211" i="1"/>
  <c r="I211" i="1"/>
  <c r="G211" i="1"/>
  <c r="U210" i="1"/>
  <c r="T210" i="1"/>
  <c r="N210" i="1"/>
  <c r="O210" i="1" s="1"/>
  <c r="M210" i="1"/>
  <c r="K210" i="1"/>
  <c r="I210" i="1"/>
  <c r="G210" i="1"/>
  <c r="U209" i="1"/>
  <c r="T209" i="1"/>
  <c r="N209" i="1"/>
  <c r="O209" i="1" s="1"/>
  <c r="M209" i="1"/>
  <c r="K209" i="1"/>
  <c r="I209" i="1"/>
  <c r="G209" i="1"/>
  <c r="U208" i="1"/>
  <c r="T208" i="1"/>
  <c r="N208" i="1"/>
  <c r="O208" i="1" s="1"/>
  <c r="M208" i="1"/>
  <c r="K208" i="1"/>
  <c r="I208" i="1"/>
  <c r="G208" i="1"/>
  <c r="S205" i="1"/>
  <c r="R205" i="1"/>
  <c r="T205" i="1" s="1"/>
  <c r="Q205" i="1"/>
  <c r="P205" i="1"/>
  <c r="L205" i="1"/>
  <c r="J205" i="1"/>
  <c r="H205" i="1"/>
  <c r="F205" i="1"/>
  <c r="N205" i="1" s="1"/>
  <c r="E205" i="1"/>
  <c r="D205" i="1"/>
  <c r="S204" i="1"/>
  <c r="R204" i="1"/>
  <c r="Q204" i="1"/>
  <c r="P204" i="1"/>
  <c r="L204" i="1"/>
  <c r="J204" i="1"/>
  <c r="H204" i="1"/>
  <c r="F204" i="1"/>
  <c r="E204" i="1"/>
  <c r="M204" i="1" s="1"/>
  <c r="D204" i="1"/>
  <c r="U203" i="1"/>
  <c r="T203" i="1"/>
  <c r="N203" i="1"/>
  <c r="O203" i="1" s="1"/>
  <c r="M203" i="1"/>
  <c r="K203" i="1"/>
  <c r="I203" i="1"/>
  <c r="G203" i="1"/>
  <c r="U202" i="1"/>
  <c r="T202" i="1"/>
  <c r="N202" i="1"/>
  <c r="O202" i="1" s="1"/>
  <c r="M202" i="1"/>
  <c r="K202" i="1"/>
  <c r="I202" i="1"/>
  <c r="G202" i="1"/>
  <c r="U201" i="1"/>
  <c r="T201" i="1"/>
  <c r="N201" i="1"/>
  <c r="O201" i="1" s="1"/>
  <c r="M201" i="1"/>
  <c r="K201" i="1"/>
  <c r="I201" i="1"/>
  <c r="G201" i="1"/>
  <c r="U200" i="1"/>
  <c r="T200" i="1"/>
  <c r="N200" i="1"/>
  <c r="O200" i="1" s="1"/>
  <c r="M200" i="1"/>
  <c r="K200" i="1"/>
  <c r="I200" i="1"/>
  <c r="G200" i="1"/>
  <c r="U199" i="1"/>
  <c r="T199" i="1"/>
  <c r="N199" i="1"/>
  <c r="O199" i="1" s="1"/>
  <c r="M199" i="1"/>
  <c r="K199" i="1"/>
  <c r="I199" i="1"/>
  <c r="G199" i="1"/>
  <c r="S198" i="1"/>
  <c r="R198" i="1"/>
  <c r="T198" i="1" s="1"/>
  <c r="Q198" i="1"/>
  <c r="P198" i="1"/>
  <c r="L198" i="1"/>
  <c r="J198" i="1"/>
  <c r="H198" i="1"/>
  <c r="F198" i="1"/>
  <c r="E198" i="1"/>
  <c r="D198" i="1"/>
  <c r="G198" i="1" s="1"/>
  <c r="U197" i="1"/>
  <c r="T197" i="1"/>
  <c r="N197" i="1"/>
  <c r="O197" i="1" s="1"/>
  <c r="M197" i="1"/>
  <c r="K197" i="1"/>
  <c r="I197" i="1"/>
  <c r="G197" i="1"/>
  <c r="U196" i="1"/>
  <c r="T196" i="1"/>
  <c r="N196" i="1"/>
  <c r="O196" i="1" s="1"/>
  <c r="M196" i="1"/>
  <c r="K196" i="1"/>
  <c r="I196" i="1"/>
  <c r="G196" i="1"/>
  <c r="U195" i="1"/>
  <c r="T195" i="1"/>
  <c r="O195" i="1"/>
  <c r="N195" i="1"/>
  <c r="M195" i="1"/>
  <c r="K195" i="1"/>
  <c r="I195" i="1"/>
  <c r="G195" i="1"/>
  <c r="U194" i="1"/>
  <c r="T194" i="1"/>
  <c r="O194" i="1"/>
  <c r="N194" i="1"/>
  <c r="M194" i="1"/>
  <c r="K194" i="1"/>
  <c r="I194" i="1"/>
  <c r="G194" i="1"/>
  <c r="U193" i="1"/>
  <c r="T193" i="1"/>
  <c r="N193" i="1"/>
  <c r="O193" i="1" s="1"/>
  <c r="M193" i="1"/>
  <c r="K193" i="1"/>
  <c r="I193" i="1"/>
  <c r="G193" i="1"/>
  <c r="U192" i="1"/>
  <c r="T192" i="1"/>
  <c r="O192" i="1"/>
  <c r="N192" i="1"/>
  <c r="M192" i="1"/>
  <c r="K192" i="1"/>
  <c r="I192" i="1"/>
  <c r="G192" i="1"/>
  <c r="S191" i="1"/>
  <c r="R191" i="1"/>
  <c r="Q191" i="1"/>
  <c r="P191" i="1"/>
  <c r="U191" i="1" s="1"/>
  <c r="L191" i="1"/>
  <c r="J191" i="1"/>
  <c r="H191" i="1"/>
  <c r="F191" i="1"/>
  <c r="N191" i="1" s="1"/>
  <c r="E191" i="1"/>
  <c r="D191" i="1"/>
  <c r="U190" i="1"/>
  <c r="T190" i="1"/>
  <c r="N190" i="1"/>
  <c r="O190" i="1" s="1"/>
  <c r="M190" i="1"/>
  <c r="K190" i="1"/>
  <c r="I190" i="1"/>
  <c r="G190" i="1"/>
  <c r="U189" i="1"/>
  <c r="T189" i="1"/>
  <c r="N189" i="1"/>
  <c r="O189" i="1" s="1"/>
  <c r="M189" i="1"/>
  <c r="K189" i="1"/>
  <c r="I189" i="1"/>
  <c r="G189" i="1"/>
  <c r="U188" i="1"/>
  <c r="T188" i="1"/>
  <c r="N188" i="1"/>
  <c r="O188" i="1" s="1"/>
  <c r="M188" i="1"/>
  <c r="K188" i="1"/>
  <c r="I188" i="1"/>
  <c r="G188" i="1"/>
  <c r="U187" i="1"/>
  <c r="T187" i="1"/>
  <c r="N187" i="1"/>
  <c r="O187" i="1" s="1"/>
  <c r="M187" i="1"/>
  <c r="K187" i="1"/>
  <c r="I187" i="1"/>
  <c r="G187" i="1"/>
  <c r="U186" i="1"/>
  <c r="T186" i="1"/>
  <c r="N186" i="1"/>
  <c r="O186" i="1" s="1"/>
  <c r="M186" i="1"/>
  <c r="K186" i="1"/>
  <c r="I186" i="1"/>
  <c r="G186" i="1"/>
  <c r="S185" i="1"/>
  <c r="R185" i="1"/>
  <c r="T185" i="1" s="1"/>
  <c r="Q185" i="1"/>
  <c r="P185" i="1"/>
  <c r="U185" i="1" s="1"/>
  <c r="L185" i="1"/>
  <c r="J185" i="1"/>
  <c r="H185" i="1"/>
  <c r="F185" i="1"/>
  <c r="E185" i="1"/>
  <c r="D185" i="1"/>
  <c r="U184" i="1"/>
  <c r="T184" i="1"/>
  <c r="N184" i="1"/>
  <c r="O184" i="1" s="1"/>
  <c r="M184" i="1"/>
  <c r="K184" i="1"/>
  <c r="I184" i="1"/>
  <c r="G184" i="1"/>
  <c r="U183" i="1"/>
  <c r="T183" i="1"/>
  <c r="N183" i="1"/>
  <c r="O183" i="1" s="1"/>
  <c r="M183" i="1"/>
  <c r="K183" i="1"/>
  <c r="I183" i="1"/>
  <c r="G183" i="1"/>
  <c r="U182" i="1"/>
  <c r="T182" i="1"/>
  <c r="N182" i="1"/>
  <c r="O182" i="1" s="1"/>
  <c r="M182" i="1"/>
  <c r="K182" i="1"/>
  <c r="I182" i="1"/>
  <c r="G182" i="1"/>
  <c r="U181" i="1"/>
  <c r="T181" i="1"/>
  <c r="N181" i="1"/>
  <c r="O181" i="1" s="1"/>
  <c r="M181" i="1"/>
  <c r="K181" i="1"/>
  <c r="I181" i="1"/>
  <c r="G181" i="1"/>
  <c r="U180" i="1"/>
  <c r="T180" i="1"/>
  <c r="N180" i="1"/>
  <c r="O180" i="1" s="1"/>
  <c r="M180" i="1"/>
  <c r="K180" i="1"/>
  <c r="I180" i="1"/>
  <c r="G180" i="1"/>
  <c r="S179" i="1"/>
  <c r="R179" i="1"/>
  <c r="T179" i="1" s="1"/>
  <c r="Q179" i="1"/>
  <c r="P179" i="1"/>
  <c r="U179" i="1" s="1"/>
  <c r="L179" i="1"/>
  <c r="J179" i="1"/>
  <c r="H179" i="1"/>
  <c r="F179" i="1"/>
  <c r="N179" i="1" s="1"/>
  <c r="O179" i="1" s="1"/>
  <c r="E179" i="1"/>
  <c r="D179" i="1"/>
  <c r="U178" i="1"/>
  <c r="T178" i="1"/>
  <c r="O178" i="1"/>
  <c r="N178" i="1"/>
  <c r="M178" i="1"/>
  <c r="K178" i="1"/>
  <c r="I178" i="1"/>
  <c r="G178" i="1"/>
  <c r="U177" i="1"/>
  <c r="T177" i="1"/>
  <c r="N177" i="1"/>
  <c r="O177" i="1" s="1"/>
  <c r="M177" i="1"/>
  <c r="K177" i="1"/>
  <c r="I177" i="1"/>
  <c r="G177" i="1"/>
  <c r="U176" i="1"/>
  <c r="T176" i="1"/>
  <c r="O176" i="1"/>
  <c r="N176" i="1"/>
  <c r="M176" i="1"/>
  <c r="K176" i="1"/>
  <c r="I176" i="1"/>
  <c r="G176" i="1"/>
  <c r="U175" i="1"/>
  <c r="T175" i="1"/>
  <c r="O175" i="1"/>
  <c r="N175" i="1"/>
  <c r="M175" i="1"/>
  <c r="K175" i="1"/>
  <c r="I175" i="1"/>
  <c r="G175" i="1"/>
  <c r="U174" i="1"/>
  <c r="T174" i="1"/>
  <c r="N174" i="1"/>
  <c r="O174" i="1" s="1"/>
  <c r="M174" i="1"/>
  <c r="K174" i="1"/>
  <c r="I174" i="1"/>
  <c r="G174" i="1"/>
  <c r="U173" i="1"/>
  <c r="T173" i="1"/>
  <c r="N173" i="1"/>
  <c r="O173" i="1" s="1"/>
  <c r="M173" i="1"/>
  <c r="K173" i="1"/>
  <c r="I173" i="1"/>
  <c r="G173" i="1"/>
  <c r="S170" i="1"/>
  <c r="R170" i="1"/>
  <c r="Q170" i="1"/>
  <c r="P170" i="1"/>
  <c r="U170" i="1" s="1"/>
  <c r="L170" i="1"/>
  <c r="J170" i="1"/>
  <c r="H170" i="1"/>
  <c r="F170" i="1"/>
  <c r="N170" i="1" s="1"/>
  <c r="E170" i="1"/>
  <c r="D170" i="1"/>
  <c r="G170" i="1" s="1"/>
  <c r="S169" i="1"/>
  <c r="R169" i="1"/>
  <c r="T169" i="1" s="1"/>
  <c r="Q169" i="1"/>
  <c r="P169" i="1"/>
  <c r="L169" i="1"/>
  <c r="J169" i="1"/>
  <c r="N169" i="1" s="1"/>
  <c r="H169" i="1"/>
  <c r="F169" i="1"/>
  <c r="E169" i="1"/>
  <c r="D169" i="1"/>
  <c r="G169" i="1" s="1"/>
  <c r="U168" i="1"/>
  <c r="T168" i="1"/>
  <c r="N168" i="1"/>
  <c r="O168" i="1" s="1"/>
  <c r="M168" i="1"/>
  <c r="K168" i="1"/>
  <c r="I168" i="1"/>
  <c r="G168" i="1"/>
  <c r="U167" i="1"/>
  <c r="T167" i="1"/>
  <c r="N167" i="1"/>
  <c r="O167" i="1" s="1"/>
  <c r="M167" i="1"/>
  <c r="K167" i="1"/>
  <c r="I167" i="1"/>
  <c r="G167" i="1"/>
  <c r="U166" i="1"/>
  <c r="T166" i="1"/>
  <c r="N166" i="1"/>
  <c r="O166" i="1" s="1"/>
  <c r="M166" i="1"/>
  <c r="K166" i="1"/>
  <c r="I166" i="1"/>
  <c r="G166" i="1"/>
  <c r="U165" i="1"/>
  <c r="T165" i="1"/>
  <c r="N165" i="1"/>
  <c r="O165" i="1" s="1"/>
  <c r="M165" i="1"/>
  <c r="K165" i="1"/>
  <c r="I165" i="1"/>
  <c r="G165" i="1"/>
  <c r="U164" i="1"/>
  <c r="T164" i="1"/>
  <c r="N164" i="1"/>
  <c r="O164" i="1" s="1"/>
  <c r="M164" i="1"/>
  <c r="K164" i="1"/>
  <c r="I164" i="1"/>
  <c r="G164" i="1"/>
  <c r="S163" i="1"/>
  <c r="R163" i="1"/>
  <c r="T163" i="1" s="1"/>
  <c r="Q163" i="1"/>
  <c r="P163" i="1"/>
  <c r="L163" i="1"/>
  <c r="J163" i="1"/>
  <c r="H163" i="1"/>
  <c r="F163" i="1"/>
  <c r="N163" i="1" s="1"/>
  <c r="E163" i="1"/>
  <c r="D163" i="1"/>
  <c r="U162" i="1"/>
  <c r="T162" i="1"/>
  <c r="N162" i="1"/>
  <c r="O162" i="1" s="1"/>
  <c r="M162" i="1"/>
  <c r="K162" i="1"/>
  <c r="I162" i="1"/>
  <c r="G162" i="1"/>
  <c r="U161" i="1"/>
  <c r="T161" i="1"/>
  <c r="N161" i="1"/>
  <c r="O161" i="1" s="1"/>
  <c r="M161" i="1"/>
  <c r="K161" i="1"/>
  <c r="I161" i="1"/>
  <c r="G161" i="1"/>
  <c r="U160" i="1"/>
  <c r="T160" i="1"/>
  <c r="N160" i="1"/>
  <c r="O160" i="1" s="1"/>
  <c r="M160" i="1"/>
  <c r="K160" i="1"/>
  <c r="I160" i="1"/>
  <c r="G160" i="1"/>
  <c r="U159" i="1"/>
  <c r="T159" i="1"/>
  <c r="N159" i="1"/>
  <c r="O159" i="1" s="1"/>
  <c r="M159" i="1"/>
  <c r="K159" i="1"/>
  <c r="I159" i="1"/>
  <c r="G159" i="1"/>
  <c r="U158" i="1"/>
  <c r="T158" i="1"/>
  <c r="N158" i="1"/>
  <c r="O158" i="1" s="1"/>
  <c r="M158" i="1"/>
  <c r="K158" i="1"/>
  <c r="I158" i="1"/>
  <c r="G158" i="1"/>
  <c r="T157" i="1"/>
  <c r="S157" i="1"/>
  <c r="R157" i="1"/>
  <c r="Q157" i="1"/>
  <c r="P157" i="1"/>
  <c r="L157" i="1"/>
  <c r="J157" i="1"/>
  <c r="H157" i="1"/>
  <c r="F157" i="1"/>
  <c r="N157" i="1" s="1"/>
  <c r="E157" i="1"/>
  <c r="M157" i="1" s="1"/>
  <c r="D157" i="1"/>
  <c r="U156" i="1"/>
  <c r="T156" i="1"/>
  <c r="N156" i="1"/>
  <c r="O156" i="1" s="1"/>
  <c r="M156" i="1"/>
  <c r="K156" i="1"/>
  <c r="I156" i="1"/>
  <c r="G156" i="1"/>
  <c r="U155" i="1"/>
  <c r="T155" i="1"/>
  <c r="N155" i="1"/>
  <c r="O155" i="1" s="1"/>
  <c r="M155" i="1"/>
  <c r="K155" i="1"/>
  <c r="I155" i="1"/>
  <c r="G155" i="1"/>
  <c r="U154" i="1"/>
  <c r="T154" i="1"/>
  <c r="N154" i="1"/>
  <c r="O154" i="1" s="1"/>
  <c r="M154" i="1"/>
  <c r="K154" i="1"/>
  <c r="I154" i="1"/>
  <c r="G154" i="1"/>
  <c r="U153" i="1"/>
  <c r="T153" i="1"/>
  <c r="N153" i="1"/>
  <c r="O153" i="1" s="1"/>
  <c r="M153" i="1"/>
  <c r="K153" i="1"/>
  <c r="I153" i="1"/>
  <c r="G153" i="1"/>
  <c r="U152" i="1"/>
  <c r="T152" i="1"/>
  <c r="N152" i="1"/>
  <c r="O152" i="1" s="1"/>
  <c r="M152" i="1"/>
  <c r="K152" i="1"/>
  <c r="I152" i="1"/>
  <c r="G152" i="1"/>
  <c r="U151" i="1"/>
  <c r="T151" i="1"/>
  <c r="N151" i="1"/>
  <c r="O151" i="1" s="1"/>
  <c r="M151" i="1"/>
  <c r="K151" i="1"/>
  <c r="I151" i="1"/>
  <c r="G151" i="1"/>
  <c r="S150" i="1"/>
  <c r="R150" i="1"/>
  <c r="T150" i="1" s="1"/>
  <c r="Q150" i="1"/>
  <c r="P150" i="1"/>
  <c r="L150" i="1"/>
  <c r="J150" i="1"/>
  <c r="H150" i="1"/>
  <c r="F150" i="1"/>
  <c r="N150" i="1" s="1"/>
  <c r="O150" i="1" s="1"/>
  <c r="E150" i="1"/>
  <c r="M150" i="1" s="1"/>
  <c r="D150" i="1"/>
  <c r="U149" i="1"/>
  <c r="T149" i="1"/>
  <c r="N149" i="1"/>
  <c r="O149" i="1" s="1"/>
  <c r="M149" i="1"/>
  <c r="K149" i="1"/>
  <c r="I149" i="1"/>
  <c r="G149" i="1"/>
  <c r="U148" i="1"/>
  <c r="T148" i="1"/>
  <c r="N148" i="1"/>
  <c r="O148" i="1" s="1"/>
  <c r="M148" i="1"/>
  <c r="K148" i="1"/>
  <c r="I148" i="1"/>
  <c r="G148" i="1"/>
  <c r="U147" i="1"/>
  <c r="T147" i="1"/>
  <c r="N147" i="1"/>
  <c r="O147" i="1" s="1"/>
  <c r="M147" i="1"/>
  <c r="K147" i="1"/>
  <c r="I147" i="1"/>
  <c r="G147" i="1"/>
  <c r="U146" i="1"/>
  <c r="T146" i="1"/>
  <c r="N146" i="1"/>
  <c r="O146" i="1" s="1"/>
  <c r="M146" i="1"/>
  <c r="K146" i="1"/>
  <c r="I146" i="1"/>
  <c r="G146" i="1"/>
  <c r="U145" i="1"/>
  <c r="T145" i="1"/>
  <c r="N145" i="1"/>
  <c r="O145" i="1" s="1"/>
  <c r="M145" i="1"/>
  <c r="K145" i="1"/>
  <c r="I145" i="1"/>
  <c r="G145" i="1"/>
  <c r="T144" i="1"/>
  <c r="S144" i="1"/>
  <c r="R144" i="1"/>
  <c r="Q144" i="1"/>
  <c r="P144" i="1"/>
  <c r="L144" i="1"/>
  <c r="J144" i="1"/>
  <c r="H144" i="1"/>
  <c r="F144" i="1"/>
  <c r="E144" i="1"/>
  <c r="M144" i="1" s="1"/>
  <c r="D144" i="1"/>
  <c r="U143" i="1"/>
  <c r="T143" i="1"/>
  <c r="N143" i="1"/>
  <c r="O143" i="1" s="1"/>
  <c r="M143" i="1"/>
  <c r="K143" i="1"/>
  <c r="I143" i="1"/>
  <c r="G143" i="1"/>
  <c r="U142" i="1"/>
  <c r="T142" i="1"/>
  <c r="N142" i="1"/>
  <c r="O142" i="1" s="1"/>
  <c r="M142" i="1"/>
  <c r="K142" i="1"/>
  <c r="I142" i="1"/>
  <c r="G142" i="1"/>
  <c r="U141" i="1"/>
  <c r="T141" i="1"/>
  <c r="N141" i="1"/>
  <c r="O141" i="1" s="1"/>
  <c r="M141" i="1"/>
  <c r="K141" i="1"/>
  <c r="I141" i="1"/>
  <c r="G141" i="1"/>
  <c r="U140" i="1"/>
  <c r="T140" i="1"/>
  <c r="N140" i="1"/>
  <c r="O140" i="1" s="1"/>
  <c r="M140" i="1"/>
  <c r="K140" i="1"/>
  <c r="I140" i="1"/>
  <c r="G140" i="1"/>
  <c r="U139" i="1"/>
  <c r="T139" i="1"/>
  <c r="N139" i="1"/>
  <c r="O139" i="1" s="1"/>
  <c r="M139" i="1"/>
  <c r="K139" i="1"/>
  <c r="I139" i="1"/>
  <c r="G139" i="1"/>
  <c r="U138" i="1"/>
  <c r="T138" i="1"/>
  <c r="N138" i="1"/>
  <c r="O138" i="1" s="1"/>
  <c r="M138" i="1"/>
  <c r="K138" i="1"/>
  <c r="I138" i="1"/>
  <c r="G138" i="1"/>
  <c r="S137" i="1"/>
  <c r="R137" i="1"/>
  <c r="T137" i="1" s="1"/>
  <c r="Q137" i="1"/>
  <c r="P137" i="1"/>
  <c r="L137" i="1"/>
  <c r="J137" i="1"/>
  <c r="H137" i="1"/>
  <c r="F137" i="1"/>
  <c r="N137" i="1" s="1"/>
  <c r="O137" i="1" s="1"/>
  <c r="E137" i="1"/>
  <c r="D137" i="1"/>
  <c r="U136" i="1"/>
  <c r="T136" i="1"/>
  <c r="N136" i="1"/>
  <c r="O136" i="1" s="1"/>
  <c r="M136" i="1"/>
  <c r="K136" i="1"/>
  <c r="I136" i="1"/>
  <c r="G136" i="1"/>
  <c r="U135" i="1"/>
  <c r="T135" i="1"/>
  <c r="N135" i="1"/>
  <c r="O135" i="1" s="1"/>
  <c r="M135" i="1"/>
  <c r="K135" i="1"/>
  <c r="I135" i="1"/>
  <c r="G135" i="1"/>
  <c r="U134" i="1"/>
  <c r="T134" i="1"/>
  <c r="N134" i="1"/>
  <c r="O134" i="1" s="1"/>
  <c r="M134" i="1"/>
  <c r="K134" i="1"/>
  <c r="I134" i="1"/>
  <c r="G134" i="1"/>
  <c r="U133" i="1"/>
  <c r="T133" i="1"/>
  <c r="N133" i="1"/>
  <c r="O133" i="1" s="1"/>
  <c r="M133" i="1"/>
  <c r="K133" i="1"/>
  <c r="I133" i="1"/>
  <c r="G133" i="1"/>
  <c r="S132" i="1"/>
  <c r="R132" i="1"/>
  <c r="T132" i="1" s="1"/>
  <c r="Q132" i="1"/>
  <c r="P132" i="1"/>
  <c r="U132" i="1" s="1"/>
  <c r="L132" i="1"/>
  <c r="J132" i="1"/>
  <c r="H132" i="1"/>
  <c r="F132" i="1"/>
  <c r="N132" i="1" s="1"/>
  <c r="E132" i="1"/>
  <c r="D132" i="1"/>
  <c r="U131" i="1"/>
  <c r="T131" i="1"/>
  <c r="N131" i="1"/>
  <c r="O131" i="1" s="1"/>
  <c r="M131" i="1"/>
  <c r="K131" i="1"/>
  <c r="I131" i="1"/>
  <c r="G131" i="1"/>
  <c r="U130" i="1"/>
  <c r="T130" i="1"/>
  <c r="N130" i="1"/>
  <c r="O130" i="1" s="1"/>
  <c r="M130" i="1"/>
  <c r="K130" i="1"/>
  <c r="I130" i="1"/>
  <c r="G130" i="1"/>
  <c r="U129" i="1"/>
  <c r="T129" i="1"/>
  <c r="N129" i="1"/>
  <c r="O129" i="1" s="1"/>
  <c r="M129" i="1"/>
  <c r="K129" i="1"/>
  <c r="I129" i="1"/>
  <c r="G129" i="1"/>
  <c r="U128" i="1"/>
  <c r="T128" i="1"/>
  <c r="N128" i="1"/>
  <c r="O128" i="1" s="1"/>
  <c r="M128" i="1"/>
  <c r="K128" i="1"/>
  <c r="I128" i="1"/>
  <c r="G128" i="1"/>
  <c r="U127" i="1"/>
  <c r="T127" i="1"/>
  <c r="N127" i="1"/>
  <c r="O127" i="1" s="1"/>
  <c r="M127" i="1"/>
  <c r="K127" i="1"/>
  <c r="I127" i="1"/>
  <c r="G127" i="1"/>
  <c r="S126" i="1"/>
  <c r="R126" i="1"/>
  <c r="T126" i="1" s="1"/>
  <c r="Q126" i="1"/>
  <c r="P126" i="1"/>
  <c r="L126" i="1"/>
  <c r="J126" i="1"/>
  <c r="H126" i="1"/>
  <c r="F126" i="1"/>
  <c r="E126" i="1"/>
  <c r="D126" i="1"/>
  <c r="U125" i="1"/>
  <c r="T125" i="1"/>
  <c r="N125" i="1"/>
  <c r="O125" i="1" s="1"/>
  <c r="M125" i="1"/>
  <c r="K125" i="1"/>
  <c r="I125" i="1"/>
  <c r="G125" i="1"/>
  <c r="U124" i="1"/>
  <c r="T124" i="1"/>
  <c r="N124" i="1"/>
  <c r="O124" i="1" s="1"/>
  <c r="M124" i="1"/>
  <c r="K124" i="1"/>
  <c r="I124" i="1"/>
  <c r="G124" i="1"/>
  <c r="U123" i="1"/>
  <c r="T123" i="1"/>
  <c r="N123" i="1"/>
  <c r="O123" i="1" s="1"/>
  <c r="M123" i="1"/>
  <c r="K123" i="1"/>
  <c r="I123" i="1"/>
  <c r="G123" i="1"/>
  <c r="U122" i="1"/>
  <c r="T122" i="1"/>
  <c r="N122" i="1"/>
  <c r="O122" i="1" s="1"/>
  <c r="M122" i="1"/>
  <c r="K122" i="1"/>
  <c r="I122" i="1"/>
  <c r="G122" i="1"/>
  <c r="S121" i="1"/>
  <c r="R121" i="1"/>
  <c r="T121" i="1" s="1"/>
  <c r="Q121" i="1"/>
  <c r="P121" i="1"/>
  <c r="L121" i="1"/>
  <c r="J121" i="1"/>
  <c r="H121" i="1"/>
  <c r="F121" i="1"/>
  <c r="E121" i="1"/>
  <c r="D121" i="1"/>
  <c r="U120" i="1"/>
  <c r="T120" i="1"/>
  <c r="N120" i="1"/>
  <c r="O120" i="1" s="1"/>
  <c r="M120" i="1"/>
  <c r="K120" i="1"/>
  <c r="I120" i="1"/>
  <c r="G120" i="1"/>
  <c r="U119" i="1"/>
  <c r="T119" i="1"/>
  <c r="N119" i="1"/>
  <c r="O119" i="1" s="1"/>
  <c r="M119" i="1"/>
  <c r="K119" i="1"/>
  <c r="I119" i="1"/>
  <c r="G119" i="1"/>
  <c r="U118" i="1"/>
  <c r="T118" i="1"/>
  <c r="N118" i="1"/>
  <c r="O118" i="1" s="1"/>
  <c r="M118" i="1"/>
  <c r="K118" i="1"/>
  <c r="I118" i="1"/>
  <c r="G118" i="1"/>
  <c r="U117" i="1"/>
  <c r="T117" i="1"/>
  <c r="N117" i="1"/>
  <c r="O117" i="1" s="1"/>
  <c r="M117" i="1"/>
  <c r="K117" i="1"/>
  <c r="I117" i="1"/>
  <c r="G117" i="1"/>
  <c r="U116" i="1"/>
  <c r="T116" i="1"/>
  <c r="N116" i="1"/>
  <c r="O116" i="1" s="1"/>
  <c r="M116" i="1"/>
  <c r="K116" i="1"/>
  <c r="I116" i="1"/>
  <c r="G116" i="1"/>
  <c r="U115" i="1"/>
  <c r="T115" i="1"/>
  <c r="N115" i="1"/>
  <c r="O115" i="1" s="1"/>
  <c r="M115" i="1"/>
  <c r="K115" i="1"/>
  <c r="I115" i="1"/>
  <c r="G115" i="1"/>
  <c r="U114" i="1"/>
  <c r="T114" i="1"/>
  <c r="N114" i="1"/>
  <c r="O114" i="1" s="1"/>
  <c r="M114" i="1"/>
  <c r="K114" i="1"/>
  <c r="I114" i="1"/>
  <c r="G114" i="1"/>
  <c r="U113" i="1"/>
  <c r="T113" i="1"/>
  <c r="N113" i="1"/>
  <c r="O113" i="1" s="1"/>
  <c r="M113" i="1"/>
  <c r="K113" i="1"/>
  <c r="I113" i="1"/>
  <c r="G113" i="1"/>
  <c r="S112" i="1"/>
  <c r="R112" i="1"/>
  <c r="T112" i="1" s="1"/>
  <c r="Q112" i="1"/>
  <c r="P112" i="1"/>
  <c r="L112" i="1"/>
  <c r="J112" i="1"/>
  <c r="K112" i="1" s="1"/>
  <c r="H112" i="1"/>
  <c r="F112" i="1"/>
  <c r="N112" i="1" s="1"/>
  <c r="E112" i="1"/>
  <c r="D112" i="1"/>
  <c r="U111" i="1"/>
  <c r="T111" i="1"/>
  <c r="N111" i="1"/>
  <c r="O111" i="1" s="1"/>
  <c r="M111" i="1"/>
  <c r="K111" i="1"/>
  <c r="I111" i="1"/>
  <c r="G111" i="1"/>
  <c r="U110" i="1"/>
  <c r="T110" i="1"/>
  <c r="N110" i="1"/>
  <c r="O110" i="1" s="1"/>
  <c r="M110" i="1"/>
  <c r="K110" i="1"/>
  <c r="I110" i="1"/>
  <c r="G110" i="1"/>
  <c r="U109" i="1"/>
  <c r="T109" i="1"/>
  <c r="N109" i="1"/>
  <c r="O109" i="1" s="1"/>
  <c r="M109" i="1"/>
  <c r="K109" i="1"/>
  <c r="I109" i="1"/>
  <c r="G109" i="1"/>
  <c r="U108" i="1"/>
  <c r="T108" i="1"/>
  <c r="N108" i="1"/>
  <c r="O108" i="1" s="1"/>
  <c r="M108" i="1"/>
  <c r="K108" i="1"/>
  <c r="I108" i="1"/>
  <c r="G108" i="1"/>
  <c r="U107" i="1"/>
  <c r="T107" i="1"/>
  <c r="N107" i="1"/>
  <c r="O107" i="1" s="1"/>
  <c r="M107" i="1"/>
  <c r="K107" i="1"/>
  <c r="I107" i="1"/>
  <c r="G107" i="1"/>
  <c r="S106" i="1"/>
  <c r="R106" i="1"/>
  <c r="T106" i="1" s="1"/>
  <c r="Q106" i="1"/>
  <c r="P106" i="1"/>
  <c r="U106" i="1" s="1"/>
  <c r="L106" i="1"/>
  <c r="J106" i="1"/>
  <c r="H106" i="1"/>
  <c r="N106" i="1" s="1"/>
  <c r="F106" i="1"/>
  <c r="E106" i="1"/>
  <c r="M106" i="1" s="1"/>
  <c r="D106" i="1"/>
  <c r="U105" i="1"/>
  <c r="T105" i="1"/>
  <c r="N105" i="1"/>
  <c r="O105" i="1" s="1"/>
  <c r="M105" i="1"/>
  <c r="K105" i="1"/>
  <c r="I105" i="1"/>
  <c r="G105" i="1"/>
  <c r="S102" i="1"/>
  <c r="R102" i="1"/>
  <c r="T102" i="1" s="1"/>
  <c r="Q102" i="1"/>
  <c r="P102" i="1"/>
  <c r="L102" i="1"/>
  <c r="J102" i="1"/>
  <c r="H102" i="1"/>
  <c r="F102" i="1"/>
  <c r="N102" i="1" s="1"/>
  <c r="O102" i="1" s="1"/>
  <c r="E102" i="1"/>
  <c r="M102" i="1" s="1"/>
  <c r="D102" i="1"/>
  <c r="S101" i="1"/>
  <c r="R101" i="1"/>
  <c r="T101" i="1" s="1"/>
  <c r="Q101" i="1"/>
  <c r="P101" i="1"/>
  <c r="L101" i="1"/>
  <c r="J101" i="1"/>
  <c r="H101" i="1"/>
  <c r="F101" i="1"/>
  <c r="N101" i="1" s="1"/>
  <c r="O101" i="1" s="1"/>
  <c r="E101" i="1"/>
  <c r="D101" i="1"/>
  <c r="U100" i="1"/>
  <c r="T100" i="1"/>
  <c r="N100" i="1"/>
  <c r="O100" i="1" s="1"/>
  <c r="M100" i="1"/>
  <c r="K100" i="1"/>
  <c r="I100" i="1"/>
  <c r="G100" i="1"/>
  <c r="U99" i="1"/>
  <c r="T99" i="1"/>
  <c r="N99" i="1"/>
  <c r="O99" i="1" s="1"/>
  <c r="M99" i="1"/>
  <c r="K99" i="1"/>
  <c r="I99" i="1"/>
  <c r="G99" i="1"/>
  <c r="U98" i="1"/>
  <c r="T98" i="1"/>
  <c r="N98" i="1"/>
  <c r="O98" i="1" s="1"/>
  <c r="M98" i="1"/>
  <c r="K98" i="1"/>
  <c r="I98" i="1"/>
  <c r="G98" i="1"/>
  <c r="U97" i="1"/>
  <c r="T97" i="1"/>
  <c r="N97" i="1"/>
  <c r="O97" i="1" s="1"/>
  <c r="M97" i="1"/>
  <c r="K97" i="1"/>
  <c r="I97" i="1"/>
  <c r="G97" i="1"/>
  <c r="S96" i="1"/>
  <c r="R96" i="1"/>
  <c r="Q96" i="1"/>
  <c r="P96" i="1"/>
  <c r="L96" i="1"/>
  <c r="J96" i="1"/>
  <c r="H96" i="1"/>
  <c r="F96" i="1"/>
  <c r="E96" i="1"/>
  <c r="K96" i="1" s="1"/>
  <c r="D96" i="1"/>
  <c r="U95" i="1"/>
  <c r="T95" i="1"/>
  <c r="N95" i="1"/>
  <c r="O95" i="1" s="1"/>
  <c r="M95" i="1"/>
  <c r="K95" i="1"/>
  <c r="I95" i="1"/>
  <c r="G95" i="1"/>
  <c r="U94" i="1"/>
  <c r="T94" i="1"/>
  <c r="N94" i="1"/>
  <c r="O94" i="1" s="1"/>
  <c r="M94" i="1"/>
  <c r="K94" i="1"/>
  <c r="I94" i="1"/>
  <c r="G94" i="1"/>
  <c r="U93" i="1"/>
  <c r="T93" i="1"/>
  <c r="N93" i="1"/>
  <c r="O93" i="1" s="1"/>
  <c r="M93" i="1"/>
  <c r="K93" i="1"/>
  <c r="I93" i="1"/>
  <c r="G93" i="1"/>
  <c r="U92" i="1"/>
  <c r="T92" i="1"/>
  <c r="O92" i="1"/>
  <c r="N92" i="1"/>
  <c r="M92" i="1"/>
  <c r="K92" i="1"/>
  <c r="I92" i="1"/>
  <c r="G92" i="1"/>
  <c r="S91" i="1"/>
  <c r="R91" i="1"/>
  <c r="T91" i="1" s="1"/>
  <c r="Q91" i="1"/>
  <c r="P91" i="1"/>
  <c r="U91" i="1" s="1"/>
  <c r="L91" i="1"/>
  <c r="J91" i="1"/>
  <c r="H91" i="1"/>
  <c r="F91" i="1"/>
  <c r="N91" i="1" s="1"/>
  <c r="O91" i="1" s="1"/>
  <c r="E91" i="1"/>
  <c r="D91" i="1"/>
  <c r="I91" i="1" s="1"/>
  <c r="U90" i="1"/>
  <c r="T90" i="1"/>
  <c r="N90" i="1"/>
  <c r="O90" i="1" s="1"/>
  <c r="M90" i="1"/>
  <c r="K90" i="1"/>
  <c r="I90" i="1"/>
  <c r="G90" i="1"/>
  <c r="U89" i="1"/>
  <c r="T89" i="1"/>
  <c r="N89" i="1"/>
  <c r="O89" i="1" s="1"/>
  <c r="M89" i="1"/>
  <c r="K89" i="1"/>
  <c r="I89" i="1"/>
  <c r="G89" i="1"/>
  <c r="U88" i="1"/>
  <c r="T88" i="1"/>
  <c r="N88" i="1"/>
  <c r="O88" i="1" s="1"/>
  <c r="M88" i="1"/>
  <c r="K88" i="1"/>
  <c r="I88" i="1"/>
  <c r="G88" i="1"/>
  <c r="S85" i="1"/>
  <c r="R85" i="1"/>
  <c r="T85" i="1" s="1"/>
  <c r="Q85" i="1"/>
  <c r="P85" i="1"/>
  <c r="L85" i="1"/>
  <c r="J85" i="1"/>
  <c r="H85" i="1"/>
  <c r="F85" i="1"/>
  <c r="G85" i="1" s="1"/>
  <c r="E85" i="1"/>
  <c r="M85" i="1" s="1"/>
  <c r="D85" i="1"/>
  <c r="I85" i="1" s="1"/>
  <c r="S84" i="1"/>
  <c r="T84" i="1" s="1"/>
  <c r="R84" i="1"/>
  <c r="Q84" i="1"/>
  <c r="P84" i="1"/>
  <c r="L84" i="1"/>
  <c r="J84" i="1"/>
  <c r="K84" i="1" s="1"/>
  <c r="H84" i="1"/>
  <c r="F84" i="1"/>
  <c r="G84" i="1" s="1"/>
  <c r="E84" i="1"/>
  <c r="D84" i="1"/>
  <c r="I84" i="1" s="1"/>
  <c r="U83" i="1"/>
  <c r="T83" i="1"/>
  <c r="N83" i="1"/>
  <c r="O83" i="1" s="1"/>
  <c r="M83" i="1"/>
  <c r="K83" i="1"/>
  <c r="I83" i="1"/>
  <c r="G83" i="1"/>
  <c r="U82" i="1"/>
  <c r="T82" i="1"/>
  <c r="N82" i="1"/>
  <c r="O82" i="1" s="1"/>
  <c r="M82" i="1"/>
  <c r="K82" i="1"/>
  <c r="I82" i="1"/>
  <c r="G82" i="1"/>
  <c r="U81" i="1"/>
  <c r="T81" i="1"/>
  <c r="N81" i="1"/>
  <c r="O81" i="1" s="1"/>
  <c r="M81" i="1"/>
  <c r="K81" i="1"/>
  <c r="I81" i="1"/>
  <c r="G81" i="1"/>
  <c r="U80" i="1"/>
  <c r="T80" i="1"/>
  <c r="N80" i="1"/>
  <c r="O80" i="1" s="1"/>
  <c r="M80" i="1"/>
  <c r="K80" i="1"/>
  <c r="I80" i="1"/>
  <c r="G80" i="1"/>
  <c r="U79" i="1"/>
  <c r="T79" i="1"/>
  <c r="N79" i="1"/>
  <c r="O79" i="1" s="1"/>
  <c r="M79" i="1"/>
  <c r="K79" i="1"/>
  <c r="I79" i="1"/>
  <c r="G79" i="1"/>
  <c r="S78" i="1"/>
  <c r="R78" i="1"/>
  <c r="T78" i="1" s="1"/>
  <c r="Q78" i="1"/>
  <c r="P78" i="1"/>
  <c r="L78" i="1"/>
  <c r="J78" i="1"/>
  <c r="H78" i="1"/>
  <c r="F78" i="1"/>
  <c r="N78" i="1" s="1"/>
  <c r="E78" i="1"/>
  <c r="D78" i="1"/>
  <c r="I78" i="1" s="1"/>
  <c r="U77" i="1"/>
  <c r="T77" i="1"/>
  <c r="N77" i="1"/>
  <c r="O77" i="1" s="1"/>
  <c r="M77" i="1"/>
  <c r="K77" i="1"/>
  <c r="I77" i="1"/>
  <c r="G77" i="1"/>
  <c r="U76" i="1"/>
  <c r="T76" i="1"/>
  <c r="N76" i="1"/>
  <c r="O76" i="1" s="1"/>
  <c r="M76" i="1"/>
  <c r="K76" i="1"/>
  <c r="I76" i="1"/>
  <c r="G76" i="1"/>
  <c r="U75" i="1"/>
  <c r="T75" i="1"/>
  <c r="N75" i="1"/>
  <c r="O75" i="1" s="1"/>
  <c r="M75" i="1"/>
  <c r="K75" i="1"/>
  <c r="I75" i="1"/>
  <c r="G75" i="1"/>
  <c r="U74" i="1"/>
  <c r="T74" i="1"/>
  <c r="N74" i="1"/>
  <c r="O74" i="1" s="1"/>
  <c r="M74" i="1"/>
  <c r="K74" i="1"/>
  <c r="I74" i="1"/>
  <c r="G74" i="1"/>
  <c r="U73" i="1"/>
  <c r="T73" i="1"/>
  <c r="N73" i="1"/>
  <c r="O73" i="1" s="1"/>
  <c r="M73" i="1"/>
  <c r="K73" i="1"/>
  <c r="I73" i="1"/>
  <c r="G73" i="1"/>
  <c r="U72" i="1"/>
  <c r="T72" i="1"/>
  <c r="N72" i="1"/>
  <c r="O72" i="1" s="1"/>
  <c r="M72" i="1"/>
  <c r="K72" i="1"/>
  <c r="I72" i="1"/>
  <c r="G72" i="1"/>
  <c r="U71" i="1"/>
  <c r="T71" i="1"/>
  <c r="N71" i="1"/>
  <c r="O71" i="1" s="1"/>
  <c r="M71" i="1"/>
  <c r="K71" i="1"/>
  <c r="I71" i="1"/>
  <c r="G71" i="1"/>
  <c r="S70" i="1"/>
  <c r="R70" i="1"/>
  <c r="T70" i="1" s="1"/>
  <c r="Q70" i="1"/>
  <c r="P70" i="1"/>
  <c r="U70" i="1" s="1"/>
  <c r="L70" i="1"/>
  <c r="J70" i="1"/>
  <c r="H70" i="1"/>
  <c r="N70" i="1" s="1"/>
  <c r="F70" i="1"/>
  <c r="E70" i="1"/>
  <c r="K70" i="1" s="1"/>
  <c r="D70" i="1"/>
  <c r="G70" i="1" s="1"/>
  <c r="U69" i="1"/>
  <c r="T69" i="1"/>
  <c r="N69" i="1"/>
  <c r="O69" i="1" s="1"/>
  <c r="M69" i="1"/>
  <c r="K69" i="1"/>
  <c r="I69" i="1"/>
  <c r="G69" i="1"/>
  <c r="U68" i="1"/>
  <c r="T68" i="1"/>
  <c r="N68" i="1"/>
  <c r="O68" i="1" s="1"/>
  <c r="M68" i="1"/>
  <c r="K68" i="1"/>
  <c r="I68" i="1"/>
  <c r="G68" i="1"/>
  <c r="U67" i="1"/>
  <c r="T67" i="1"/>
  <c r="N67" i="1"/>
  <c r="O67" i="1" s="1"/>
  <c r="M67" i="1"/>
  <c r="K67" i="1"/>
  <c r="I67" i="1"/>
  <c r="G67" i="1"/>
  <c r="U66" i="1"/>
  <c r="T66" i="1"/>
  <c r="N66" i="1"/>
  <c r="O66" i="1" s="1"/>
  <c r="M66" i="1"/>
  <c r="K66" i="1"/>
  <c r="I66" i="1"/>
  <c r="G66" i="1"/>
  <c r="U65" i="1"/>
  <c r="T65" i="1"/>
  <c r="N65" i="1"/>
  <c r="O65" i="1" s="1"/>
  <c r="M65" i="1"/>
  <c r="K65" i="1"/>
  <c r="I65" i="1"/>
  <c r="G65" i="1"/>
  <c r="U64" i="1"/>
  <c r="T64" i="1"/>
  <c r="N64" i="1"/>
  <c r="O64" i="1" s="1"/>
  <c r="M64" i="1"/>
  <c r="K64" i="1"/>
  <c r="I64" i="1"/>
  <c r="G64" i="1"/>
  <c r="S63" i="1"/>
  <c r="R63" i="1"/>
  <c r="T63" i="1" s="1"/>
  <c r="Q63" i="1"/>
  <c r="P63" i="1"/>
  <c r="L63" i="1"/>
  <c r="J63" i="1"/>
  <c r="U63" i="1" s="1"/>
  <c r="H63" i="1"/>
  <c r="F63" i="1"/>
  <c r="E63" i="1"/>
  <c r="M63" i="1" s="1"/>
  <c r="D63" i="1"/>
  <c r="I63" i="1" s="1"/>
  <c r="U62" i="1"/>
  <c r="T62" i="1"/>
  <c r="N62" i="1"/>
  <c r="O62" i="1" s="1"/>
  <c r="M62" i="1"/>
  <c r="K62" i="1"/>
  <c r="I62" i="1"/>
  <c r="G62" i="1"/>
  <c r="U61" i="1"/>
  <c r="T61" i="1"/>
  <c r="N61" i="1"/>
  <c r="O61" i="1" s="1"/>
  <c r="M61" i="1"/>
  <c r="K61" i="1"/>
  <c r="I61" i="1"/>
  <c r="G61" i="1"/>
  <c r="U60" i="1"/>
  <c r="T60" i="1"/>
  <c r="N60" i="1"/>
  <c r="O60" i="1" s="1"/>
  <c r="M60" i="1"/>
  <c r="K60" i="1"/>
  <c r="I60" i="1"/>
  <c r="G60" i="1"/>
  <c r="U59" i="1"/>
  <c r="T59" i="1"/>
  <c r="N59" i="1"/>
  <c r="O59" i="1" s="1"/>
  <c r="M59" i="1"/>
  <c r="K59" i="1"/>
  <c r="I59" i="1"/>
  <c r="G59" i="1"/>
  <c r="S58" i="1"/>
  <c r="R58" i="1"/>
  <c r="Q58" i="1"/>
  <c r="P58" i="1"/>
  <c r="L58" i="1"/>
  <c r="J58" i="1"/>
  <c r="H58" i="1"/>
  <c r="F58" i="1"/>
  <c r="N58" i="1" s="1"/>
  <c r="E58" i="1"/>
  <c r="D58" i="1"/>
  <c r="I58" i="1" s="1"/>
  <c r="U57" i="1"/>
  <c r="T57" i="1"/>
  <c r="N57" i="1"/>
  <c r="O57" i="1" s="1"/>
  <c r="M57" i="1"/>
  <c r="K57" i="1"/>
  <c r="I57" i="1"/>
  <c r="G57" i="1"/>
  <c r="S54" i="1"/>
  <c r="R54" i="1"/>
  <c r="T54" i="1" s="1"/>
  <c r="Q54" i="1"/>
  <c r="P54" i="1"/>
  <c r="L54" i="1"/>
  <c r="J54" i="1"/>
  <c r="H54" i="1"/>
  <c r="F54" i="1"/>
  <c r="N54" i="1" s="1"/>
  <c r="E54" i="1"/>
  <c r="D54" i="1"/>
  <c r="I54" i="1" s="1"/>
  <c r="S53" i="1"/>
  <c r="R53" i="1"/>
  <c r="T53" i="1" s="1"/>
  <c r="Q53" i="1"/>
  <c r="P53" i="1"/>
  <c r="U53" i="1" s="1"/>
  <c r="L53" i="1"/>
  <c r="J53" i="1"/>
  <c r="H53" i="1"/>
  <c r="F53" i="1"/>
  <c r="N53" i="1" s="1"/>
  <c r="O53" i="1" s="1"/>
  <c r="E53" i="1"/>
  <c r="D53" i="1"/>
  <c r="U52" i="1"/>
  <c r="T52" i="1"/>
  <c r="N52" i="1"/>
  <c r="O52" i="1" s="1"/>
  <c r="M52" i="1"/>
  <c r="K52" i="1"/>
  <c r="I52" i="1"/>
  <c r="G52" i="1"/>
  <c r="U51" i="1"/>
  <c r="T51" i="1"/>
  <c r="N51" i="1"/>
  <c r="O51" i="1" s="1"/>
  <c r="M51" i="1"/>
  <c r="K51" i="1"/>
  <c r="I51" i="1"/>
  <c r="G51" i="1"/>
  <c r="U50" i="1"/>
  <c r="T50" i="1"/>
  <c r="N50" i="1"/>
  <c r="O50" i="1" s="1"/>
  <c r="M50" i="1"/>
  <c r="K50" i="1"/>
  <c r="I50" i="1"/>
  <c r="G50" i="1"/>
  <c r="U49" i="1"/>
  <c r="T49" i="1"/>
  <c r="N49" i="1"/>
  <c r="O49" i="1" s="1"/>
  <c r="M49" i="1"/>
  <c r="K49" i="1"/>
  <c r="I49" i="1"/>
  <c r="G49" i="1"/>
  <c r="U48" i="1"/>
  <c r="T48" i="1"/>
  <c r="N48" i="1"/>
  <c r="O48" i="1" s="1"/>
  <c r="M48" i="1"/>
  <c r="K48" i="1"/>
  <c r="I48" i="1"/>
  <c r="G48" i="1"/>
  <c r="S47" i="1"/>
  <c r="R47" i="1"/>
  <c r="T47" i="1" s="1"/>
  <c r="Q47" i="1"/>
  <c r="P47" i="1"/>
  <c r="L47" i="1"/>
  <c r="J47" i="1"/>
  <c r="H47" i="1"/>
  <c r="F47" i="1"/>
  <c r="N47" i="1" s="1"/>
  <c r="E47" i="1"/>
  <c r="D47" i="1"/>
  <c r="G47" i="1" s="1"/>
  <c r="U46" i="1"/>
  <c r="T46" i="1"/>
  <c r="N46" i="1"/>
  <c r="O46" i="1" s="1"/>
  <c r="M46" i="1"/>
  <c r="K46" i="1"/>
  <c r="I46" i="1"/>
  <c r="G46" i="1"/>
  <c r="U45" i="1"/>
  <c r="T45" i="1"/>
  <c r="N45" i="1"/>
  <c r="O45" i="1" s="1"/>
  <c r="M45" i="1"/>
  <c r="K45" i="1"/>
  <c r="I45" i="1"/>
  <c r="G45" i="1"/>
  <c r="U44" i="1"/>
  <c r="T44" i="1"/>
  <c r="N44" i="1"/>
  <c r="O44" i="1" s="1"/>
  <c r="M44" i="1"/>
  <c r="K44" i="1"/>
  <c r="I44" i="1"/>
  <c r="G44" i="1"/>
  <c r="U43" i="1"/>
  <c r="T43" i="1"/>
  <c r="N43" i="1"/>
  <c r="O43" i="1" s="1"/>
  <c r="M43" i="1"/>
  <c r="K43" i="1"/>
  <c r="I43" i="1"/>
  <c r="G43" i="1"/>
  <c r="U42" i="1"/>
  <c r="T42" i="1"/>
  <c r="N42" i="1"/>
  <c r="O42" i="1" s="1"/>
  <c r="M42" i="1"/>
  <c r="K42" i="1"/>
  <c r="I42" i="1"/>
  <c r="G42" i="1"/>
  <c r="U41" i="1"/>
  <c r="T41" i="1"/>
  <c r="N41" i="1"/>
  <c r="O41" i="1" s="1"/>
  <c r="M41" i="1"/>
  <c r="K41" i="1"/>
  <c r="I41" i="1"/>
  <c r="G41" i="1"/>
  <c r="S40" i="1"/>
  <c r="R40" i="1"/>
  <c r="T40" i="1" s="1"/>
  <c r="Q40" i="1"/>
  <c r="P40" i="1"/>
  <c r="L40" i="1"/>
  <c r="J40" i="1"/>
  <c r="H40" i="1"/>
  <c r="F40" i="1"/>
  <c r="N40" i="1" s="1"/>
  <c r="O40" i="1" s="1"/>
  <c r="E40" i="1"/>
  <c r="M40" i="1" s="1"/>
  <c r="D40" i="1"/>
  <c r="I40" i="1" s="1"/>
  <c r="U39" i="1"/>
  <c r="T39" i="1"/>
  <c r="N39" i="1"/>
  <c r="O39" i="1" s="1"/>
  <c r="M39" i="1"/>
  <c r="K39" i="1"/>
  <c r="I39" i="1"/>
  <c r="G39" i="1"/>
  <c r="U38" i="1"/>
  <c r="T38" i="1"/>
  <c r="N38" i="1"/>
  <c r="O38" i="1" s="1"/>
  <c r="M38" i="1"/>
  <c r="K38" i="1"/>
  <c r="I38" i="1"/>
  <c r="G38" i="1"/>
  <c r="U37" i="1"/>
  <c r="T37" i="1"/>
  <c r="N37" i="1"/>
  <c r="O37" i="1" s="1"/>
  <c r="M37" i="1"/>
  <c r="K37" i="1"/>
  <c r="I37" i="1"/>
  <c r="G37" i="1"/>
  <c r="U36" i="1"/>
  <c r="T36" i="1"/>
  <c r="N36" i="1"/>
  <c r="O36" i="1" s="1"/>
  <c r="M36" i="1"/>
  <c r="K36" i="1"/>
  <c r="I36" i="1"/>
  <c r="G36" i="1"/>
  <c r="S35" i="1"/>
  <c r="R35" i="1"/>
  <c r="T35" i="1" s="1"/>
  <c r="Q35" i="1"/>
  <c r="P35" i="1"/>
  <c r="U35" i="1" s="1"/>
  <c r="L35" i="1"/>
  <c r="J35" i="1"/>
  <c r="H35" i="1"/>
  <c r="F35" i="1"/>
  <c r="N35" i="1" s="1"/>
  <c r="O35" i="1" s="1"/>
  <c r="E35" i="1"/>
  <c r="K35" i="1" s="1"/>
  <c r="D35" i="1"/>
  <c r="I35" i="1" s="1"/>
  <c r="U34" i="1"/>
  <c r="T34" i="1"/>
  <c r="N34" i="1"/>
  <c r="O34" i="1" s="1"/>
  <c r="M34" i="1"/>
  <c r="K34" i="1"/>
  <c r="I34" i="1"/>
  <c r="G34" i="1"/>
  <c r="U33" i="1"/>
  <c r="T33" i="1"/>
  <c r="N33" i="1"/>
  <c r="O33" i="1" s="1"/>
  <c r="M33" i="1"/>
  <c r="K33" i="1"/>
  <c r="I33" i="1"/>
  <c r="G33" i="1"/>
  <c r="U32" i="1"/>
  <c r="T32" i="1"/>
  <c r="N32" i="1"/>
  <c r="O32" i="1" s="1"/>
  <c r="M32" i="1"/>
  <c r="K32" i="1"/>
  <c r="I32" i="1"/>
  <c r="G32" i="1"/>
  <c r="U31" i="1"/>
  <c r="T31" i="1"/>
  <c r="N31" i="1"/>
  <c r="O31" i="1" s="1"/>
  <c r="M31" i="1"/>
  <c r="K31" i="1"/>
  <c r="I31" i="1"/>
  <c r="G31" i="1"/>
  <c r="U30" i="1"/>
  <c r="T30" i="1"/>
  <c r="N30" i="1"/>
  <c r="O30" i="1" s="1"/>
  <c r="M30" i="1"/>
  <c r="K30" i="1"/>
  <c r="I30" i="1"/>
  <c r="G30" i="1"/>
  <c r="U29" i="1"/>
  <c r="T29" i="1"/>
  <c r="N29" i="1"/>
  <c r="O29" i="1" s="1"/>
  <c r="M29" i="1"/>
  <c r="K29" i="1"/>
  <c r="I29" i="1"/>
  <c r="G29" i="1"/>
  <c r="U28" i="1"/>
  <c r="T28" i="1"/>
  <c r="N28" i="1"/>
  <c r="O28" i="1" s="1"/>
  <c r="M28" i="1"/>
  <c r="K28" i="1"/>
  <c r="I28" i="1"/>
  <c r="G28" i="1"/>
  <c r="S27" i="1"/>
  <c r="R27" i="1"/>
  <c r="T27" i="1" s="1"/>
  <c r="Q27" i="1"/>
  <c r="P27" i="1"/>
  <c r="L27" i="1"/>
  <c r="J27" i="1"/>
  <c r="H27" i="1"/>
  <c r="F27" i="1"/>
  <c r="N27" i="1" s="1"/>
  <c r="O27" i="1" s="1"/>
  <c r="E27" i="1"/>
  <c r="M27" i="1" s="1"/>
  <c r="D27" i="1"/>
  <c r="I27" i="1" s="1"/>
  <c r="U26" i="1"/>
  <c r="T26" i="1"/>
  <c r="N26" i="1"/>
  <c r="O26" i="1" s="1"/>
  <c r="M26" i="1"/>
  <c r="K26" i="1"/>
  <c r="I26" i="1"/>
  <c r="G26" i="1"/>
  <c r="U25" i="1"/>
  <c r="T25" i="1"/>
  <c r="N25" i="1"/>
  <c r="O25" i="1" s="1"/>
  <c r="M25" i="1"/>
  <c r="K25" i="1"/>
  <c r="I25" i="1"/>
  <c r="G25" i="1"/>
  <c r="U24" i="1"/>
  <c r="T24" i="1"/>
  <c r="N24" i="1"/>
  <c r="O24" i="1" s="1"/>
  <c r="M24" i="1"/>
  <c r="K24" i="1"/>
  <c r="I24" i="1"/>
  <c r="G24" i="1"/>
  <c r="U23" i="1"/>
  <c r="T23" i="1"/>
  <c r="N23" i="1"/>
  <c r="O23" i="1" s="1"/>
  <c r="M23" i="1"/>
  <c r="K23" i="1"/>
  <c r="I23" i="1"/>
  <c r="G23" i="1"/>
  <c r="U22" i="1"/>
  <c r="T22" i="1"/>
  <c r="N22" i="1"/>
  <c r="O22" i="1" s="1"/>
  <c r="M22" i="1"/>
  <c r="K22" i="1"/>
  <c r="I22" i="1"/>
  <c r="G22" i="1"/>
  <c r="U21" i="1"/>
  <c r="T21" i="1"/>
  <c r="N21" i="1"/>
  <c r="O21" i="1" s="1"/>
  <c r="M21" i="1"/>
  <c r="K21" i="1"/>
  <c r="I21" i="1"/>
  <c r="G21" i="1"/>
  <c r="U20" i="1"/>
  <c r="T20" i="1"/>
  <c r="N20" i="1"/>
  <c r="O20" i="1" s="1"/>
  <c r="M20" i="1"/>
  <c r="K20" i="1"/>
  <c r="I20" i="1"/>
  <c r="G20" i="1"/>
  <c r="S19" i="1"/>
  <c r="R19" i="1"/>
  <c r="T19" i="1" s="1"/>
  <c r="Q19" i="1"/>
  <c r="P19" i="1"/>
  <c r="L19" i="1"/>
  <c r="J19" i="1"/>
  <c r="H19" i="1"/>
  <c r="F19" i="1"/>
  <c r="N19" i="1" s="1"/>
  <c r="E19" i="1"/>
  <c r="O19" i="1" s="1"/>
  <c r="D19" i="1"/>
  <c r="G19" i="1" s="1"/>
  <c r="U18" i="1"/>
  <c r="T18" i="1"/>
  <c r="N18" i="1"/>
  <c r="O18" i="1" s="1"/>
  <c r="M18" i="1"/>
  <c r="K18" i="1"/>
  <c r="I18" i="1"/>
  <c r="G18" i="1"/>
  <c r="U17" i="1"/>
  <c r="T17" i="1"/>
  <c r="N17" i="1"/>
  <c r="O17" i="1" s="1"/>
  <c r="M17" i="1"/>
  <c r="K17" i="1"/>
  <c r="I17" i="1"/>
  <c r="G17" i="1"/>
  <c r="U16" i="1"/>
  <c r="T16" i="1"/>
  <c r="N16" i="1"/>
  <c r="O16" i="1" s="1"/>
  <c r="M16" i="1"/>
  <c r="K16" i="1"/>
  <c r="I16" i="1"/>
  <c r="G16" i="1"/>
  <c r="U15" i="1"/>
  <c r="T15" i="1"/>
  <c r="N15" i="1"/>
  <c r="O15" i="1" s="1"/>
  <c r="M15" i="1"/>
  <c r="K15" i="1"/>
  <c r="I15" i="1"/>
  <c r="G15" i="1"/>
  <c r="U14" i="1"/>
  <c r="T14" i="1"/>
  <c r="N14" i="1"/>
  <c r="O14" i="1" s="1"/>
  <c r="M14" i="1"/>
  <c r="K14" i="1"/>
  <c r="I14" i="1"/>
  <c r="G14" i="1"/>
  <c r="U13" i="1"/>
  <c r="T13" i="1"/>
  <c r="N13" i="1"/>
  <c r="O13" i="1" s="1"/>
  <c r="M13" i="1"/>
  <c r="K13" i="1"/>
  <c r="I13" i="1"/>
  <c r="G13" i="1"/>
  <c r="U12" i="1"/>
  <c r="T12" i="1"/>
  <c r="N12" i="1"/>
  <c r="O12" i="1" s="1"/>
  <c r="M12" i="1"/>
  <c r="K12" i="1"/>
  <c r="I12" i="1"/>
  <c r="G12" i="1"/>
  <c r="U11" i="1"/>
  <c r="T11" i="1"/>
  <c r="N11" i="1"/>
  <c r="O11" i="1" s="1"/>
  <c r="M11" i="1"/>
  <c r="K11" i="1"/>
  <c r="I11" i="1"/>
  <c r="G11" i="1"/>
  <c r="S10" i="1"/>
  <c r="R10" i="1"/>
  <c r="T10" i="1" s="1"/>
  <c r="Q10" i="1"/>
  <c r="P10" i="1"/>
  <c r="U10" i="1" s="1"/>
  <c r="L10" i="1"/>
  <c r="J10" i="1"/>
  <c r="H10" i="1"/>
  <c r="F10" i="1"/>
  <c r="E10" i="1"/>
  <c r="M10" i="1" s="1"/>
  <c r="D10" i="1"/>
  <c r="I10" i="1" s="1"/>
  <c r="U9" i="1"/>
  <c r="T9" i="1"/>
  <c r="N9" i="1"/>
  <c r="O9" i="1" s="1"/>
  <c r="M9" i="1"/>
  <c r="K9" i="1"/>
  <c r="I9" i="1"/>
  <c r="G9" i="1"/>
  <c r="U8" i="1"/>
  <c r="T8" i="1"/>
  <c r="N8" i="1"/>
  <c r="O8" i="1" s="1"/>
  <c r="M8" i="1"/>
  <c r="K8" i="1"/>
  <c r="I8" i="1"/>
  <c r="G8" i="1"/>
  <c r="U339" i="16" l="1"/>
  <c r="K339" i="16"/>
  <c r="I339" i="16"/>
  <c r="G339" i="16"/>
  <c r="U338" i="16"/>
  <c r="K338" i="16"/>
  <c r="I338" i="16"/>
  <c r="U323" i="16"/>
  <c r="K323" i="16"/>
  <c r="I323" i="16"/>
  <c r="G323" i="16"/>
  <c r="U317" i="16"/>
  <c r="K317" i="16"/>
  <c r="I317" i="16"/>
  <c r="U299" i="16"/>
  <c r="K299" i="16"/>
  <c r="I299" i="16"/>
  <c r="O299" i="16"/>
  <c r="U298" i="16"/>
  <c r="K298" i="16"/>
  <c r="U292" i="16"/>
  <c r="K292" i="16"/>
  <c r="M285" i="16"/>
  <c r="U275" i="16"/>
  <c r="K275" i="16"/>
  <c r="G275" i="16"/>
  <c r="U254" i="16"/>
  <c r="K254" i="16"/>
  <c r="G254" i="16"/>
  <c r="U247" i="16"/>
  <c r="K247" i="16"/>
  <c r="I247" i="16"/>
  <c r="T240" i="16"/>
  <c r="U230" i="16"/>
  <c r="N230" i="16"/>
  <c r="O230" i="16" s="1"/>
  <c r="G230" i="16"/>
  <c r="U224" i="16"/>
  <c r="K224" i="16"/>
  <c r="I224" i="16"/>
  <c r="O224" i="16"/>
  <c r="T216" i="16"/>
  <c r="U204" i="16"/>
  <c r="I204" i="16"/>
  <c r="U198" i="16"/>
  <c r="K198" i="16"/>
  <c r="K170" i="16"/>
  <c r="O170" i="16"/>
  <c r="K150" i="16"/>
  <c r="O150" i="16"/>
  <c r="U137" i="16"/>
  <c r="K126" i="16"/>
  <c r="O126" i="16"/>
  <c r="T112" i="16"/>
  <c r="U112" i="16"/>
  <c r="O112" i="16"/>
  <c r="U106" i="16"/>
  <c r="I106" i="16"/>
  <c r="O106" i="16"/>
  <c r="K102" i="16"/>
  <c r="O102" i="16"/>
  <c r="U101" i="16"/>
  <c r="K101" i="16"/>
  <c r="U254" i="4"/>
  <c r="U169" i="3"/>
  <c r="G163" i="3"/>
  <c r="T27" i="3"/>
  <c r="I260" i="2"/>
  <c r="U163" i="2"/>
  <c r="I63" i="2"/>
  <c r="I332" i="1"/>
  <c r="U144" i="1"/>
  <c r="O96" i="16"/>
  <c r="M96" i="16"/>
  <c r="U91" i="16"/>
  <c r="O91" i="16"/>
  <c r="K85" i="16"/>
  <c r="O85" i="16"/>
  <c r="G78" i="16"/>
  <c r="U70" i="16"/>
  <c r="I70" i="16"/>
  <c r="U47" i="16"/>
  <c r="K47" i="16"/>
  <c r="O47" i="16"/>
  <c r="U40" i="16"/>
  <c r="U19" i="16"/>
  <c r="K19" i="16"/>
  <c r="O19" i="16"/>
  <c r="U10" i="16"/>
  <c r="U339" i="15"/>
  <c r="U338" i="15"/>
  <c r="G338" i="15"/>
  <c r="U337" i="15"/>
  <c r="K337" i="15"/>
  <c r="U332" i="15"/>
  <c r="K332" i="15"/>
  <c r="U323" i="15"/>
  <c r="O323" i="15"/>
  <c r="U317" i="15"/>
  <c r="I317" i="15"/>
  <c r="G317" i="15"/>
  <c r="U310" i="15"/>
  <c r="K310" i="15"/>
  <c r="U299" i="15"/>
  <c r="G299" i="15"/>
  <c r="G298" i="15"/>
  <c r="K292" i="15"/>
  <c r="M285" i="15"/>
  <c r="U275" i="15"/>
  <c r="G275" i="15"/>
  <c r="U267" i="15"/>
  <c r="G267" i="15"/>
  <c r="U260" i="15"/>
  <c r="K260" i="15"/>
  <c r="U254" i="15"/>
  <c r="O254" i="15"/>
  <c r="U247" i="15"/>
  <c r="G247" i="15"/>
  <c r="U230" i="15"/>
  <c r="N230" i="15"/>
  <c r="O230" i="15" s="1"/>
  <c r="N224" i="15"/>
  <c r="G224" i="15"/>
  <c r="U216" i="15"/>
  <c r="K216" i="15"/>
  <c r="U204" i="15"/>
  <c r="N204" i="15"/>
  <c r="O204" i="15" s="1"/>
  <c r="N198" i="15"/>
  <c r="O198" i="15" s="1"/>
  <c r="G198" i="15"/>
  <c r="K191" i="15"/>
  <c r="K275" i="14"/>
  <c r="N163" i="10"/>
  <c r="O163" i="10" s="1"/>
  <c r="I337" i="2"/>
  <c r="I47" i="2"/>
  <c r="T96" i="1"/>
  <c r="U179" i="15"/>
  <c r="U170" i="15"/>
  <c r="I170" i="15"/>
  <c r="O170" i="15"/>
  <c r="U169" i="15"/>
  <c r="K169" i="15"/>
  <c r="O169" i="15"/>
  <c r="U163" i="15"/>
  <c r="I163" i="15"/>
  <c r="U157" i="15"/>
  <c r="O157" i="15"/>
  <c r="N150" i="15"/>
  <c r="O150" i="15" s="1"/>
  <c r="U132" i="15"/>
  <c r="K132" i="15"/>
  <c r="I132" i="15"/>
  <c r="O132" i="15"/>
  <c r="U126" i="15"/>
  <c r="K126" i="15"/>
  <c r="U106" i="15"/>
  <c r="K106" i="15"/>
  <c r="I106" i="15"/>
  <c r="G106" i="15"/>
  <c r="U102" i="15"/>
  <c r="K102" i="15"/>
  <c r="I102" i="15"/>
  <c r="U91" i="15"/>
  <c r="K91" i="15"/>
  <c r="I91" i="15"/>
  <c r="G91" i="15"/>
  <c r="U85" i="15"/>
  <c r="K85" i="15"/>
  <c r="I85" i="15"/>
  <c r="U70" i="15"/>
  <c r="K70" i="15"/>
  <c r="I70" i="15"/>
  <c r="G70" i="15"/>
  <c r="U63" i="15"/>
  <c r="I63" i="15"/>
  <c r="U53" i="15"/>
  <c r="K53" i="15"/>
  <c r="I53" i="15"/>
  <c r="G53" i="15"/>
  <c r="U47" i="15"/>
  <c r="K47" i="15"/>
  <c r="I47" i="15"/>
  <c r="U27" i="15"/>
  <c r="K27" i="15"/>
  <c r="I27" i="15"/>
  <c r="G27" i="15"/>
  <c r="U19" i="15"/>
  <c r="I19" i="15"/>
  <c r="U339" i="14"/>
  <c r="K339" i="14"/>
  <c r="O339" i="14"/>
  <c r="M338" i="14"/>
  <c r="U337" i="14"/>
  <c r="U332" i="14"/>
  <c r="I332" i="14"/>
  <c r="U323" i="14"/>
  <c r="K323" i="14"/>
  <c r="O323" i="14"/>
  <c r="U310" i="14"/>
  <c r="O310" i="14"/>
  <c r="U303" i="14"/>
  <c r="I303" i="14"/>
  <c r="K299" i="14"/>
  <c r="U292" i="14"/>
  <c r="O292" i="14"/>
  <c r="U285" i="14"/>
  <c r="I285" i="14"/>
  <c r="N275" i="9"/>
  <c r="M260" i="9"/>
  <c r="N240" i="9"/>
  <c r="O150" i="5"/>
  <c r="I137" i="5"/>
  <c r="U260" i="2"/>
  <c r="K144" i="1"/>
  <c r="M267" i="14"/>
  <c r="N267" i="14"/>
  <c r="U260" i="14"/>
  <c r="O260" i="14"/>
  <c r="N259" i="14"/>
  <c r="I259" i="14"/>
  <c r="K254" i="14"/>
  <c r="M247" i="14"/>
  <c r="U240" i="14"/>
  <c r="I231" i="14"/>
  <c r="U230" i="14"/>
  <c r="K230" i="14"/>
  <c r="U216" i="14"/>
  <c r="O216" i="14"/>
  <c r="N205" i="14"/>
  <c r="I205" i="14"/>
  <c r="K204" i="14"/>
  <c r="U191" i="14"/>
  <c r="N191" i="14"/>
  <c r="O191" i="14" s="1"/>
  <c r="N185" i="14"/>
  <c r="I185" i="14"/>
  <c r="K179" i="14"/>
  <c r="M170" i="14"/>
  <c r="N170" i="14"/>
  <c r="U169" i="14"/>
  <c r="K169" i="14"/>
  <c r="O169" i="14"/>
  <c r="N163" i="14"/>
  <c r="I163" i="14"/>
  <c r="K157" i="14"/>
  <c r="N150" i="14"/>
  <c r="U144" i="14"/>
  <c r="K144" i="14"/>
  <c r="O144" i="14"/>
  <c r="N137" i="14"/>
  <c r="T132" i="14"/>
  <c r="O132" i="14"/>
  <c r="I126" i="14"/>
  <c r="G126" i="14"/>
  <c r="U121" i="14"/>
  <c r="K121" i="14"/>
  <c r="I121" i="14"/>
  <c r="O121" i="14"/>
  <c r="T106" i="14"/>
  <c r="O106" i="14"/>
  <c r="I102" i="14"/>
  <c r="G102" i="14"/>
  <c r="U101" i="14"/>
  <c r="K101" i="14"/>
  <c r="I101" i="14"/>
  <c r="O101" i="14"/>
  <c r="T91" i="14"/>
  <c r="O91" i="14"/>
  <c r="I85" i="14"/>
  <c r="G85" i="14"/>
  <c r="U84" i="14"/>
  <c r="K84" i="14"/>
  <c r="I84" i="14"/>
  <c r="O84" i="14"/>
  <c r="T70" i="14"/>
  <c r="G70" i="14"/>
  <c r="I63" i="14"/>
  <c r="G63" i="14"/>
  <c r="U58" i="14"/>
  <c r="K58" i="14"/>
  <c r="I58" i="14"/>
  <c r="O58" i="14"/>
  <c r="T53" i="14"/>
  <c r="G53" i="14"/>
  <c r="I47" i="14"/>
  <c r="G47" i="14"/>
  <c r="U40" i="14"/>
  <c r="K40" i="14"/>
  <c r="I40" i="14"/>
  <c r="O40" i="14"/>
  <c r="T27" i="14"/>
  <c r="U121" i="13"/>
  <c r="I121" i="13"/>
  <c r="G317" i="11"/>
  <c r="U169" i="10"/>
  <c r="U163" i="10"/>
  <c r="U259" i="9"/>
  <c r="U169" i="2"/>
  <c r="G27" i="14"/>
  <c r="M27" i="14"/>
  <c r="I19" i="14"/>
  <c r="G19" i="14"/>
  <c r="U10" i="14"/>
  <c r="K10" i="14"/>
  <c r="I10" i="14"/>
  <c r="O10" i="14"/>
  <c r="T339" i="13"/>
  <c r="U339" i="13"/>
  <c r="O339" i="13"/>
  <c r="T337" i="13"/>
  <c r="U337" i="13"/>
  <c r="T323" i="13"/>
  <c r="U323" i="13"/>
  <c r="O323" i="13"/>
  <c r="T310" i="13"/>
  <c r="U310" i="13"/>
  <c r="I310" i="13"/>
  <c r="O310" i="13"/>
  <c r="G303" i="13"/>
  <c r="T299" i="13"/>
  <c r="O299" i="13"/>
  <c r="T292" i="13"/>
  <c r="U292" i="13"/>
  <c r="I292" i="13"/>
  <c r="O292" i="13"/>
  <c r="U285" i="13"/>
  <c r="O275" i="13"/>
  <c r="U260" i="13"/>
  <c r="I260" i="13"/>
  <c r="G260" i="13"/>
  <c r="U259" i="13"/>
  <c r="K259" i="13"/>
  <c r="T240" i="13"/>
  <c r="U240" i="13"/>
  <c r="I240" i="13"/>
  <c r="O240" i="13"/>
  <c r="U231" i="13"/>
  <c r="K231" i="13"/>
  <c r="T216" i="13"/>
  <c r="U216" i="13"/>
  <c r="I216" i="13"/>
  <c r="G216" i="13"/>
  <c r="U205" i="13"/>
  <c r="I205" i="13"/>
  <c r="T191" i="13"/>
  <c r="U191" i="13"/>
  <c r="I191" i="13"/>
  <c r="G191" i="13"/>
  <c r="K185" i="13"/>
  <c r="I185" i="13"/>
  <c r="T169" i="13"/>
  <c r="U169" i="13"/>
  <c r="N169" i="13"/>
  <c r="O169" i="13" s="1"/>
  <c r="U163" i="13"/>
  <c r="K163" i="13"/>
  <c r="T144" i="13"/>
  <c r="U144" i="13"/>
  <c r="G144" i="13"/>
  <c r="O132" i="13"/>
  <c r="G121" i="13"/>
  <c r="N317" i="11"/>
  <c r="O317" i="11" s="1"/>
  <c r="U150" i="2"/>
  <c r="U112" i="13"/>
  <c r="I112" i="13"/>
  <c r="T101" i="13"/>
  <c r="U101" i="13"/>
  <c r="N101" i="13"/>
  <c r="O101" i="13" s="1"/>
  <c r="U96" i="13"/>
  <c r="M91" i="13"/>
  <c r="K91" i="13"/>
  <c r="T84" i="13"/>
  <c r="U84" i="13"/>
  <c r="O84" i="13"/>
  <c r="I78" i="13"/>
  <c r="M63" i="13"/>
  <c r="O63" i="13"/>
  <c r="T58" i="13"/>
  <c r="U58" i="13"/>
  <c r="I58" i="13"/>
  <c r="G58" i="13"/>
  <c r="U54" i="13"/>
  <c r="O47" i="13"/>
  <c r="T40" i="13"/>
  <c r="U40" i="13"/>
  <c r="I40" i="13"/>
  <c r="G35" i="13"/>
  <c r="T27" i="13"/>
  <c r="U27" i="13"/>
  <c r="I19" i="13"/>
  <c r="G19" i="13"/>
  <c r="U10" i="13"/>
  <c r="K10" i="13"/>
  <c r="O10" i="13"/>
  <c r="U338" i="12"/>
  <c r="U337" i="12"/>
  <c r="T332" i="12"/>
  <c r="U332" i="12"/>
  <c r="O332" i="12"/>
  <c r="T323" i="12"/>
  <c r="U317" i="12"/>
  <c r="U310" i="12"/>
  <c r="U303" i="12"/>
  <c r="O303" i="12"/>
  <c r="U298" i="12"/>
  <c r="U292" i="12"/>
  <c r="O292" i="12"/>
  <c r="U285" i="12"/>
  <c r="N275" i="12"/>
  <c r="O275" i="12" s="1"/>
  <c r="U260" i="12"/>
  <c r="O260" i="12"/>
  <c r="T259" i="12"/>
  <c r="U259" i="12"/>
  <c r="U247" i="12"/>
  <c r="T231" i="12"/>
  <c r="U231" i="12"/>
  <c r="N231" i="12"/>
  <c r="O231" i="12" s="1"/>
  <c r="U230" i="12"/>
  <c r="M267" i="9"/>
  <c r="U224" i="4"/>
  <c r="G185" i="3"/>
  <c r="T169" i="3"/>
  <c r="G332" i="2"/>
  <c r="K275" i="1"/>
  <c r="M204" i="12"/>
  <c r="K204" i="12"/>
  <c r="M198" i="12"/>
  <c r="U191" i="12"/>
  <c r="U185" i="12"/>
  <c r="K185" i="12"/>
  <c r="U179" i="12"/>
  <c r="U170" i="12"/>
  <c r="G170" i="12"/>
  <c r="U169" i="12"/>
  <c r="M169" i="12"/>
  <c r="I169" i="12"/>
  <c r="O169" i="12"/>
  <c r="T163" i="12"/>
  <c r="U163" i="12"/>
  <c r="K163" i="12"/>
  <c r="I163" i="12"/>
  <c r="O163" i="12"/>
  <c r="U157" i="12"/>
  <c r="M157" i="12"/>
  <c r="I157" i="12"/>
  <c r="U150" i="12"/>
  <c r="M150" i="12"/>
  <c r="N150" i="12"/>
  <c r="O150" i="12" s="1"/>
  <c r="G137" i="12"/>
  <c r="T132" i="12"/>
  <c r="U132" i="12"/>
  <c r="I132" i="12"/>
  <c r="O132" i="12"/>
  <c r="T121" i="12"/>
  <c r="O121" i="12"/>
  <c r="G112" i="12"/>
  <c r="T106" i="12"/>
  <c r="U106" i="12"/>
  <c r="I106" i="12"/>
  <c r="O106" i="12"/>
  <c r="T101" i="12"/>
  <c r="O101" i="12"/>
  <c r="G96" i="12"/>
  <c r="T91" i="12"/>
  <c r="U91" i="12"/>
  <c r="I91" i="12"/>
  <c r="O91" i="12"/>
  <c r="T84" i="12"/>
  <c r="O84" i="12"/>
  <c r="G78" i="12"/>
  <c r="T70" i="12"/>
  <c r="U70" i="12"/>
  <c r="I70" i="12"/>
  <c r="O70" i="12"/>
  <c r="T58" i="12"/>
  <c r="O58" i="12"/>
  <c r="G54" i="12"/>
  <c r="U53" i="12"/>
  <c r="O53" i="12"/>
  <c r="T40" i="12"/>
  <c r="U40" i="12"/>
  <c r="O40" i="12"/>
  <c r="G35" i="12"/>
  <c r="U27" i="12"/>
  <c r="I27" i="12"/>
  <c r="O27" i="12"/>
  <c r="T10" i="12"/>
  <c r="O10" i="12"/>
  <c r="M339" i="11"/>
  <c r="I332" i="11"/>
  <c r="U310" i="11"/>
  <c r="U259" i="4"/>
  <c r="O216" i="3"/>
  <c r="K137" i="3"/>
  <c r="I112" i="3"/>
  <c r="T91" i="3"/>
  <c r="U240" i="2"/>
  <c r="U106" i="2"/>
  <c r="U332" i="1"/>
  <c r="U275" i="1"/>
  <c r="K230" i="1"/>
  <c r="U205" i="1"/>
  <c r="U163" i="1"/>
  <c r="K121" i="1"/>
  <c r="U101" i="1"/>
  <c r="M299" i="11"/>
  <c r="N298" i="11"/>
  <c r="O298" i="11" s="1"/>
  <c r="N267" i="11"/>
  <c r="O267" i="11" s="1"/>
  <c r="T260" i="11"/>
  <c r="U260" i="11"/>
  <c r="M254" i="11"/>
  <c r="U247" i="11"/>
  <c r="G247" i="11"/>
  <c r="U240" i="11"/>
  <c r="U230" i="11"/>
  <c r="U224" i="11"/>
  <c r="O224" i="11"/>
  <c r="T216" i="11"/>
  <c r="O216" i="11"/>
  <c r="U191" i="11"/>
  <c r="O191" i="11"/>
  <c r="U170" i="11"/>
  <c r="G170" i="11"/>
  <c r="U157" i="11"/>
  <c r="N150" i="11"/>
  <c r="U144" i="11"/>
  <c r="K144" i="11"/>
  <c r="M132" i="11"/>
  <c r="U121" i="11"/>
  <c r="O121" i="11"/>
  <c r="M106" i="11"/>
  <c r="N106" i="11"/>
  <c r="U102" i="11"/>
  <c r="I102" i="11"/>
  <c r="O102" i="11"/>
  <c r="U101" i="11"/>
  <c r="O101" i="11"/>
  <c r="O91" i="11"/>
  <c r="U85" i="11"/>
  <c r="K85" i="11"/>
  <c r="O85" i="11"/>
  <c r="U84" i="11"/>
  <c r="I84" i="11"/>
  <c r="U58" i="11"/>
  <c r="I58" i="11"/>
  <c r="M198" i="10"/>
  <c r="I185" i="10"/>
  <c r="K132" i="3"/>
  <c r="G19" i="3"/>
  <c r="G310" i="2"/>
  <c r="I292" i="2"/>
  <c r="U53" i="2"/>
  <c r="I204" i="1"/>
  <c r="U198" i="1"/>
  <c r="U19" i="1"/>
  <c r="O53" i="11"/>
  <c r="U47" i="11"/>
  <c r="O47" i="11"/>
  <c r="U40" i="11"/>
  <c r="I40" i="11"/>
  <c r="O27" i="11"/>
  <c r="U19" i="11"/>
  <c r="O19" i="11"/>
  <c r="U10" i="11"/>
  <c r="I10" i="11"/>
  <c r="G338" i="10"/>
  <c r="U337" i="10"/>
  <c r="U332" i="10"/>
  <c r="K332" i="10"/>
  <c r="G332" i="10"/>
  <c r="M323" i="10"/>
  <c r="G317" i="10"/>
  <c r="U310" i="10"/>
  <c r="I310" i="10"/>
  <c r="O310" i="10"/>
  <c r="K303" i="10"/>
  <c r="G303" i="10"/>
  <c r="T299" i="10"/>
  <c r="U292" i="10"/>
  <c r="I292" i="10"/>
  <c r="U285" i="10"/>
  <c r="G285" i="10"/>
  <c r="M275" i="10"/>
  <c r="G267" i="10"/>
  <c r="U260" i="10"/>
  <c r="I260" i="10"/>
  <c r="O260" i="10"/>
  <c r="G259" i="10"/>
  <c r="M254" i="10"/>
  <c r="G247" i="10"/>
  <c r="U240" i="10"/>
  <c r="I240" i="10"/>
  <c r="U231" i="10"/>
  <c r="K231" i="10"/>
  <c r="T230" i="10"/>
  <c r="M230" i="10"/>
  <c r="G224" i="10"/>
  <c r="U216" i="10"/>
  <c r="K205" i="10"/>
  <c r="U191" i="10"/>
  <c r="N191" i="10"/>
  <c r="O191" i="10" s="1"/>
  <c r="K185" i="10"/>
  <c r="M157" i="10"/>
  <c r="N150" i="10"/>
  <c r="U191" i="3"/>
  <c r="K112" i="3"/>
  <c r="I101" i="3"/>
  <c r="U191" i="2"/>
  <c r="K101" i="2"/>
  <c r="U323" i="1"/>
  <c r="N144" i="1"/>
  <c r="O144" i="1" s="1"/>
  <c r="U137" i="1"/>
  <c r="T58" i="1"/>
  <c r="O58" i="1"/>
  <c r="U144" i="10"/>
  <c r="T137" i="10"/>
  <c r="O137" i="10"/>
  <c r="N132" i="10"/>
  <c r="U126" i="10"/>
  <c r="N126" i="10"/>
  <c r="O126" i="10" s="1"/>
  <c r="T121" i="10"/>
  <c r="M121" i="10"/>
  <c r="N121" i="10"/>
  <c r="T112" i="10"/>
  <c r="N112" i="10"/>
  <c r="O112" i="10" s="1"/>
  <c r="U106" i="10"/>
  <c r="U102" i="10"/>
  <c r="K102" i="10"/>
  <c r="U101" i="10"/>
  <c r="I101" i="10"/>
  <c r="U96" i="10"/>
  <c r="M96" i="10"/>
  <c r="O96" i="10"/>
  <c r="U91" i="10"/>
  <c r="U85" i="10"/>
  <c r="O78" i="10"/>
  <c r="U70" i="10"/>
  <c r="M70" i="10"/>
  <c r="I70" i="10"/>
  <c r="O70" i="10"/>
  <c r="K63" i="10"/>
  <c r="I63" i="10"/>
  <c r="O63" i="10"/>
  <c r="U58" i="10"/>
  <c r="M58" i="10"/>
  <c r="U54" i="10"/>
  <c r="M54" i="10"/>
  <c r="K54" i="10"/>
  <c r="N54" i="10"/>
  <c r="N53" i="10"/>
  <c r="T47" i="10"/>
  <c r="K47" i="10"/>
  <c r="N47" i="10"/>
  <c r="O47" i="10" s="1"/>
  <c r="N40" i="10"/>
  <c r="N35" i="10"/>
  <c r="O35" i="10" s="1"/>
  <c r="U27" i="10"/>
  <c r="U19" i="10"/>
  <c r="I10" i="10"/>
  <c r="K339" i="9"/>
  <c r="U332" i="9"/>
  <c r="K332" i="9"/>
  <c r="N332" i="9"/>
  <c r="O332" i="9" s="1"/>
  <c r="G332" i="9"/>
  <c r="U323" i="9"/>
  <c r="K323" i="9"/>
  <c r="M317" i="9"/>
  <c r="U303" i="9"/>
  <c r="K303" i="9"/>
  <c r="O303" i="9"/>
  <c r="K299" i="9"/>
  <c r="I299" i="9"/>
  <c r="T298" i="9"/>
  <c r="M292" i="9"/>
  <c r="U285" i="9"/>
  <c r="K285" i="9"/>
  <c r="I285" i="9"/>
  <c r="K259" i="9"/>
  <c r="M169" i="5"/>
  <c r="U240" i="4"/>
  <c r="M247" i="2"/>
  <c r="N339" i="1"/>
  <c r="O339" i="1" s="1"/>
  <c r="I230" i="1"/>
  <c r="K27" i="1"/>
  <c r="G10" i="1"/>
  <c r="U231" i="9"/>
  <c r="K231" i="9"/>
  <c r="N231" i="9"/>
  <c r="O231" i="9" s="1"/>
  <c r="U230" i="9"/>
  <c r="K230" i="9"/>
  <c r="I230" i="9"/>
  <c r="U224" i="9"/>
  <c r="U205" i="9"/>
  <c r="K205" i="9"/>
  <c r="N204" i="9"/>
  <c r="M198" i="9"/>
  <c r="M191" i="9"/>
  <c r="N191" i="9"/>
  <c r="U185" i="9"/>
  <c r="K185" i="9"/>
  <c r="K179" i="9"/>
  <c r="N179" i="9"/>
  <c r="N169" i="9"/>
  <c r="N163" i="9"/>
  <c r="O163" i="9" s="1"/>
  <c r="T157" i="9"/>
  <c r="N157" i="9"/>
  <c r="T150" i="9"/>
  <c r="O150" i="9"/>
  <c r="T144" i="9"/>
  <c r="U132" i="9"/>
  <c r="O132" i="9"/>
  <c r="T121" i="9"/>
  <c r="U106" i="9"/>
  <c r="O106" i="9"/>
  <c r="T101" i="9"/>
  <c r="U91" i="9"/>
  <c r="O91" i="9"/>
  <c r="T84" i="9"/>
  <c r="U70" i="9"/>
  <c r="O70" i="9"/>
  <c r="T58" i="9"/>
  <c r="U53" i="9"/>
  <c r="O53" i="9"/>
  <c r="T40" i="9"/>
  <c r="U27" i="9"/>
  <c r="O27" i="9"/>
  <c r="T10" i="9"/>
  <c r="U338" i="8"/>
  <c r="O338" i="8"/>
  <c r="U332" i="8"/>
  <c r="K332" i="8"/>
  <c r="O332" i="8"/>
  <c r="U292" i="6"/>
  <c r="U247" i="4"/>
  <c r="U137" i="3"/>
  <c r="G85" i="3"/>
  <c r="M275" i="2"/>
  <c r="M267" i="2"/>
  <c r="U205" i="2"/>
  <c r="O137" i="2"/>
  <c r="N132" i="2"/>
  <c r="I85" i="2"/>
  <c r="I19" i="2"/>
  <c r="K323" i="1"/>
  <c r="N96" i="1"/>
  <c r="O96" i="1" s="1"/>
  <c r="M323" i="8"/>
  <c r="U317" i="8"/>
  <c r="O317" i="8"/>
  <c r="I310" i="8"/>
  <c r="U303" i="8"/>
  <c r="O303" i="8"/>
  <c r="M299" i="8"/>
  <c r="U298" i="8"/>
  <c r="O298" i="8"/>
  <c r="K285" i="8"/>
  <c r="O285" i="8"/>
  <c r="M275" i="8"/>
  <c r="U267" i="8"/>
  <c r="K267" i="8"/>
  <c r="O267" i="8"/>
  <c r="I260" i="8"/>
  <c r="U259" i="8"/>
  <c r="K259" i="8"/>
  <c r="U247" i="8"/>
  <c r="K247" i="8"/>
  <c r="G247" i="8"/>
  <c r="K231" i="8"/>
  <c r="U224" i="8"/>
  <c r="G224" i="8"/>
  <c r="U216" i="8"/>
  <c r="T205" i="8"/>
  <c r="K205" i="8"/>
  <c r="O205" i="8"/>
  <c r="U198" i="8"/>
  <c r="U191" i="8"/>
  <c r="I191" i="8"/>
  <c r="K185" i="8"/>
  <c r="U170" i="8"/>
  <c r="O170" i="8"/>
  <c r="K163" i="8"/>
  <c r="O163" i="8"/>
  <c r="M157" i="8"/>
  <c r="U150" i="8"/>
  <c r="O150" i="8"/>
  <c r="N144" i="8"/>
  <c r="O144" i="8" s="1"/>
  <c r="U137" i="8"/>
  <c r="K137" i="8"/>
  <c r="O137" i="8"/>
  <c r="M126" i="8"/>
  <c r="M121" i="8"/>
  <c r="U112" i="8"/>
  <c r="M106" i="8"/>
  <c r="U101" i="8"/>
  <c r="I101" i="8"/>
  <c r="G101" i="8"/>
  <c r="U96" i="8"/>
  <c r="I96" i="8"/>
  <c r="G96" i="8"/>
  <c r="U91" i="8"/>
  <c r="I91" i="8"/>
  <c r="U85" i="8"/>
  <c r="K85" i="8"/>
  <c r="O85" i="8"/>
  <c r="U84" i="8"/>
  <c r="N84" i="8"/>
  <c r="O84" i="8" s="1"/>
  <c r="U247" i="7"/>
  <c r="U224" i="7"/>
  <c r="O298" i="6"/>
  <c r="U285" i="6"/>
  <c r="U216" i="3"/>
  <c r="U78" i="1"/>
  <c r="U78" i="8"/>
  <c r="K78" i="8"/>
  <c r="N78" i="8"/>
  <c r="O78" i="8" s="1"/>
  <c r="N70" i="8"/>
  <c r="K63" i="8"/>
  <c r="O63" i="8"/>
  <c r="T58" i="8"/>
  <c r="I54" i="8"/>
  <c r="G54" i="8"/>
  <c r="U53" i="8"/>
  <c r="I53" i="8"/>
  <c r="O53" i="8"/>
  <c r="O47" i="8"/>
  <c r="T40" i="8"/>
  <c r="I35" i="8"/>
  <c r="G35" i="8"/>
  <c r="U27" i="8"/>
  <c r="I27" i="8"/>
  <c r="O27" i="8"/>
  <c r="O19" i="8"/>
  <c r="T10" i="8"/>
  <c r="U339" i="7"/>
  <c r="K339" i="7"/>
  <c r="O339" i="7"/>
  <c r="T338" i="7"/>
  <c r="T337" i="7"/>
  <c r="U337" i="7"/>
  <c r="I332" i="7"/>
  <c r="U323" i="7"/>
  <c r="T317" i="7"/>
  <c r="U317" i="7"/>
  <c r="T310" i="7"/>
  <c r="U310" i="7"/>
  <c r="U299" i="7"/>
  <c r="U298" i="7"/>
  <c r="U292" i="7"/>
  <c r="T267" i="7"/>
  <c r="U267" i="7"/>
  <c r="I260" i="7"/>
  <c r="G247" i="7"/>
  <c r="U240" i="7"/>
  <c r="I240" i="7"/>
  <c r="T224" i="7"/>
  <c r="U204" i="7"/>
  <c r="U198" i="7"/>
  <c r="I191" i="7"/>
  <c r="U179" i="7"/>
  <c r="K303" i="6"/>
  <c r="M275" i="6"/>
  <c r="I84" i="3"/>
  <c r="G260" i="2"/>
  <c r="G231" i="1"/>
  <c r="K170" i="7"/>
  <c r="I170" i="7"/>
  <c r="O170" i="7"/>
  <c r="U169" i="7"/>
  <c r="K169" i="7"/>
  <c r="U163" i="7"/>
  <c r="N163" i="7"/>
  <c r="O163" i="7" s="1"/>
  <c r="I157" i="7"/>
  <c r="O157" i="7"/>
  <c r="K150" i="7"/>
  <c r="I150" i="7"/>
  <c r="O150" i="7"/>
  <c r="U144" i="7"/>
  <c r="K144" i="7"/>
  <c r="U137" i="7"/>
  <c r="N137" i="7"/>
  <c r="O137" i="7" s="1"/>
  <c r="U132" i="7"/>
  <c r="N132" i="7"/>
  <c r="O132" i="7" s="1"/>
  <c r="N126" i="7"/>
  <c r="O126" i="7" s="1"/>
  <c r="T121" i="7"/>
  <c r="I121" i="7"/>
  <c r="T112" i="7"/>
  <c r="O112" i="7"/>
  <c r="U106" i="7"/>
  <c r="N106" i="7"/>
  <c r="O106" i="7" s="1"/>
  <c r="U102" i="7"/>
  <c r="N102" i="7"/>
  <c r="O102" i="7" s="1"/>
  <c r="T96" i="7"/>
  <c r="T85" i="7"/>
  <c r="U85" i="7"/>
  <c r="O85" i="7"/>
  <c r="T78" i="7"/>
  <c r="T63" i="7"/>
  <c r="O63" i="7"/>
  <c r="T54" i="7"/>
  <c r="O54" i="7"/>
  <c r="T47" i="7"/>
  <c r="O47" i="7"/>
  <c r="T35" i="7"/>
  <c r="O35" i="7"/>
  <c r="T19" i="7"/>
  <c r="O19" i="7"/>
  <c r="U332" i="6"/>
  <c r="I332" i="6"/>
  <c r="O332" i="6"/>
  <c r="U317" i="6"/>
  <c r="N310" i="6"/>
  <c r="O310" i="6" s="1"/>
  <c r="I292" i="6"/>
  <c r="M267" i="6"/>
  <c r="U163" i="5"/>
  <c r="G163" i="5"/>
  <c r="K230" i="4"/>
  <c r="U144" i="3"/>
  <c r="G47" i="3"/>
  <c r="U216" i="2"/>
  <c r="U185" i="2"/>
  <c r="K339" i="1"/>
  <c r="K299" i="1"/>
  <c r="K254" i="1"/>
  <c r="T216" i="1"/>
  <c r="K204" i="1"/>
  <c r="K101" i="1"/>
  <c r="U40" i="1"/>
  <c r="I260" i="6"/>
  <c r="T259" i="6"/>
  <c r="U259" i="6"/>
  <c r="M254" i="6"/>
  <c r="U247" i="6"/>
  <c r="M247" i="6"/>
  <c r="I240" i="6"/>
  <c r="K231" i="6"/>
  <c r="U216" i="6"/>
  <c r="I216" i="6"/>
  <c r="K205" i="6"/>
  <c r="I191" i="6"/>
  <c r="U185" i="6"/>
  <c r="K185" i="6"/>
  <c r="O185" i="6"/>
  <c r="T170" i="6"/>
  <c r="U163" i="6"/>
  <c r="M157" i="6"/>
  <c r="N157" i="6"/>
  <c r="O157" i="6" s="1"/>
  <c r="O150" i="6"/>
  <c r="G144" i="6"/>
  <c r="M137" i="6"/>
  <c r="T126" i="6"/>
  <c r="U126" i="6"/>
  <c r="G121" i="6"/>
  <c r="T112" i="6"/>
  <c r="U112" i="6"/>
  <c r="N106" i="6"/>
  <c r="O106" i="6" s="1"/>
  <c r="G106" i="6"/>
  <c r="U102" i="6"/>
  <c r="G101" i="6"/>
  <c r="T96" i="6"/>
  <c r="U96" i="6"/>
  <c r="M96" i="6"/>
  <c r="G91" i="6"/>
  <c r="T85" i="6"/>
  <c r="U85" i="6"/>
  <c r="N84" i="6"/>
  <c r="O84" i="6" s="1"/>
  <c r="G84" i="6"/>
  <c r="M78" i="6"/>
  <c r="O70" i="6"/>
  <c r="T63" i="6"/>
  <c r="G63" i="6"/>
  <c r="U58" i="6"/>
  <c r="K58" i="6"/>
  <c r="O58" i="6"/>
  <c r="U47" i="6"/>
  <c r="O47" i="6"/>
  <c r="U40" i="6"/>
  <c r="I40" i="6"/>
  <c r="O40" i="6"/>
  <c r="U35" i="6"/>
  <c r="K35" i="6"/>
  <c r="O35" i="6"/>
  <c r="U137" i="5"/>
  <c r="T205" i="4"/>
  <c r="U204" i="3"/>
  <c r="T157" i="3"/>
  <c r="U157" i="3"/>
  <c r="N150" i="3"/>
  <c r="G63" i="3"/>
  <c r="I205" i="2"/>
  <c r="K121" i="2"/>
  <c r="U63" i="2"/>
  <c r="I285" i="1"/>
  <c r="K231" i="1"/>
  <c r="N126" i="1"/>
  <c r="O126" i="1" s="1"/>
  <c r="U85" i="1"/>
  <c r="T19" i="6"/>
  <c r="G19" i="6"/>
  <c r="U10" i="6"/>
  <c r="I10" i="6"/>
  <c r="O10" i="6"/>
  <c r="U339" i="5"/>
  <c r="O339" i="5"/>
  <c r="T337" i="5"/>
  <c r="O332" i="5"/>
  <c r="T323" i="5"/>
  <c r="U323" i="5"/>
  <c r="O323" i="5"/>
  <c r="T310" i="5"/>
  <c r="T299" i="5"/>
  <c r="U299" i="5"/>
  <c r="O299" i="5"/>
  <c r="T292" i="5"/>
  <c r="T275" i="5"/>
  <c r="U275" i="5"/>
  <c r="O275" i="5"/>
  <c r="T260" i="5"/>
  <c r="T254" i="5"/>
  <c r="U254" i="5"/>
  <c r="O254" i="5"/>
  <c r="T240" i="5"/>
  <c r="T230" i="5"/>
  <c r="U230" i="5"/>
  <c r="O230" i="5"/>
  <c r="T216" i="5"/>
  <c r="T204" i="5"/>
  <c r="U204" i="5"/>
  <c r="I204" i="5"/>
  <c r="O185" i="5"/>
  <c r="U179" i="5"/>
  <c r="O179" i="5"/>
  <c r="T53" i="3"/>
  <c r="I40" i="3"/>
  <c r="K144" i="2"/>
  <c r="I102" i="2"/>
  <c r="U303" i="1"/>
  <c r="I254" i="1"/>
  <c r="U230" i="1"/>
  <c r="K58" i="1"/>
  <c r="O106" i="5"/>
  <c r="I102" i="5"/>
  <c r="U101" i="5"/>
  <c r="K101" i="5"/>
  <c r="O101" i="5"/>
  <c r="U91" i="5"/>
  <c r="O91" i="5"/>
  <c r="U85" i="5"/>
  <c r="I85" i="5"/>
  <c r="U84" i="5"/>
  <c r="K84" i="5"/>
  <c r="O84" i="5"/>
  <c r="M78" i="5"/>
  <c r="U70" i="5"/>
  <c r="O70" i="5"/>
  <c r="U63" i="5"/>
  <c r="I63" i="5"/>
  <c r="U58" i="5"/>
  <c r="K58" i="5"/>
  <c r="O58" i="5"/>
  <c r="U53" i="5"/>
  <c r="O53" i="5"/>
  <c r="U47" i="5"/>
  <c r="I47" i="5"/>
  <c r="U40" i="5"/>
  <c r="K40" i="5"/>
  <c r="O40" i="5"/>
  <c r="U27" i="5"/>
  <c r="O27" i="5"/>
  <c r="U19" i="5"/>
  <c r="I19" i="5"/>
  <c r="U10" i="5"/>
  <c r="K10" i="5"/>
  <c r="O10" i="5"/>
  <c r="U339" i="4"/>
  <c r="K339" i="4"/>
  <c r="T338" i="4"/>
  <c r="U338" i="4"/>
  <c r="U323" i="4"/>
  <c r="K323" i="4"/>
  <c r="U317" i="4"/>
  <c r="U310" i="4"/>
  <c r="U299" i="4"/>
  <c r="K299" i="4"/>
  <c r="U298" i="4"/>
  <c r="U292" i="4"/>
  <c r="U275" i="4"/>
  <c r="K275" i="4"/>
  <c r="T267" i="4"/>
  <c r="U267" i="4"/>
  <c r="U240" i="3"/>
  <c r="O54" i="3"/>
  <c r="U144" i="2"/>
  <c r="I303" i="1"/>
  <c r="K137" i="1"/>
  <c r="U54" i="1"/>
  <c r="U47" i="1"/>
  <c r="I205" i="4"/>
  <c r="K204" i="4"/>
  <c r="G204" i="4"/>
  <c r="T198" i="4"/>
  <c r="K198" i="4"/>
  <c r="N191" i="4"/>
  <c r="U179" i="4"/>
  <c r="K179" i="4"/>
  <c r="U169" i="4"/>
  <c r="N169" i="4"/>
  <c r="G169" i="4"/>
  <c r="G163" i="4"/>
  <c r="U157" i="4"/>
  <c r="M157" i="4"/>
  <c r="K150" i="4"/>
  <c r="I150" i="4"/>
  <c r="G150" i="4"/>
  <c r="U144" i="4"/>
  <c r="G137" i="4"/>
  <c r="U132" i="4"/>
  <c r="U126" i="4"/>
  <c r="K126" i="4"/>
  <c r="I126" i="4"/>
  <c r="U121" i="4"/>
  <c r="I121" i="4"/>
  <c r="G112" i="4"/>
  <c r="U102" i="4"/>
  <c r="K102" i="4"/>
  <c r="I102" i="4"/>
  <c r="U101" i="4"/>
  <c r="M101" i="4"/>
  <c r="G96" i="4"/>
  <c r="K85" i="4"/>
  <c r="I85" i="4"/>
  <c r="U84" i="4"/>
  <c r="M84" i="4"/>
  <c r="I84" i="4"/>
  <c r="G78" i="4"/>
  <c r="U63" i="4"/>
  <c r="K63" i="4"/>
  <c r="I63" i="4"/>
  <c r="U58" i="4"/>
  <c r="G54" i="4"/>
  <c r="U47" i="4"/>
  <c r="K47" i="4"/>
  <c r="I47" i="4"/>
  <c r="O47" i="4"/>
  <c r="U40" i="4"/>
  <c r="G35" i="4"/>
  <c r="U27" i="4"/>
  <c r="K19" i="4"/>
  <c r="I19" i="4"/>
  <c r="M10" i="4"/>
  <c r="I10" i="4"/>
  <c r="U339" i="3"/>
  <c r="O339" i="3"/>
  <c r="U337" i="3"/>
  <c r="O337" i="3"/>
  <c r="I332" i="3"/>
  <c r="G332" i="3"/>
  <c r="U323" i="3"/>
  <c r="T310" i="3"/>
  <c r="U310" i="3"/>
  <c r="O310" i="3"/>
  <c r="G303" i="3"/>
  <c r="O299" i="3"/>
  <c r="U292" i="3"/>
  <c r="O292" i="3"/>
  <c r="G285" i="3"/>
  <c r="T275" i="3"/>
  <c r="U275" i="3"/>
  <c r="U260" i="3"/>
  <c r="O260" i="3"/>
  <c r="G259" i="3"/>
  <c r="G112" i="3"/>
  <c r="U10" i="3"/>
  <c r="U310" i="2"/>
  <c r="U285" i="2"/>
  <c r="I157" i="2"/>
  <c r="K84" i="2"/>
  <c r="M70" i="2"/>
  <c r="K58" i="2"/>
  <c r="T338" i="1"/>
  <c r="I259" i="1"/>
  <c r="U231" i="1"/>
  <c r="N63" i="1"/>
  <c r="O63" i="1" s="1"/>
  <c r="U27" i="1"/>
  <c r="G298" i="16"/>
  <c r="I298" i="16"/>
  <c r="O267" i="16"/>
  <c r="K267" i="16"/>
  <c r="G267" i="16"/>
  <c r="I267" i="16"/>
  <c r="G198" i="16"/>
  <c r="I198" i="16"/>
  <c r="O191" i="16"/>
  <c r="K191" i="16"/>
  <c r="M179" i="16"/>
  <c r="O179" i="16"/>
  <c r="I179" i="16"/>
  <c r="G179" i="16"/>
  <c r="G170" i="16"/>
  <c r="I170" i="16"/>
  <c r="I157" i="16"/>
  <c r="G157" i="16"/>
  <c r="G150" i="16"/>
  <c r="I150" i="16"/>
  <c r="I132" i="16"/>
  <c r="G132" i="16"/>
  <c r="G126" i="16"/>
  <c r="I126" i="16"/>
  <c r="M112" i="16"/>
  <c r="K112" i="16"/>
  <c r="G85" i="16"/>
  <c r="I85" i="16"/>
  <c r="M63" i="16"/>
  <c r="O63" i="16"/>
  <c r="K63" i="16"/>
  <c r="I63" i="16"/>
  <c r="G63" i="16"/>
  <c r="O58" i="16"/>
  <c r="K58" i="16"/>
  <c r="O54" i="16"/>
  <c r="K54" i="16"/>
  <c r="I53" i="16"/>
  <c r="G53" i="16"/>
  <c r="I47" i="16"/>
  <c r="G47" i="16"/>
  <c r="O40" i="16"/>
  <c r="K40" i="16"/>
  <c r="G40" i="16"/>
  <c r="I40" i="16"/>
  <c r="O35" i="16"/>
  <c r="K35" i="16"/>
  <c r="I27" i="16"/>
  <c r="G27" i="16"/>
  <c r="I19" i="16"/>
  <c r="G19" i="16"/>
  <c r="O10" i="16"/>
  <c r="K10" i="16"/>
  <c r="I169" i="15"/>
  <c r="G169" i="15"/>
  <c r="M157" i="15"/>
  <c r="K157" i="15"/>
  <c r="G150" i="15"/>
  <c r="I150" i="15"/>
  <c r="G126" i="15"/>
  <c r="I126" i="15"/>
  <c r="O121" i="15"/>
  <c r="K121" i="15"/>
  <c r="O19" i="15"/>
  <c r="K19" i="15"/>
  <c r="M337" i="14"/>
  <c r="K337" i="14"/>
  <c r="I337" i="14"/>
  <c r="G337" i="14"/>
  <c r="M310" i="14"/>
  <c r="K310" i="14"/>
  <c r="M132" i="14"/>
  <c r="K132" i="14"/>
  <c r="G112" i="14"/>
  <c r="I112" i="14"/>
  <c r="M106" i="14"/>
  <c r="K106" i="14"/>
  <c r="G96" i="14"/>
  <c r="I96" i="14"/>
  <c r="M91" i="14"/>
  <c r="K91" i="14"/>
  <c r="G78" i="14"/>
  <c r="I78" i="14"/>
  <c r="M70" i="14"/>
  <c r="K70" i="14"/>
  <c r="G54" i="14"/>
  <c r="I54" i="14"/>
  <c r="M53" i="14"/>
  <c r="K53" i="14"/>
  <c r="K47" i="14"/>
  <c r="M47" i="14"/>
  <c r="G35" i="14"/>
  <c r="I35" i="14"/>
  <c r="M339" i="13"/>
  <c r="K339" i="13"/>
  <c r="G338" i="13"/>
  <c r="I338" i="13"/>
  <c r="M337" i="13"/>
  <c r="K337" i="13"/>
  <c r="O337" i="13"/>
  <c r="I337" i="13"/>
  <c r="G337" i="13"/>
  <c r="G332" i="13"/>
  <c r="I332" i="13"/>
  <c r="M323" i="13"/>
  <c r="K323" i="13"/>
  <c r="G317" i="13"/>
  <c r="I317" i="13"/>
  <c r="M310" i="13"/>
  <c r="K310" i="13"/>
  <c r="M299" i="13"/>
  <c r="K299" i="13"/>
  <c r="G298" i="13"/>
  <c r="I298" i="13"/>
  <c r="M292" i="13"/>
  <c r="K292" i="13"/>
  <c r="G285" i="13"/>
  <c r="I285" i="13"/>
  <c r="M260" i="13"/>
  <c r="O260" i="13"/>
  <c r="K260" i="13"/>
  <c r="I259" i="13"/>
  <c r="G259" i="13"/>
  <c r="M240" i="13"/>
  <c r="K240" i="13"/>
  <c r="G231" i="13"/>
  <c r="I231" i="13"/>
  <c r="M216" i="13"/>
  <c r="K216" i="13"/>
  <c r="M205" i="13"/>
  <c r="K205" i="13"/>
  <c r="K204" i="13"/>
  <c r="M204" i="13"/>
  <c r="K198" i="13"/>
  <c r="M198" i="13"/>
  <c r="M191" i="13"/>
  <c r="K191" i="13"/>
  <c r="M169" i="13"/>
  <c r="K169" i="13"/>
  <c r="I163" i="13"/>
  <c r="G163" i="13"/>
  <c r="I150" i="13"/>
  <c r="G150" i="13"/>
  <c r="M144" i="13"/>
  <c r="K144" i="13"/>
  <c r="M137" i="13"/>
  <c r="K137" i="13"/>
  <c r="I137" i="13"/>
  <c r="G137" i="13"/>
  <c r="M121" i="13"/>
  <c r="K121" i="13"/>
  <c r="M112" i="13"/>
  <c r="K112" i="13"/>
  <c r="M106" i="13"/>
  <c r="K106" i="13"/>
  <c r="I106" i="13"/>
  <c r="G106" i="13"/>
  <c r="G102" i="13"/>
  <c r="I102" i="13"/>
  <c r="M101" i="13"/>
  <c r="K101" i="13"/>
  <c r="G96" i="13"/>
  <c r="I96" i="13"/>
  <c r="I91" i="13"/>
  <c r="G91" i="13"/>
  <c r="K85" i="13"/>
  <c r="M85" i="13"/>
  <c r="I85" i="13"/>
  <c r="G85" i="13"/>
  <c r="M84" i="13"/>
  <c r="K84" i="13"/>
  <c r="I70" i="13"/>
  <c r="G70" i="13"/>
  <c r="M58" i="13"/>
  <c r="K58" i="13"/>
  <c r="I54" i="13"/>
  <c r="G54" i="13"/>
  <c r="K53" i="13"/>
  <c r="M53" i="13"/>
  <c r="M47" i="13"/>
  <c r="K47" i="13"/>
  <c r="I10" i="13"/>
  <c r="G10" i="13"/>
  <c r="I338" i="12"/>
  <c r="G338" i="12"/>
  <c r="I337" i="12"/>
  <c r="G337" i="12"/>
  <c r="M332" i="12"/>
  <c r="K332" i="12"/>
  <c r="M317" i="12"/>
  <c r="O317" i="12"/>
  <c r="I317" i="12"/>
  <c r="G317" i="12"/>
  <c r="G310" i="12"/>
  <c r="I310" i="12"/>
  <c r="M303" i="12"/>
  <c r="K303" i="12"/>
  <c r="I298" i="12"/>
  <c r="G298" i="12"/>
  <c r="G292" i="12"/>
  <c r="I292" i="12"/>
  <c r="G260" i="12"/>
  <c r="I260" i="12"/>
  <c r="M259" i="12"/>
  <c r="K259" i="12"/>
  <c r="G240" i="12"/>
  <c r="I240" i="12"/>
  <c r="G216" i="12"/>
  <c r="I216" i="12"/>
  <c r="K144" i="12"/>
  <c r="M144" i="12"/>
  <c r="M132" i="12"/>
  <c r="K132" i="12"/>
  <c r="G126" i="12"/>
  <c r="I126" i="12"/>
  <c r="M121" i="12"/>
  <c r="K121" i="12"/>
  <c r="M106" i="12"/>
  <c r="K106" i="12"/>
  <c r="G102" i="12"/>
  <c r="I102" i="12"/>
  <c r="M101" i="12"/>
  <c r="K101" i="12"/>
  <c r="K96" i="12"/>
  <c r="M96" i="12"/>
  <c r="M91" i="12"/>
  <c r="K91" i="12"/>
  <c r="G85" i="12"/>
  <c r="I85" i="12"/>
  <c r="M84" i="12"/>
  <c r="K84" i="12"/>
  <c r="M70" i="12"/>
  <c r="K70" i="12"/>
  <c r="G63" i="12"/>
  <c r="I63" i="12"/>
  <c r="M58" i="12"/>
  <c r="K58" i="12"/>
  <c r="M53" i="12"/>
  <c r="K53" i="12"/>
  <c r="I53" i="12"/>
  <c r="G53" i="12"/>
  <c r="G47" i="12"/>
  <c r="I47" i="12"/>
  <c r="M40" i="12"/>
  <c r="K40" i="12"/>
  <c r="M27" i="12"/>
  <c r="K27" i="12"/>
  <c r="G19" i="12"/>
  <c r="I19" i="12"/>
  <c r="M10" i="12"/>
  <c r="K10" i="12"/>
  <c r="I10" i="12"/>
  <c r="G10" i="12"/>
  <c r="K339" i="11"/>
  <c r="O339" i="11"/>
  <c r="G338" i="11"/>
  <c r="I338" i="11"/>
  <c r="M337" i="11"/>
  <c r="O337" i="11"/>
  <c r="K337" i="11"/>
  <c r="G337" i="11"/>
  <c r="I337" i="11"/>
  <c r="M310" i="11"/>
  <c r="K310" i="11"/>
  <c r="G310" i="11"/>
  <c r="I310" i="11"/>
  <c r="K299" i="11"/>
  <c r="O299" i="11"/>
  <c r="G298" i="11"/>
  <c r="I298" i="11"/>
  <c r="M292" i="11"/>
  <c r="O292" i="11"/>
  <c r="K292" i="11"/>
  <c r="G292" i="11"/>
  <c r="I292" i="11"/>
  <c r="O285" i="11"/>
  <c r="M285" i="11"/>
  <c r="I267" i="11"/>
  <c r="G267" i="11"/>
  <c r="M260" i="11"/>
  <c r="K260" i="11"/>
  <c r="G240" i="11"/>
  <c r="I240" i="11"/>
  <c r="M231" i="11"/>
  <c r="K231" i="11"/>
  <c r="M205" i="11"/>
  <c r="K205" i="11"/>
  <c r="K204" i="11"/>
  <c r="M204" i="11"/>
  <c r="M198" i="11"/>
  <c r="O198" i="11"/>
  <c r="I198" i="11"/>
  <c r="G198" i="11"/>
  <c r="I179" i="11"/>
  <c r="G179" i="11"/>
  <c r="G169" i="11"/>
  <c r="I169" i="11"/>
  <c r="K163" i="11"/>
  <c r="M163" i="11"/>
  <c r="M150" i="11"/>
  <c r="O150" i="11"/>
  <c r="G150" i="11"/>
  <c r="I150" i="11"/>
  <c r="M126" i="11"/>
  <c r="O126" i="11"/>
  <c r="G126" i="11"/>
  <c r="I126" i="11"/>
  <c r="K91" i="11"/>
  <c r="M91" i="11"/>
  <c r="O84" i="11"/>
  <c r="K84" i="11"/>
  <c r="K70" i="11"/>
  <c r="O70" i="11"/>
  <c r="M63" i="11"/>
  <c r="K63" i="11"/>
  <c r="O63" i="11"/>
  <c r="G63" i="11"/>
  <c r="I63" i="11"/>
  <c r="O58" i="11"/>
  <c r="K58" i="11"/>
  <c r="O40" i="11"/>
  <c r="K40" i="11"/>
  <c r="I337" i="10"/>
  <c r="G337" i="10"/>
  <c r="I298" i="10"/>
  <c r="G298" i="10"/>
  <c r="M285" i="10"/>
  <c r="K285" i="10"/>
  <c r="O275" i="10"/>
  <c r="K275" i="10"/>
  <c r="K267" i="10"/>
  <c r="M267" i="10"/>
  <c r="O267" i="10"/>
  <c r="M259" i="10"/>
  <c r="K259" i="10"/>
  <c r="G231" i="10"/>
  <c r="I231" i="10"/>
  <c r="O230" i="10"/>
  <c r="K230" i="10"/>
  <c r="M216" i="10"/>
  <c r="O216" i="10"/>
  <c r="I216" i="10"/>
  <c r="G216" i="10"/>
  <c r="G205" i="10"/>
  <c r="I205" i="10"/>
  <c r="I198" i="10"/>
  <c r="G198" i="10"/>
  <c r="I169" i="10"/>
  <c r="G169" i="10"/>
  <c r="G163" i="10"/>
  <c r="I163" i="10"/>
  <c r="K150" i="10"/>
  <c r="M150" i="10"/>
  <c r="M137" i="10"/>
  <c r="K137" i="10"/>
  <c r="K132" i="10"/>
  <c r="M132" i="10"/>
  <c r="I126" i="10"/>
  <c r="G126" i="10"/>
  <c r="K112" i="10"/>
  <c r="M112" i="10"/>
  <c r="I106" i="10"/>
  <c r="G106" i="10"/>
  <c r="G102" i="10"/>
  <c r="I102" i="10"/>
  <c r="I91" i="10"/>
  <c r="G91" i="10"/>
  <c r="M85" i="10"/>
  <c r="K85" i="10"/>
  <c r="I85" i="10"/>
  <c r="G85" i="10"/>
  <c r="K78" i="10"/>
  <c r="M78" i="10"/>
  <c r="M40" i="10"/>
  <c r="K40" i="10"/>
  <c r="G40" i="10"/>
  <c r="I40" i="10"/>
  <c r="I27" i="10"/>
  <c r="G27" i="10"/>
  <c r="M19" i="10"/>
  <c r="K19" i="10"/>
  <c r="I19" i="10"/>
  <c r="G19" i="10"/>
  <c r="G339" i="9"/>
  <c r="I339" i="9"/>
  <c r="O338" i="9"/>
  <c r="K338" i="9"/>
  <c r="I337" i="9"/>
  <c r="G337" i="9"/>
  <c r="G323" i="9"/>
  <c r="I323" i="9"/>
  <c r="I303" i="9"/>
  <c r="G303" i="9"/>
  <c r="K298" i="9"/>
  <c r="M298" i="9"/>
  <c r="M285" i="9"/>
  <c r="O285" i="9"/>
  <c r="G275" i="9"/>
  <c r="I275" i="9"/>
  <c r="G259" i="9"/>
  <c r="I259" i="9"/>
  <c r="I240" i="9"/>
  <c r="G240" i="9"/>
  <c r="G204" i="9"/>
  <c r="I204" i="9"/>
  <c r="K170" i="9"/>
  <c r="M170" i="9"/>
  <c r="G169" i="9"/>
  <c r="I169" i="9"/>
  <c r="M163" i="9"/>
  <c r="K163" i="9"/>
  <c r="G163" i="9"/>
  <c r="I163" i="9"/>
  <c r="K150" i="9"/>
  <c r="M150" i="9"/>
  <c r="G137" i="9"/>
  <c r="I137" i="9"/>
  <c r="M132" i="9"/>
  <c r="K132" i="9"/>
  <c r="G132" i="9"/>
  <c r="I132" i="9"/>
  <c r="G126" i="9"/>
  <c r="I126" i="9"/>
  <c r="O121" i="9"/>
  <c r="K121" i="9"/>
  <c r="G112" i="9"/>
  <c r="I112" i="9"/>
  <c r="M106" i="9"/>
  <c r="K106" i="9"/>
  <c r="G106" i="9"/>
  <c r="I106" i="9"/>
  <c r="G102" i="9"/>
  <c r="I102" i="9"/>
  <c r="O101" i="9"/>
  <c r="K101" i="9"/>
  <c r="I96" i="9"/>
  <c r="G96" i="9"/>
  <c r="M91" i="9"/>
  <c r="K91" i="9"/>
  <c r="G91" i="9"/>
  <c r="I91" i="9"/>
  <c r="O85" i="9"/>
  <c r="K85" i="9"/>
  <c r="G85" i="9"/>
  <c r="I85" i="9"/>
  <c r="I78" i="9"/>
  <c r="G78" i="9"/>
  <c r="M70" i="9"/>
  <c r="K70" i="9"/>
  <c r="I70" i="9"/>
  <c r="G70" i="9"/>
  <c r="O63" i="9"/>
  <c r="K63" i="9"/>
  <c r="G63" i="9"/>
  <c r="I63" i="9"/>
  <c r="G54" i="9"/>
  <c r="I54" i="9"/>
  <c r="M53" i="9"/>
  <c r="K53" i="9"/>
  <c r="G53" i="9"/>
  <c r="I53" i="9"/>
  <c r="G47" i="9"/>
  <c r="I47" i="9"/>
  <c r="O40" i="9"/>
  <c r="K40" i="9"/>
  <c r="G35" i="9"/>
  <c r="I35" i="9"/>
  <c r="M27" i="9"/>
  <c r="K27" i="9"/>
  <c r="I27" i="9"/>
  <c r="G27" i="9"/>
  <c r="G19" i="9"/>
  <c r="I19" i="9"/>
  <c r="M10" i="9"/>
  <c r="K10" i="9"/>
  <c r="G337" i="8"/>
  <c r="I337" i="8"/>
  <c r="M303" i="8"/>
  <c r="K303" i="8"/>
  <c r="G292" i="8"/>
  <c r="I292" i="8"/>
  <c r="G240" i="8"/>
  <c r="I240" i="8"/>
  <c r="G216" i="8"/>
  <c r="I216" i="8"/>
  <c r="I198" i="8"/>
  <c r="G198" i="8"/>
  <c r="G169" i="8"/>
  <c r="I169" i="8"/>
  <c r="O132" i="8"/>
  <c r="M132" i="8"/>
  <c r="K102" i="8"/>
  <c r="M102" i="8"/>
  <c r="M96" i="8"/>
  <c r="K96" i="8"/>
  <c r="G63" i="8"/>
  <c r="I63" i="8"/>
  <c r="I47" i="8"/>
  <c r="G47" i="8"/>
  <c r="O40" i="8"/>
  <c r="K40" i="8"/>
  <c r="I19" i="8"/>
  <c r="G19" i="8"/>
  <c r="O10" i="8"/>
  <c r="K10" i="8"/>
  <c r="I339" i="7"/>
  <c r="G339" i="7"/>
  <c r="M338" i="7"/>
  <c r="K338" i="7"/>
  <c r="G338" i="7"/>
  <c r="I338" i="7"/>
  <c r="O337" i="7"/>
  <c r="K337" i="7"/>
  <c r="K323" i="7"/>
  <c r="O323" i="7"/>
  <c r="I323" i="7"/>
  <c r="G323" i="7"/>
  <c r="M317" i="7"/>
  <c r="K317" i="7"/>
  <c r="G317" i="7"/>
  <c r="I317" i="7"/>
  <c r="O310" i="7"/>
  <c r="K310" i="7"/>
  <c r="I303" i="7"/>
  <c r="G303" i="7"/>
  <c r="K299" i="7"/>
  <c r="O299" i="7"/>
  <c r="I299" i="7"/>
  <c r="G299" i="7"/>
  <c r="M298" i="7"/>
  <c r="K298" i="7"/>
  <c r="G298" i="7"/>
  <c r="I298" i="7"/>
  <c r="I285" i="7"/>
  <c r="G285" i="7"/>
  <c r="K275" i="7"/>
  <c r="O275" i="7"/>
  <c r="M267" i="7"/>
  <c r="K267" i="7"/>
  <c r="K260" i="7"/>
  <c r="M260" i="7"/>
  <c r="K259" i="7"/>
  <c r="O259" i="7"/>
  <c r="I259" i="7"/>
  <c r="G259" i="7"/>
  <c r="G254" i="7"/>
  <c r="I254" i="7"/>
  <c r="M247" i="7"/>
  <c r="K247" i="7"/>
  <c r="K240" i="7"/>
  <c r="M240" i="7"/>
  <c r="K231" i="7"/>
  <c r="M231" i="7"/>
  <c r="I231" i="7"/>
  <c r="G231" i="7"/>
  <c r="K230" i="7"/>
  <c r="O230" i="7"/>
  <c r="M224" i="7"/>
  <c r="K224" i="7"/>
  <c r="K216" i="7"/>
  <c r="M216" i="7"/>
  <c r="I205" i="7"/>
  <c r="G205" i="7"/>
  <c r="K204" i="7"/>
  <c r="O204" i="7"/>
  <c r="I204" i="7"/>
  <c r="G204" i="7"/>
  <c r="M198" i="7"/>
  <c r="K198" i="7"/>
  <c r="G198" i="7"/>
  <c r="I198" i="7"/>
  <c r="M191" i="7"/>
  <c r="K191" i="7"/>
  <c r="K185" i="7"/>
  <c r="M185" i="7"/>
  <c r="I185" i="7"/>
  <c r="G185" i="7"/>
  <c r="K179" i="7"/>
  <c r="O179" i="7"/>
  <c r="G169" i="7"/>
  <c r="I169" i="7"/>
  <c r="G144" i="7"/>
  <c r="I144" i="7"/>
  <c r="G132" i="7"/>
  <c r="I132" i="7"/>
  <c r="I126" i="7"/>
  <c r="G126" i="7"/>
  <c r="M112" i="7"/>
  <c r="K112" i="7"/>
  <c r="G106" i="7"/>
  <c r="I106" i="7"/>
  <c r="G102" i="7"/>
  <c r="I102" i="7"/>
  <c r="O101" i="7"/>
  <c r="K101" i="7"/>
  <c r="I101" i="7"/>
  <c r="G101" i="7"/>
  <c r="I91" i="7"/>
  <c r="G91" i="7"/>
  <c r="M85" i="7"/>
  <c r="K85" i="7"/>
  <c r="I85" i="7"/>
  <c r="G85" i="7"/>
  <c r="I84" i="7"/>
  <c r="G84" i="7"/>
  <c r="O78" i="7"/>
  <c r="K78" i="7"/>
  <c r="I70" i="7"/>
  <c r="G70" i="7"/>
  <c r="M63" i="7"/>
  <c r="K63" i="7"/>
  <c r="G63" i="7"/>
  <c r="I63" i="7"/>
  <c r="I58" i="7"/>
  <c r="G58" i="7"/>
  <c r="M54" i="7"/>
  <c r="K54" i="7"/>
  <c r="I54" i="7"/>
  <c r="G54" i="7"/>
  <c r="I53" i="7"/>
  <c r="G53" i="7"/>
  <c r="M47" i="7"/>
  <c r="K47" i="7"/>
  <c r="I47" i="7"/>
  <c r="G47" i="7"/>
  <c r="G40" i="7"/>
  <c r="I40" i="7"/>
  <c r="M35" i="7"/>
  <c r="K35" i="7"/>
  <c r="I35" i="7"/>
  <c r="G35" i="7"/>
  <c r="I27" i="7"/>
  <c r="G27" i="7"/>
  <c r="M19" i="7"/>
  <c r="K19" i="7"/>
  <c r="G19" i="7"/>
  <c r="I19" i="7"/>
  <c r="I10" i="7"/>
  <c r="G10" i="7"/>
  <c r="I310" i="6"/>
  <c r="G310" i="6"/>
  <c r="M285" i="6"/>
  <c r="K285" i="6"/>
  <c r="G285" i="6"/>
  <c r="I285" i="6"/>
  <c r="I267" i="6"/>
  <c r="G267" i="6"/>
  <c r="M259" i="6"/>
  <c r="K259" i="6"/>
  <c r="I247" i="6"/>
  <c r="G247" i="6"/>
  <c r="G231" i="6"/>
  <c r="I231" i="6"/>
  <c r="K224" i="6"/>
  <c r="M224" i="6"/>
  <c r="I224" i="6"/>
  <c r="G224" i="6"/>
  <c r="G205" i="6"/>
  <c r="I205" i="6"/>
  <c r="M191" i="6"/>
  <c r="O191" i="6"/>
  <c r="I185" i="6"/>
  <c r="G185" i="6"/>
  <c r="O170" i="6"/>
  <c r="M170" i="6"/>
  <c r="K170" i="6"/>
  <c r="M163" i="6"/>
  <c r="K163" i="6"/>
  <c r="I163" i="6"/>
  <c r="G163" i="6"/>
  <c r="G157" i="6"/>
  <c r="I157" i="6"/>
  <c r="I132" i="6"/>
  <c r="G132" i="6"/>
  <c r="I126" i="6"/>
  <c r="G126" i="6"/>
  <c r="I112" i="6"/>
  <c r="G112" i="6"/>
  <c r="G102" i="6"/>
  <c r="I102" i="6"/>
  <c r="K85" i="6"/>
  <c r="O85" i="6"/>
  <c r="K84" i="6"/>
  <c r="M84" i="6"/>
  <c r="K70" i="6"/>
  <c r="M70" i="6"/>
  <c r="I70" i="6"/>
  <c r="G70" i="6"/>
  <c r="M63" i="6"/>
  <c r="K63" i="6"/>
  <c r="I58" i="6"/>
  <c r="G58" i="6"/>
  <c r="I47" i="6"/>
  <c r="G47" i="6"/>
  <c r="G35" i="6"/>
  <c r="I35" i="6"/>
  <c r="M339" i="5"/>
  <c r="K339" i="5"/>
  <c r="I339" i="5"/>
  <c r="G339" i="5"/>
  <c r="M338" i="5"/>
  <c r="K338" i="5"/>
  <c r="G338" i="5"/>
  <c r="I338" i="5"/>
  <c r="I337" i="5"/>
  <c r="G337" i="5"/>
  <c r="I332" i="5"/>
  <c r="G332" i="5"/>
  <c r="M323" i="5"/>
  <c r="K323" i="5"/>
  <c r="I323" i="5"/>
  <c r="G323" i="5"/>
  <c r="G317" i="5"/>
  <c r="I317" i="5"/>
  <c r="K310" i="5"/>
  <c r="O310" i="5"/>
  <c r="M310" i="5"/>
  <c r="I310" i="5"/>
  <c r="G310" i="5"/>
  <c r="M303" i="5"/>
  <c r="O303" i="5"/>
  <c r="I303" i="5"/>
  <c r="G303" i="5"/>
  <c r="M299" i="5"/>
  <c r="K299" i="5"/>
  <c r="I299" i="5"/>
  <c r="G299" i="5"/>
  <c r="M298" i="5"/>
  <c r="K298" i="5"/>
  <c r="G298" i="5"/>
  <c r="I298" i="5"/>
  <c r="I292" i="5"/>
  <c r="G292" i="5"/>
  <c r="M285" i="5"/>
  <c r="O285" i="5"/>
  <c r="G285" i="5"/>
  <c r="I285" i="5"/>
  <c r="M275" i="5"/>
  <c r="K275" i="5"/>
  <c r="G275" i="5"/>
  <c r="I275" i="5"/>
  <c r="M267" i="5"/>
  <c r="K267" i="5"/>
  <c r="G267" i="5"/>
  <c r="I267" i="5"/>
  <c r="I260" i="5"/>
  <c r="G260" i="5"/>
  <c r="M259" i="5"/>
  <c r="O259" i="5"/>
  <c r="I259" i="5"/>
  <c r="G259" i="5"/>
  <c r="M254" i="5"/>
  <c r="K254" i="5"/>
  <c r="I254" i="5"/>
  <c r="G254" i="5"/>
  <c r="M247" i="5"/>
  <c r="K247" i="5"/>
  <c r="G247" i="5"/>
  <c r="I247" i="5"/>
  <c r="I240" i="5"/>
  <c r="G240" i="5"/>
  <c r="M231" i="5"/>
  <c r="O231" i="5"/>
  <c r="I231" i="5"/>
  <c r="G231" i="5"/>
  <c r="M230" i="5"/>
  <c r="K230" i="5"/>
  <c r="I230" i="5"/>
  <c r="G230" i="5"/>
  <c r="M224" i="5"/>
  <c r="K224" i="5"/>
  <c r="G224" i="5"/>
  <c r="I224" i="5"/>
  <c r="O216" i="5"/>
  <c r="K216" i="5"/>
  <c r="I216" i="5"/>
  <c r="G216" i="5"/>
  <c r="I205" i="5"/>
  <c r="G205" i="5"/>
  <c r="M204" i="5"/>
  <c r="K204" i="5"/>
  <c r="G198" i="5"/>
  <c r="I198" i="5"/>
  <c r="I191" i="5"/>
  <c r="G191" i="5"/>
  <c r="I185" i="5"/>
  <c r="G185" i="5"/>
  <c r="M179" i="5"/>
  <c r="K179" i="5"/>
  <c r="I179" i="5"/>
  <c r="G179" i="5"/>
  <c r="M170" i="5"/>
  <c r="K170" i="5"/>
  <c r="M157" i="5"/>
  <c r="K157" i="5"/>
  <c r="I157" i="5"/>
  <c r="G157" i="5"/>
  <c r="G150" i="5"/>
  <c r="I150" i="5"/>
  <c r="G132" i="5"/>
  <c r="I132" i="5"/>
  <c r="M126" i="5"/>
  <c r="K126" i="5"/>
  <c r="I126" i="5"/>
  <c r="G126" i="5"/>
  <c r="O112" i="5"/>
  <c r="K112" i="5"/>
  <c r="M106" i="5"/>
  <c r="K106" i="5"/>
  <c r="I101" i="5"/>
  <c r="G101" i="5"/>
  <c r="M91" i="5"/>
  <c r="K91" i="5"/>
  <c r="I84" i="5"/>
  <c r="G84" i="5"/>
  <c r="M70" i="5"/>
  <c r="K70" i="5"/>
  <c r="I58" i="5"/>
  <c r="G58" i="5"/>
  <c r="M53" i="5"/>
  <c r="K53" i="5"/>
  <c r="I40" i="5"/>
  <c r="G40" i="5"/>
  <c r="M27" i="5"/>
  <c r="K27" i="5"/>
  <c r="I10" i="5"/>
  <c r="G10" i="5"/>
  <c r="I339" i="4"/>
  <c r="G339" i="4"/>
  <c r="G338" i="4"/>
  <c r="I338" i="4"/>
  <c r="G317" i="4"/>
  <c r="I317" i="4"/>
  <c r="M310" i="4"/>
  <c r="K310" i="4"/>
  <c r="K303" i="4"/>
  <c r="M303" i="4"/>
  <c r="I303" i="4"/>
  <c r="G303" i="4"/>
  <c r="M299" i="4"/>
  <c r="O299" i="4"/>
  <c r="G299" i="4"/>
  <c r="I299" i="4"/>
  <c r="G267" i="4"/>
  <c r="I267" i="4"/>
  <c r="I254" i="4"/>
  <c r="G254" i="4"/>
  <c r="G247" i="4"/>
  <c r="I247" i="4"/>
  <c r="M240" i="4"/>
  <c r="K240" i="4"/>
  <c r="K231" i="4"/>
  <c r="M231" i="4"/>
  <c r="I231" i="4"/>
  <c r="G231" i="4"/>
  <c r="G230" i="4"/>
  <c r="I230" i="4"/>
  <c r="K205" i="4"/>
  <c r="M205" i="4"/>
  <c r="G198" i="4"/>
  <c r="I198" i="4"/>
  <c r="K185" i="4"/>
  <c r="M185" i="4"/>
  <c r="I185" i="4"/>
  <c r="G185" i="4"/>
  <c r="M179" i="4"/>
  <c r="O179" i="4"/>
  <c r="G170" i="4"/>
  <c r="I170" i="4"/>
  <c r="G101" i="4"/>
  <c r="I101" i="4"/>
  <c r="G58" i="4"/>
  <c r="I58" i="4"/>
  <c r="M35" i="4"/>
  <c r="K35" i="4"/>
  <c r="I339" i="3"/>
  <c r="G339" i="3"/>
  <c r="G338" i="3"/>
  <c r="I338" i="3"/>
  <c r="G337" i="3"/>
  <c r="I337" i="3"/>
  <c r="I323" i="3"/>
  <c r="G323" i="3"/>
  <c r="I317" i="3"/>
  <c r="G317" i="3"/>
  <c r="M310" i="3"/>
  <c r="K310" i="3"/>
  <c r="M303" i="3"/>
  <c r="K303" i="3"/>
  <c r="K299" i="3"/>
  <c r="M299" i="3"/>
  <c r="I299" i="3"/>
  <c r="G299" i="3"/>
  <c r="M298" i="3"/>
  <c r="O298" i="3"/>
  <c r="I298" i="3"/>
  <c r="G298" i="3"/>
  <c r="G292" i="3"/>
  <c r="I292" i="3"/>
  <c r="G267" i="3"/>
  <c r="I267" i="3"/>
  <c r="M260" i="3"/>
  <c r="K260" i="3"/>
  <c r="K254" i="3"/>
  <c r="M254" i="3"/>
  <c r="I247" i="3"/>
  <c r="G247" i="3"/>
  <c r="G240" i="3"/>
  <c r="I240" i="3"/>
  <c r="G231" i="3"/>
  <c r="N231" i="3"/>
  <c r="O231" i="3" s="1"/>
  <c r="K230" i="3"/>
  <c r="M230" i="3"/>
  <c r="M224" i="3"/>
  <c r="O224" i="3"/>
  <c r="G224" i="3"/>
  <c r="I224" i="3"/>
  <c r="M216" i="3"/>
  <c r="K216" i="3"/>
  <c r="G216" i="3"/>
  <c r="I216" i="3"/>
  <c r="G205" i="3"/>
  <c r="N205" i="3"/>
  <c r="O205" i="3" s="1"/>
  <c r="K204" i="3"/>
  <c r="M204" i="3"/>
  <c r="O204" i="3"/>
  <c r="I204" i="3"/>
  <c r="G204" i="3"/>
  <c r="I198" i="3"/>
  <c r="G198" i="3"/>
  <c r="M185" i="3"/>
  <c r="K185" i="3"/>
  <c r="I179" i="3"/>
  <c r="G179" i="3"/>
  <c r="I170" i="3"/>
  <c r="G170" i="3"/>
  <c r="I150" i="3"/>
  <c r="G150" i="3"/>
  <c r="M144" i="3"/>
  <c r="K144" i="3"/>
  <c r="G144" i="3"/>
  <c r="I144" i="3"/>
  <c r="M126" i="3"/>
  <c r="K126" i="3"/>
  <c r="I126" i="3"/>
  <c r="G126" i="3"/>
  <c r="I121" i="3"/>
  <c r="G121" i="3"/>
  <c r="M106" i="3"/>
  <c r="K106" i="3"/>
  <c r="M101" i="3"/>
  <c r="K101" i="3"/>
  <c r="G96" i="3"/>
  <c r="I96" i="3"/>
  <c r="M91" i="3"/>
  <c r="K91" i="3"/>
  <c r="M84" i="3"/>
  <c r="K84" i="3"/>
  <c r="G78" i="3"/>
  <c r="I78" i="3"/>
  <c r="M70" i="3"/>
  <c r="K70" i="3"/>
  <c r="M58" i="3"/>
  <c r="K58" i="3"/>
  <c r="O58" i="3"/>
  <c r="G58" i="3"/>
  <c r="I58" i="3"/>
  <c r="G54" i="3"/>
  <c r="I54" i="3"/>
  <c r="M53" i="3"/>
  <c r="K53" i="3"/>
  <c r="M40" i="3"/>
  <c r="K40" i="3"/>
  <c r="O35" i="3"/>
  <c r="M35" i="3"/>
  <c r="I35" i="3"/>
  <c r="G35" i="3"/>
  <c r="M27" i="3"/>
  <c r="K27" i="3"/>
  <c r="M10" i="3"/>
  <c r="K10" i="3"/>
  <c r="I10" i="3"/>
  <c r="G10" i="3"/>
  <c r="M339" i="2"/>
  <c r="K339" i="2"/>
  <c r="M332" i="2"/>
  <c r="K332" i="2"/>
  <c r="K317" i="2"/>
  <c r="M317" i="2"/>
  <c r="M303" i="2"/>
  <c r="K303" i="2"/>
  <c r="M285" i="2"/>
  <c r="K285" i="2"/>
  <c r="M259" i="2"/>
  <c r="K259" i="2"/>
  <c r="G259" i="2"/>
  <c r="I259" i="2"/>
  <c r="G240" i="2"/>
  <c r="I240" i="2"/>
  <c r="M231" i="2"/>
  <c r="K231" i="2"/>
  <c r="I224" i="2"/>
  <c r="G224" i="2"/>
  <c r="G216" i="2"/>
  <c r="I216" i="2"/>
  <c r="M205" i="2"/>
  <c r="K205" i="2"/>
  <c r="I191" i="2"/>
  <c r="G191" i="2"/>
  <c r="I185" i="2"/>
  <c r="G185" i="2"/>
  <c r="K170" i="2"/>
  <c r="M170" i="2"/>
  <c r="M163" i="2"/>
  <c r="K163" i="2"/>
  <c r="G163" i="2"/>
  <c r="I163" i="2"/>
  <c r="M150" i="2"/>
  <c r="K150" i="2"/>
  <c r="G58" i="2"/>
  <c r="I58" i="2"/>
  <c r="G40" i="2"/>
  <c r="I40" i="2"/>
  <c r="G10" i="2"/>
  <c r="I10" i="2"/>
  <c r="G339" i="1"/>
  <c r="I339" i="1"/>
  <c r="O338" i="1"/>
  <c r="K338" i="1"/>
  <c r="G323" i="1"/>
  <c r="I323" i="1"/>
  <c r="G299" i="1"/>
  <c r="I299" i="1"/>
  <c r="G275" i="1"/>
  <c r="I275" i="1"/>
  <c r="M260" i="1"/>
  <c r="K260" i="1"/>
  <c r="G247" i="1"/>
  <c r="I247" i="1"/>
  <c r="M216" i="1"/>
  <c r="K216" i="1"/>
  <c r="I205" i="1"/>
  <c r="G205" i="1"/>
  <c r="K191" i="1"/>
  <c r="M191" i="1"/>
  <c r="O191" i="1"/>
  <c r="K185" i="1"/>
  <c r="M185" i="1"/>
  <c r="M179" i="1"/>
  <c r="K179" i="1"/>
  <c r="I179" i="1"/>
  <c r="G179" i="1"/>
  <c r="M170" i="1"/>
  <c r="K170" i="1"/>
  <c r="G163" i="1"/>
  <c r="I163" i="1"/>
  <c r="K91" i="1"/>
  <c r="M91" i="1"/>
  <c r="M78" i="1"/>
  <c r="K78" i="1"/>
  <c r="M54" i="1"/>
  <c r="K54" i="1"/>
  <c r="I53" i="1"/>
  <c r="G53" i="1"/>
  <c r="O259" i="9"/>
  <c r="O84" i="16"/>
  <c r="I10" i="16"/>
  <c r="M27" i="16"/>
  <c r="M53" i="16"/>
  <c r="I58" i="16"/>
  <c r="M70" i="16"/>
  <c r="I84" i="16"/>
  <c r="O137" i="16"/>
  <c r="O144" i="16"/>
  <c r="I169" i="16"/>
  <c r="G169" i="16"/>
  <c r="I231" i="16"/>
  <c r="G231" i="16"/>
  <c r="I292" i="16"/>
  <c r="G292" i="16"/>
  <c r="U85" i="16"/>
  <c r="G91" i="16"/>
  <c r="G102" i="16"/>
  <c r="U102" i="16"/>
  <c r="G106" i="16"/>
  <c r="O163" i="16"/>
  <c r="O169" i="16"/>
  <c r="G185" i="16"/>
  <c r="G205" i="16"/>
  <c r="K231" i="16"/>
  <c r="O231" i="16"/>
  <c r="G299" i="16"/>
  <c r="O27" i="16"/>
  <c r="M35" i="16"/>
  <c r="O53" i="16"/>
  <c r="M54" i="16"/>
  <c r="O70" i="16"/>
  <c r="M78" i="16"/>
  <c r="U260" i="16"/>
  <c r="I303" i="16"/>
  <c r="G303" i="16"/>
  <c r="O337" i="16"/>
  <c r="N78" i="16"/>
  <c r="O78" i="16" s="1"/>
  <c r="G163" i="16"/>
  <c r="O247" i="16"/>
  <c r="I260" i="16"/>
  <c r="G260" i="16"/>
  <c r="K303" i="16"/>
  <c r="O303" i="16"/>
  <c r="N339" i="16"/>
  <c r="O339" i="16" s="1"/>
  <c r="M10" i="16"/>
  <c r="G35" i="16"/>
  <c r="M40" i="16"/>
  <c r="G54" i="16"/>
  <c r="M58" i="16"/>
  <c r="M84" i="16"/>
  <c r="K121" i="16"/>
  <c r="K144" i="16"/>
  <c r="O338" i="16"/>
  <c r="I96" i="16"/>
  <c r="I112" i="16"/>
  <c r="U132" i="16"/>
  <c r="U157" i="16"/>
  <c r="K169" i="16"/>
  <c r="M185" i="16"/>
  <c r="M191" i="16"/>
  <c r="M205" i="16"/>
  <c r="U216" i="16"/>
  <c r="U240" i="16"/>
  <c r="I259" i="16"/>
  <c r="G259" i="16"/>
  <c r="N260" i="16"/>
  <c r="O260" i="16" s="1"/>
  <c r="I285" i="16"/>
  <c r="G285" i="16"/>
  <c r="N310" i="16"/>
  <c r="O310" i="16" s="1"/>
  <c r="U337" i="16"/>
  <c r="K337" i="16"/>
  <c r="G101" i="16"/>
  <c r="G121" i="16"/>
  <c r="U126" i="16"/>
  <c r="M137" i="16"/>
  <c r="M144" i="16"/>
  <c r="U150" i="16"/>
  <c r="U170" i="16"/>
  <c r="I191" i="16"/>
  <c r="G191" i="16"/>
  <c r="N198" i="16"/>
  <c r="O198" i="16" s="1"/>
  <c r="T198" i="16"/>
  <c r="I216" i="16"/>
  <c r="G216" i="16"/>
  <c r="M231" i="16"/>
  <c r="I240" i="16"/>
  <c r="G240" i="16"/>
  <c r="K259" i="16"/>
  <c r="O259" i="16"/>
  <c r="K285" i="16"/>
  <c r="O285" i="16"/>
  <c r="N323" i="16"/>
  <c r="O323" i="16" s="1"/>
  <c r="I332" i="16"/>
  <c r="G332" i="16"/>
  <c r="K91" i="16"/>
  <c r="O101" i="16"/>
  <c r="K106" i="16"/>
  <c r="O121" i="16"/>
  <c r="I137" i="16"/>
  <c r="I144" i="16"/>
  <c r="G144" i="16"/>
  <c r="M163" i="16"/>
  <c r="M169" i="16"/>
  <c r="O185" i="16"/>
  <c r="O205" i="16"/>
  <c r="O216" i="16"/>
  <c r="O240" i="16"/>
  <c r="U310" i="16"/>
  <c r="K310" i="16"/>
  <c r="M332" i="16"/>
  <c r="M216" i="16"/>
  <c r="M240" i="16"/>
  <c r="M260" i="16"/>
  <c r="M292" i="16"/>
  <c r="M310" i="16"/>
  <c r="O332" i="16"/>
  <c r="M337" i="16"/>
  <c r="K132" i="16"/>
  <c r="K157" i="16"/>
  <c r="K179" i="16"/>
  <c r="K204" i="16"/>
  <c r="K230" i="16"/>
  <c r="M247" i="16"/>
  <c r="M267" i="16"/>
  <c r="M298" i="16"/>
  <c r="G310" i="16"/>
  <c r="M317" i="16"/>
  <c r="G337" i="16"/>
  <c r="M338" i="16"/>
  <c r="O40" i="15"/>
  <c r="O63" i="15"/>
  <c r="O102" i="15"/>
  <c r="O126" i="15"/>
  <c r="O144" i="15"/>
  <c r="O84" i="15"/>
  <c r="N27" i="15"/>
  <c r="O27" i="15" s="1"/>
  <c r="N53" i="15"/>
  <c r="O53" i="15" s="1"/>
  <c r="N70" i="15"/>
  <c r="O70" i="15" s="1"/>
  <c r="N91" i="15"/>
  <c r="O91" i="15" s="1"/>
  <c r="N106" i="15"/>
  <c r="O106" i="15" s="1"/>
  <c r="O163" i="15"/>
  <c r="O179" i="15"/>
  <c r="G191" i="15"/>
  <c r="I191" i="15"/>
  <c r="I303" i="15"/>
  <c r="G303" i="15"/>
  <c r="K10" i="15"/>
  <c r="M35" i="15"/>
  <c r="K40" i="15"/>
  <c r="M54" i="15"/>
  <c r="K58" i="15"/>
  <c r="M78" i="15"/>
  <c r="K84" i="15"/>
  <c r="M96" i="15"/>
  <c r="K101" i="15"/>
  <c r="M112" i="15"/>
  <c r="M137" i="15"/>
  <c r="G216" i="15"/>
  <c r="I216" i="15"/>
  <c r="G260" i="15"/>
  <c r="I260" i="15"/>
  <c r="G179" i="15"/>
  <c r="N191" i="15"/>
  <c r="O191" i="15" s="1"/>
  <c r="I205" i="15"/>
  <c r="G205" i="15"/>
  <c r="M10" i="15"/>
  <c r="G35" i="15"/>
  <c r="O35" i="15"/>
  <c r="M40" i="15"/>
  <c r="G54" i="15"/>
  <c r="O54" i="15"/>
  <c r="M58" i="15"/>
  <c r="G78" i="15"/>
  <c r="O78" i="15"/>
  <c r="M84" i="15"/>
  <c r="G96" i="15"/>
  <c r="O96" i="15"/>
  <c r="M101" i="15"/>
  <c r="G112" i="15"/>
  <c r="O112" i="15"/>
  <c r="M121" i="15"/>
  <c r="G137" i="15"/>
  <c r="O137" i="15"/>
  <c r="M144" i="15"/>
  <c r="U150" i="15"/>
  <c r="O205" i="15"/>
  <c r="K205" i="15"/>
  <c r="N216" i="15"/>
  <c r="O216" i="15" s="1"/>
  <c r="I231" i="15"/>
  <c r="G231" i="15"/>
  <c r="U240" i="15"/>
  <c r="G254" i="15"/>
  <c r="I259" i="15"/>
  <c r="G259" i="15"/>
  <c r="N260" i="15"/>
  <c r="O260" i="15" s="1"/>
  <c r="I285" i="15"/>
  <c r="G285" i="15"/>
  <c r="U292" i="15"/>
  <c r="I332" i="15"/>
  <c r="G332" i="15"/>
  <c r="K150" i="15"/>
  <c r="U198" i="15"/>
  <c r="I204" i="15"/>
  <c r="O231" i="15"/>
  <c r="K231" i="15"/>
  <c r="G240" i="15"/>
  <c r="I240" i="15"/>
  <c r="O259" i="15"/>
  <c r="K259" i="15"/>
  <c r="O285" i="15"/>
  <c r="K285" i="15"/>
  <c r="G292" i="15"/>
  <c r="I292" i="15"/>
  <c r="G10" i="15"/>
  <c r="M19" i="15"/>
  <c r="G40" i="15"/>
  <c r="M47" i="15"/>
  <c r="G58" i="15"/>
  <c r="M63" i="15"/>
  <c r="G84" i="15"/>
  <c r="M85" i="15"/>
  <c r="G101" i="15"/>
  <c r="M102" i="15"/>
  <c r="G121" i="15"/>
  <c r="M126" i="15"/>
  <c r="G144" i="15"/>
  <c r="K163" i="15"/>
  <c r="U224" i="15"/>
  <c r="I230" i="15"/>
  <c r="M240" i="15"/>
  <c r="I338" i="15"/>
  <c r="U144" i="15"/>
  <c r="I157" i="15"/>
  <c r="M179" i="15"/>
  <c r="I185" i="15"/>
  <c r="G185" i="15"/>
  <c r="N240" i="15"/>
  <c r="O240" i="15" s="1"/>
  <c r="N292" i="15"/>
  <c r="O292" i="15" s="1"/>
  <c r="G163" i="15"/>
  <c r="M163" i="15"/>
  <c r="I179" i="15"/>
  <c r="O185" i="15"/>
  <c r="K185" i="15"/>
  <c r="U191" i="15"/>
  <c r="G204" i="15"/>
  <c r="N247" i="15"/>
  <c r="O247" i="15" s="1"/>
  <c r="U298" i="15"/>
  <c r="O310" i="15"/>
  <c r="N267" i="15"/>
  <c r="O267" i="15" s="1"/>
  <c r="N298" i="15"/>
  <c r="O298" i="15" s="1"/>
  <c r="N317" i="15"/>
  <c r="O317" i="15" s="1"/>
  <c r="N338" i="15"/>
  <c r="O338" i="15" s="1"/>
  <c r="M204" i="15"/>
  <c r="O224" i="15"/>
  <c r="M230" i="15"/>
  <c r="M254" i="15"/>
  <c r="M275" i="15"/>
  <c r="M299" i="15"/>
  <c r="K303" i="15"/>
  <c r="I310" i="15"/>
  <c r="M323" i="15"/>
  <c r="I337" i="15"/>
  <c r="M339" i="15"/>
  <c r="M303" i="15"/>
  <c r="G323" i="15"/>
  <c r="M332" i="15"/>
  <c r="G339" i="15"/>
  <c r="O339" i="15"/>
  <c r="K170" i="15"/>
  <c r="K198" i="15"/>
  <c r="K224" i="15"/>
  <c r="K247" i="15"/>
  <c r="M260" i="15"/>
  <c r="K267" i="15"/>
  <c r="M292" i="15"/>
  <c r="K298" i="15"/>
  <c r="M310" i="15"/>
  <c r="K317" i="15"/>
  <c r="M337" i="15"/>
  <c r="K338" i="15"/>
  <c r="O112" i="14"/>
  <c r="N19" i="14"/>
  <c r="N47" i="14"/>
  <c r="N63" i="14"/>
  <c r="N85" i="14"/>
  <c r="O85" i="14" s="1"/>
  <c r="N102" i="14"/>
  <c r="O102" i="14" s="1"/>
  <c r="N126" i="14"/>
  <c r="O126" i="14" s="1"/>
  <c r="U137" i="14"/>
  <c r="N157" i="14"/>
  <c r="O157" i="14" s="1"/>
  <c r="G169" i="14"/>
  <c r="U170" i="14"/>
  <c r="N179" i="14"/>
  <c r="O179" i="14" s="1"/>
  <c r="N204" i="14"/>
  <c r="O204" i="14" s="1"/>
  <c r="K224" i="14"/>
  <c r="O224" i="14"/>
  <c r="N254" i="14"/>
  <c r="O254" i="14" s="1"/>
  <c r="U267" i="14"/>
  <c r="O285" i="14"/>
  <c r="I298" i="14"/>
  <c r="G298" i="14"/>
  <c r="N299" i="14"/>
  <c r="O299" i="14" s="1"/>
  <c r="I317" i="14"/>
  <c r="G317" i="14"/>
  <c r="I224" i="14"/>
  <c r="G224" i="14"/>
  <c r="O19" i="14"/>
  <c r="K35" i="14"/>
  <c r="O47" i="14"/>
  <c r="K54" i="14"/>
  <c r="O63" i="14"/>
  <c r="K78" i="14"/>
  <c r="K96" i="14"/>
  <c r="K112" i="14"/>
  <c r="U150" i="14"/>
  <c r="I198" i="14"/>
  <c r="G198" i="14"/>
  <c r="I230" i="14"/>
  <c r="G230" i="14"/>
  <c r="G260" i="14"/>
  <c r="G292" i="14"/>
  <c r="K298" i="14"/>
  <c r="O298" i="14"/>
  <c r="K317" i="14"/>
  <c r="O317" i="14"/>
  <c r="N27" i="14"/>
  <c r="O27" i="14" s="1"/>
  <c r="N53" i="14"/>
  <c r="O53" i="14" s="1"/>
  <c r="N70" i="14"/>
  <c r="O70" i="14" s="1"/>
  <c r="G144" i="14"/>
  <c r="U163" i="14"/>
  <c r="U185" i="14"/>
  <c r="K198" i="14"/>
  <c r="O198" i="14"/>
  <c r="U205" i="14"/>
  <c r="G216" i="14"/>
  <c r="U259" i="14"/>
  <c r="U275" i="14"/>
  <c r="T323" i="14"/>
  <c r="M35" i="14"/>
  <c r="M54" i="14"/>
  <c r="M78" i="14"/>
  <c r="G91" i="14"/>
  <c r="M96" i="14"/>
  <c r="G106" i="14"/>
  <c r="M112" i="14"/>
  <c r="G132" i="14"/>
  <c r="O137" i="14"/>
  <c r="K137" i="14"/>
  <c r="O163" i="14"/>
  <c r="I170" i="14"/>
  <c r="G170" i="14"/>
  <c r="O185" i="14"/>
  <c r="I191" i="14"/>
  <c r="O205" i="14"/>
  <c r="O259" i="14"/>
  <c r="I267" i="14"/>
  <c r="G267" i="14"/>
  <c r="I275" i="14"/>
  <c r="G275" i="14"/>
  <c r="I338" i="14"/>
  <c r="G338" i="14"/>
  <c r="I150" i="14"/>
  <c r="G150" i="14"/>
  <c r="K170" i="14"/>
  <c r="O170" i="14"/>
  <c r="M191" i="14"/>
  <c r="I240" i="14"/>
  <c r="K267" i="14"/>
  <c r="O267" i="14"/>
  <c r="O275" i="14"/>
  <c r="G310" i="14"/>
  <c r="K338" i="14"/>
  <c r="O338" i="14"/>
  <c r="M19" i="14"/>
  <c r="M85" i="14"/>
  <c r="M102" i="14"/>
  <c r="K63" i="14"/>
  <c r="K126" i="14"/>
  <c r="K150" i="14"/>
  <c r="O150" i="14"/>
  <c r="U157" i="14"/>
  <c r="I169" i="14"/>
  <c r="U179" i="14"/>
  <c r="M224" i="14"/>
  <c r="G231" i="14"/>
  <c r="U231" i="14"/>
  <c r="M240" i="14"/>
  <c r="I247" i="14"/>
  <c r="G247" i="14"/>
  <c r="U254" i="14"/>
  <c r="N275" i="14"/>
  <c r="U299" i="14"/>
  <c r="I137" i="14"/>
  <c r="I157" i="14"/>
  <c r="G157" i="14"/>
  <c r="M169" i="14"/>
  <c r="I179" i="14"/>
  <c r="G179" i="14"/>
  <c r="G191" i="14"/>
  <c r="I204" i="14"/>
  <c r="G204" i="14"/>
  <c r="O231" i="14"/>
  <c r="K247" i="14"/>
  <c r="O247" i="14"/>
  <c r="I254" i="14"/>
  <c r="G254" i="14"/>
  <c r="I260" i="14"/>
  <c r="I292" i="14"/>
  <c r="M298" i="14"/>
  <c r="I299" i="14"/>
  <c r="G299" i="14"/>
  <c r="M317" i="14"/>
  <c r="N332" i="14"/>
  <c r="O332" i="14" s="1"/>
  <c r="K163" i="14"/>
  <c r="K185" i="14"/>
  <c r="K205" i="14"/>
  <c r="M230" i="14"/>
  <c r="K231" i="14"/>
  <c r="M254" i="14"/>
  <c r="K259" i="14"/>
  <c r="M275" i="14"/>
  <c r="K285" i="14"/>
  <c r="M299" i="14"/>
  <c r="K303" i="14"/>
  <c r="K332" i="14"/>
  <c r="M163" i="14"/>
  <c r="M185" i="14"/>
  <c r="K191" i="14"/>
  <c r="M205" i="14"/>
  <c r="K216" i="14"/>
  <c r="M231" i="14"/>
  <c r="K240" i="14"/>
  <c r="M259" i="14"/>
  <c r="K260" i="14"/>
  <c r="M285" i="14"/>
  <c r="K292" i="14"/>
  <c r="M303" i="14"/>
  <c r="G323" i="14"/>
  <c r="M332" i="14"/>
  <c r="G339" i="14"/>
  <c r="O27" i="13"/>
  <c r="N19" i="13"/>
  <c r="G47" i="13"/>
  <c r="M54" i="13"/>
  <c r="G63" i="13"/>
  <c r="N78" i="13"/>
  <c r="O78" i="13" s="1"/>
  <c r="G84" i="13"/>
  <c r="O126" i="13"/>
  <c r="M150" i="13"/>
  <c r="M157" i="13"/>
  <c r="K179" i="13"/>
  <c r="G198" i="13"/>
  <c r="O224" i="13"/>
  <c r="K224" i="13"/>
  <c r="K230" i="13"/>
  <c r="G240" i="13"/>
  <c r="O298" i="13"/>
  <c r="K298" i="13"/>
  <c r="M19" i="13"/>
  <c r="O70" i="13"/>
  <c r="M78" i="13"/>
  <c r="G132" i="13"/>
  <c r="I132" i="13"/>
  <c r="I224" i="13"/>
  <c r="G224" i="13"/>
  <c r="O19" i="13"/>
  <c r="M27" i="13"/>
  <c r="K35" i="13"/>
  <c r="N53" i="13"/>
  <c r="O53" i="13" s="1"/>
  <c r="T96" i="13"/>
  <c r="I101" i="13"/>
  <c r="N121" i="13"/>
  <c r="O121" i="13" s="1"/>
  <c r="G157" i="13"/>
  <c r="I157" i="13"/>
  <c r="I169" i="13"/>
  <c r="N216" i="13"/>
  <c r="O216" i="13" s="1"/>
  <c r="K254" i="13"/>
  <c r="I267" i="13"/>
  <c r="G267" i="13"/>
  <c r="K40" i="13"/>
  <c r="G53" i="13"/>
  <c r="G126" i="13"/>
  <c r="O150" i="13"/>
  <c r="M170" i="13"/>
  <c r="U185" i="13"/>
  <c r="O267" i="13"/>
  <c r="K267" i="13"/>
  <c r="G27" i="13"/>
  <c r="M35" i="13"/>
  <c r="T54" i="13"/>
  <c r="M102" i="13"/>
  <c r="N144" i="13"/>
  <c r="O144" i="13" s="1"/>
  <c r="G179" i="13"/>
  <c r="I179" i="13"/>
  <c r="N185" i="13"/>
  <c r="G230" i="13"/>
  <c r="I230" i="13"/>
  <c r="I247" i="13"/>
  <c r="G247" i="13"/>
  <c r="O317" i="13"/>
  <c r="K317" i="13"/>
  <c r="N35" i="13"/>
  <c r="O35" i="13" s="1"/>
  <c r="M40" i="13"/>
  <c r="K70" i="13"/>
  <c r="O170" i="13"/>
  <c r="O247" i="13"/>
  <c r="K247" i="13"/>
  <c r="K78" i="13"/>
  <c r="O102" i="13"/>
  <c r="N112" i="13"/>
  <c r="N179" i="13"/>
  <c r="O179" i="13" s="1"/>
  <c r="G204" i="13"/>
  <c r="I204" i="13"/>
  <c r="N205" i="13"/>
  <c r="O205" i="13" s="1"/>
  <c r="M224" i="13"/>
  <c r="N230" i="13"/>
  <c r="O230" i="13" s="1"/>
  <c r="O338" i="13"/>
  <c r="K338" i="13"/>
  <c r="K54" i="13"/>
  <c r="O85" i="13"/>
  <c r="O96" i="13"/>
  <c r="M96" i="13"/>
  <c r="N106" i="13"/>
  <c r="O106" i="13" s="1"/>
  <c r="T112" i="13"/>
  <c r="M126" i="13"/>
  <c r="M132" i="13"/>
  <c r="U137" i="13"/>
  <c r="K157" i="13"/>
  <c r="G170" i="13"/>
  <c r="O198" i="13"/>
  <c r="O204" i="13"/>
  <c r="T205" i="13"/>
  <c r="N254" i="13"/>
  <c r="O254" i="13" s="1"/>
  <c r="K275" i="13"/>
  <c r="M298" i="13"/>
  <c r="N303" i="13"/>
  <c r="O303" i="13" s="1"/>
  <c r="O112" i="13"/>
  <c r="O137" i="13"/>
  <c r="O163" i="13"/>
  <c r="O185" i="13"/>
  <c r="O231" i="13"/>
  <c r="I254" i="13"/>
  <c r="O259" i="13"/>
  <c r="I275" i="13"/>
  <c r="O285" i="13"/>
  <c r="I299" i="13"/>
  <c r="I323" i="13"/>
  <c r="O332" i="13"/>
  <c r="I339" i="13"/>
  <c r="M230" i="13"/>
  <c r="M254" i="13"/>
  <c r="K285" i="13"/>
  <c r="K303" i="13"/>
  <c r="K332" i="13"/>
  <c r="N35" i="12"/>
  <c r="N54" i="12"/>
  <c r="N78" i="12"/>
  <c r="N96" i="12"/>
  <c r="O96" i="12" s="1"/>
  <c r="N112" i="12"/>
  <c r="O112" i="12" s="1"/>
  <c r="N137" i="12"/>
  <c r="O137" i="12" s="1"/>
  <c r="G163" i="12"/>
  <c r="G169" i="12"/>
  <c r="O170" i="12"/>
  <c r="M185" i="12"/>
  <c r="I205" i="12"/>
  <c r="I231" i="12"/>
  <c r="I259" i="12"/>
  <c r="G259" i="12"/>
  <c r="N267" i="12"/>
  <c r="O267" i="12" s="1"/>
  <c r="I303" i="12"/>
  <c r="G303" i="12"/>
  <c r="M54" i="12"/>
  <c r="K19" i="12"/>
  <c r="O35" i="12"/>
  <c r="K47" i="12"/>
  <c r="O54" i="12"/>
  <c r="K63" i="12"/>
  <c r="O78" i="12"/>
  <c r="K85" i="12"/>
  <c r="K102" i="12"/>
  <c r="K126" i="12"/>
  <c r="O144" i="12"/>
  <c r="N298" i="12"/>
  <c r="O298" i="12" s="1"/>
  <c r="N338" i="12"/>
  <c r="O338" i="12" s="1"/>
  <c r="U137" i="12"/>
  <c r="G144" i="12"/>
  <c r="K150" i="12"/>
  <c r="G185" i="12"/>
  <c r="G191" i="12"/>
  <c r="O198" i="12"/>
  <c r="M19" i="12"/>
  <c r="G40" i="12"/>
  <c r="M47" i="12"/>
  <c r="G58" i="12"/>
  <c r="M63" i="12"/>
  <c r="G84" i="12"/>
  <c r="M85" i="12"/>
  <c r="G101" i="12"/>
  <c r="M102" i="12"/>
  <c r="G121" i="12"/>
  <c r="M126" i="12"/>
  <c r="I179" i="12"/>
  <c r="I224" i="12"/>
  <c r="K230" i="12"/>
  <c r="U240" i="12"/>
  <c r="I247" i="12"/>
  <c r="I285" i="12"/>
  <c r="G285" i="12"/>
  <c r="K323" i="12"/>
  <c r="O323" i="12"/>
  <c r="I150" i="12"/>
  <c r="K170" i="12"/>
  <c r="G198" i="12"/>
  <c r="U216" i="12"/>
  <c r="K224" i="12"/>
  <c r="N240" i="12"/>
  <c r="O240" i="12" s="1"/>
  <c r="K254" i="12"/>
  <c r="O254" i="12"/>
  <c r="I275" i="12"/>
  <c r="M285" i="12"/>
  <c r="K299" i="12"/>
  <c r="O299" i="12"/>
  <c r="M35" i="12"/>
  <c r="K78" i="12"/>
  <c r="K112" i="12"/>
  <c r="K137" i="12"/>
  <c r="G157" i="12"/>
  <c r="K179" i="12"/>
  <c r="I204" i="12"/>
  <c r="G204" i="12"/>
  <c r="M205" i="12"/>
  <c r="U205" i="12"/>
  <c r="N224" i="12"/>
  <c r="O224" i="12" s="1"/>
  <c r="M231" i="12"/>
  <c r="N247" i="12"/>
  <c r="O247" i="12" s="1"/>
  <c r="K275" i="12"/>
  <c r="N337" i="12"/>
  <c r="O337" i="12" s="1"/>
  <c r="O230" i="12"/>
  <c r="I332" i="12"/>
  <c r="G332" i="12"/>
  <c r="O157" i="12"/>
  <c r="M163" i="12"/>
  <c r="K169" i="12"/>
  <c r="I170" i="12"/>
  <c r="O204" i="12"/>
  <c r="G224" i="12"/>
  <c r="I230" i="12"/>
  <c r="M260" i="12"/>
  <c r="I267" i="12"/>
  <c r="U267" i="12"/>
  <c r="N310" i="12"/>
  <c r="O310" i="12" s="1"/>
  <c r="K191" i="12"/>
  <c r="K216" i="12"/>
  <c r="G230" i="12"/>
  <c r="K240" i="12"/>
  <c r="G254" i="12"/>
  <c r="K260" i="12"/>
  <c r="G275" i="12"/>
  <c r="K292" i="12"/>
  <c r="G299" i="12"/>
  <c r="K310" i="12"/>
  <c r="G323" i="12"/>
  <c r="K337" i="12"/>
  <c r="G339" i="12"/>
  <c r="O339" i="12"/>
  <c r="K247" i="12"/>
  <c r="K267" i="12"/>
  <c r="K298" i="12"/>
  <c r="K317" i="12"/>
  <c r="K338" i="12"/>
  <c r="K339" i="12"/>
  <c r="O10" i="11"/>
  <c r="G19" i="11"/>
  <c r="M27" i="11"/>
  <c r="K35" i="11"/>
  <c r="G47" i="11"/>
  <c r="M53" i="11"/>
  <c r="K54" i="11"/>
  <c r="M70" i="11"/>
  <c r="K78" i="11"/>
  <c r="G85" i="11"/>
  <c r="G96" i="11"/>
  <c r="G101" i="11"/>
  <c r="M112" i="11"/>
  <c r="I137" i="11"/>
  <c r="G137" i="11"/>
  <c r="O157" i="11"/>
  <c r="N170" i="11"/>
  <c r="O170" i="11" s="1"/>
  <c r="N179" i="11"/>
  <c r="G224" i="11"/>
  <c r="N230" i="11"/>
  <c r="O230" i="11" s="1"/>
  <c r="N247" i="11"/>
  <c r="O247" i="11" s="1"/>
  <c r="M259" i="11"/>
  <c r="M275" i="11"/>
  <c r="N323" i="11"/>
  <c r="O323" i="11" s="1"/>
  <c r="G332" i="11"/>
  <c r="O96" i="11"/>
  <c r="M101" i="11"/>
  <c r="I112" i="11"/>
  <c r="G112" i="11"/>
  <c r="M121" i="11"/>
  <c r="O137" i="11"/>
  <c r="N144" i="11"/>
  <c r="O144" i="11" s="1"/>
  <c r="K185" i="11"/>
  <c r="M216" i="11"/>
  <c r="N260" i="11"/>
  <c r="O260" i="11" s="1"/>
  <c r="O275" i="11"/>
  <c r="O303" i="11"/>
  <c r="O332" i="11"/>
  <c r="G27" i="11"/>
  <c r="M35" i="11"/>
  <c r="G53" i="11"/>
  <c r="M54" i="11"/>
  <c r="G70" i="11"/>
  <c r="M78" i="11"/>
  <c r="G91" i="11"/>
  <c r="G157" i="11"/>
  <c r="O132" i="11"/>
  <c r="I144" i="11"/>
  <c r="M191" i="11"/>
  <c r="I204" i="11"/>
  <c r="O205" i="11"/>
  <c r="I260" i="11"/>
  <c r="M10" i="11"/>
  <c r="K19" i="11"/>
  <c r="G35" i="11"/>
  <c r="M40" i="11"/>
  <c r="K47" i="11"/>
  <c r="G54" i="11"/>
  <c r="M58" i="11"/>
  <c r="G78" i="11"/>
  <c r="M84" i="11"/>
  <c r="I96" i="11"/>
  <c r="I101" i="11"/>
  <c r="I106" i="11"/>
  <c r="I121" i="11"/>
  <c r="M169" i="11"/>
  <c r="I216" i="11"/>
  <c r="M240" i="11"/>
  <c r="I254" i="11"/>
  <c r="G275" i="11"/>
  <c r="N338" i="11"/>
  <c r="O338" i="11" s="1"/>
  <c r="K106" i="11"/>
  <c r="O106" i="11"/>
  <c r="G132" i="11"/>
  <c r="K137" i="11"/>
  <c r="N169" i="11"/>
  <c r="O169" i="11" s="1"/>
  <c r="M179" i="11"/>
  <c r="O185" i="11"/>
  <c r="N204" i="11"/>
  <c r="O204" i="11" s="1"/>
  <c r="T205" i="11"/>
  <c r="M230" i="11"/>
  <c r="N240" i="11"/>
  <c r="O240" i="11" s="1"/>
  <c r="K285" i="11"/>
  <c r="G299" i="11"/>
  <c r="K303" i="11"/>
  <c r="U317" i="11"/>
  <c r="M323" i="11"/>
  <c r="K332" i="11"/>
  <c r="G339" i="11"/>
  <c r="K96" i="11"/>
  <c r="K112" i="11"/>
  <c r="M157" i="11"/>
  <c r="O163" i="11"/>
  <c r="O179" i="11"/>
  <c r="I191" i="11"/>
  <c r="G204" i="11"/>
  <c r="I230" i="11"/>
  <c r="O231" i="11"/>
  <c r="N254" i="11"/>
  <c r="O254" i="11" s="1"/>
  <c r="K259" i="11"/>
  <c r="U267" i="11"/>
  <c r="U298" i="11"/>
  <c r="I323" i="11"/>
  <c r="K102" i="11"/>
  <c r="K126" i="11"/>
  <c r="K150" i="11"/>
  <c r="G163" i="11"/>
  <c r="K170" i="11"/>
  <c r="G185" i="11"/>
  <c r="K198" i="11"/>
  <c r="G205" i="11"/>
  <c r="K224" i="11"/>
  <c r="G231" i="11"/>
  <c r="K247" i="11"/>
  <c r="G259" i="11"/>
  <c r="K267" i="11"/>
  <c r="G285" i="11"/>
  <c r="K298" i="11"/>
  <c r="G303" i="11"/>
  <c r="K317" i="11"/>
  <c r="K338" i="11"/>
  <c r="O54" i="10"/>
  <c r="N101" i="10"/>
  <c r="O101" i="10" s="1"/>
  <c r="I157" i="10"/>
  <c r="G157" i="10"/>
  <c r="O170" i="10"/>
  <c r="I179" i="10"/>
  <c r="G179" i="10"/>
  <c r="N292" i="10"/>
  <c r="O292" i="10" s="1"/>
  <c r="K298" i="10"/>
  <c r="M298" i="10"/>
  <c r="I339" i="10"/>
  <c r="G339" i="10"/>
  <c r="G10" i="10"/>
  <c r="M10" i="10"/>
  <c r="M27" i="10"/>
  <c r="K35" i="10"/>
  <c r="I47" i="10"/>
  <c r="I53" i="10"/>
  <c r="G63" i="10"/>
  <c r="G70" i="10"/>
  <c r="G84" i="10"/>
  <c r="M84" i="10"/>
  <c r="M91" i="10"/>
  <c r="G96" i="10"/>
  <c r="O106" i="10"/>
  <c r="I121" i="10"/>
  <c r="I132" i="10"/>
  <c r="K144" i="10"/>
  <c r="O179" i="10"/>
  <c r="O339" i="10"/>
  <c r="O27" i="10"/>
  <c r="M35" i="10"/>
  <c r="U35" i="10"/>
  <c r="G78" i="10"/>
  <c r="O91" i="10"/>
  <c r="K121" i="10"/>
  <c r="I204" i="10"/>
  <c r="G204" i="10"/>
  <c r="I112" i="10"/>
  <c r="O204" i="10"/>
  <c r="K204" i="10"/>
  <c r="O40" i="10"/>
  <c r="M47" i="10"/>
  <c r="K53" i="10"/>
  <c r="I54" i="10"/>
  <c r="I84" i="10"/>
  <c r="K101" i="10"/>
  <c r="G137" i="10"/>
  <c r="N144" i="10"/>
  <c r="O144" i="10" s="1"/>
  <c r="I150" i="10"/>
  <c r="K157" i="10"/>
  <c r="K163" i="10"/>
  <c r="K179" i="10"/>
  <c r="K247" i="10"/>
  <c r="M247" i="10"/>
  <c r="G35" i="10"/>
  <c r="O53" i="10"/>
  <c r="G58" i="10"/>
  <c r="I96" i="10"/>
  <c r="O121" i="10"/>
  <c r="M126" i="10"/>
  <c r="O132" i="10"/>
  <c r="O150" i="10"/>
  <c r="M170" i="10"/>
  <c r="M224" i="10"/>
  <c r="N240" i="10"/>
  <c r="O240" i="10" s="1"/>
  <c r="U259" i="10"/>
  <c r="I299" i="10"/>
  <c r="G299" i="10"/>
  <c r="K10" i="10"/>
  <c r="U47" i="10"/>
  <c r="O58" i="10"/>
  <c r="M63" i="10"/>
  <c r="K70" i="10"/>
  <c r="K84" i="10"/>
  <c r="G101" i="10"/>
  <c r="M101" i="10"/>
  <c r="M106" i="10"/>
  <c r="G112" i="10"/>
  <c r="I144" i="10"/>
  <c r="I170" i="10"/>
  <c r="M179" i="10"/>
  <c r="I191" i="10"/>
  <c r="T205" i="10"/>
  <c r="N224" i="10"/>
  <c r="O224" i="10" s="1"/>
  <c r="O298" i="10"/>
  <c r="O299" i="10"/>
  <c r="M299" i="10"/>
  <c r="K299" i="10"/>
  <c r="I323" i="10"/>
  <c r="G323" i="10"/>
  <c r="I275" i="10"/>
  <c r="G275" i="10"/>
  <c r="O323" i="10"/>
  <c r="K323" i="10"/>
  <c r="I230" i="10"/>
  <c r="G230" i="10"/>
  <c r="N231" i="10"/>
  <c r="O231" i="10" s="1"/>
  <c r="O157" i="10"/>
  <c r="O198" i="10"/>
  <c r="I254" i="10"/>
  <c r="G254" i="10"/>
  <c r="U303" i="10"/>
  <c r="N337" i="10"/>
  <c r="O337" i="10" s="1"/>
  <c r="U205" i="10"/>
  <c r="O254" i="10"/>
  <c r="M317" i="10"/>
  <c r="M338" i="10"/>
  <c r="K339" i="10"/>
  <c r="M339" i="10"/>
  <c r="K169" i="10"/>
  <c r="K191" i="10"/>
  <c r="K216" i="10"/>
  <c r="K240" i="10"/>
  <c r="K260" i="10"/>
  <c r="K292" i="10"/>
  <c r="K310" i="10"/>
  <c r="K337" i="10"/>
  <c r="N259" i="10"/>
  <c r="O259" i="10" s="1"/>
  <c r="N285" i="10"/>
  <c r="O285" i="10" s="1"/>
  <c r="N303" i="10"/>
  <c r="O303" i="10" s="1"/>
  <c r="N332" i="10"/>
  <c r="O332" i="10" s="1"/>
  <c r="O170" i="9"/>
  <c r="O19" i="9"/>
  <c r="O58" i="9"/>
  <c r="O102" i="9"/>
  <c r="O47" i="9"/>
  <c r="O84" i="9"/>
  <c r="O126" i="9"/>
  <c r="O144" i="9"/>
  <c r="M35" i="9"/>
  <c r="M54" i="9"/>
  <c r="M78" i="9"/>
  <c r="M96" i="9"/>
  <c r="M112" i="9"/>
  <c r="M137" i="9"/>
  <c r="O230" i="9"/>
  <c r="I247" i="9"/>
  <c r="G247" i="9"/>
  <c r="O337" i="9"/>
  <c r="K157" i="9"/>
  <c r="I179" i="9"/>
  <c r="O216" i="9"/>
  <c r="I224" i="9"/>
  <c r="G224" i="9"/>
  <c r="I231" i="9"/>
  <c r="O247" i="9"/>
  <c r="T254" i="9"/>
  <c r="O310" i="9"/>
  <c r="O323" i="9"/>
  <c r="I332" i="9"/>
  <c r="O54" i="9"/>
  <c r="O78" i="9"/>
  <c r="M84" i="9"/>
  <c r="O96" i="9"/>
  <c r="M101" i="9"/>
  <c r="O112" i="9"/>
  <c r="M121" i="9"/>
  <c r="O137" i="9"/>
  <c r="M144" i="9"/>
  <c r="U157" i="9"/>
  <c r="M205" i="9"/>
  <c r="I317" i="9"/>
  <c r="G317" i="9"/>
  <c r="U339" i="9"/>
  <c r="M40" i="9"/>
  <c r="M58" i="9"/>
  <c r="U169" i="9"/>
  <c r="M185" i="9"/>
  <c r="U191" i="9"/>
  <c r="K198" i="9"/>
  <c r="G216" i="9"/>
  <c r="N224" i="9"/>
  <c r="O224" i="9" s="1"/>
  <c r="O260" i="9"/>
  <c r="K267" i="9"/>
  <c r="O292" i="9"/>
  <c r="U299" i="9"/>
  <c r="G310" i="9"/>
  <c r="O317" i="9"/>
  <c r="O35" i="9"/>
  <c r="G10" i="9"/>
  <c r="O10" i="9"/>
  <c r="M19" i="9"/>
  <c r="G40" i="9"/>
  <c r="M47" i="9"/>
  <c r="G58" i="9"/>
  <c r="M63" i="9"/>
  <c r="G84" i="9"/>
  <c r="M85" i="9"/>
  <c r="G101" i="9"/>
  <c r="M102" i="9"/>
  <c r="G121" i="9"/>
  <c r="M126" i="9"/>
  <c r="G144" i="9"/>
  <c r="O157" i="9"/>
  <c r="K169" i="9"/>
  <c r="I170" i="9"/>
  <c r="G205" i="9"/>
  <c r="U240" i="9"/>
  <c r="M259" i="9"/>
  <c r="G150" i="9"/>
  <c r="O169" i="9"/>
  <c r="G185" i="9"/>
  <c r="K191" i="9"/>
  <c r="O191" i="9"/>
  <c r="O204" i="9"/>
  <c r="U204" i="9"/>
  <c r="M231" i="9"/>
  <c r="K247" i="9"/>
  <c r="G260" i="9"/>
  <c r="O275" i="9"/>
  <c r="U275" i="9"/>
  <c r="G292" i="9"/>
  <c r="I298" i="9"/>
  <c r="G298" i="9"/>
  <c r="N299" i="9"/>
  <c r="O299" i="9" s="1"/>
  <c r="N339" i="9"/>
  <c r="O339" i="9" s="1"/>
  <c r="U163" i="9"/>
  <c r="O179" i="9"/>
  <c r="U179" i="9"/>
  <c r="I198" i="9"/>
  <c r="G198" i="9"/>
  <c r="K224" i="9"/>
  <c r="K240" i="9"/>
  <c r="O240" i="9"/>
  <c r="G254" i="9"/>
  <c r="I267" i="9"/>
  <c r="G267" i="9"/>
  <c r="M337" i="9"/>
  <c r="I157" i="9"/>
  <c r="G170" i="9"/>
  <c r="G191" i="9"/>
  <c r="O198" i="9"/>
  <c r="T204" i="9"/>
  <c r="M216" i="9"/>
  <c r="G230" i="9"/>
  <c r="M247" i="9"/>
  <c r="O254" i="9"/>
  <c r="U254" i="9"/>
  <c r="O267" i="9"/>
  <c r="T275" i="9"/>
  <c r="N298" i="9"/>
  <c r="O298" i="9" s="1"/>
  <c r="M310" i="9"/>
  <c r="K317" i="9"/>
  <c r="I338" i="9"/>
  <c r="G338" i="9"/>
  <c r="M338" i="9"/>
  <c r="M179" i="9"/>
  <c r="M204" i="9"/>
  <c r="M230" i="9"/>
  <c r="M254" i="9"/>
  <c r="M275" i="9"/>
  <c r="M299" i="9"/>
  <c r="M323" i="9"/>
  <c r="M339" i="9"/>
  <c r="O58" i="8"/>
  <c r="N35" i="8"/>
  <c r="O35" i="8" s="1"/>
  <c r="N54" i="8"/>
  <c r="O54" i="8" s="1"/>
  <c r="I70" i="8"/>
  <c r="G85" i="8"/>
  <c r="O101" i="8"/>
  <c r="I144" i="8"/>
  <c r="I179" i="8"/>
  <c r="G179" i="8"/>
  <c r="K204" i="8"/>
  <c r="O204" i="8"/>
  <c r="G298" i="8"/>
  <c r="I303" i="8"/>
  <c r="G303" i="8"/>
  <c r="G317" i="8"/>
  <c r="M10" i="8"/>
  <c r="K19" i="8"/>
  <c r="M40" i="8"/>
  <c r="K47" i="8"/>
  <c r="M58" i="8"/>
  <c r="I78" i="8"/>
  <c r="I84" i="8"/>
  <c r="O102" i="8"/>
  <c r="M112" i="8"/>
  <c r="I132" i="8"/>
  <c r="G132" i="8"/>
  <c r="G150" i="8"/>
  <c r="G170" i="8"/>
  <c r="K179" i="8"/>
  <c r="O179" i="8"/>
  <c r="I259" i="8"/>
  <c r="G259" i="8"/>
  <c r="U337" i="8"/>
  <c r="K70" i="8"/>
  <c r="G102" i="8"/>
  <c r="O121" i="8"/>
  <c r="O126" i="8"/>
  <c r="I157" i="8"/>
  <c r="G157" i="8"/>
  <c r="N191" i="8"/>
  <c r="O191" i="8" s="1"/>
  <c r="O216" i="8"/>
  <c r="N224" i="8"/>
  <c r="O224" i="8" s="1"/>
  <c r="U231" i="8"/>
  <c r="M259" i="8"/>
  <c r="G267" i="8"/>
  <c r="U292" i="8"/>
  <c r="I323" i="8"/>
  <c r="G323" i="8"/>
  <c r="K339" i="8"/>
  <c r="O339" i="8"/>
  <c r="G10" i="8"/>
  <c r="K27" i="8"/>
  <c r="G40" i="8"/>
  <c r="K53" i="8"/>
  <c r="G58" i="8"/>
  <c r="G112" i="8"/>
  <c r="G121" i="8"/>
  <c r="G126" i="8"/>
  <c r="K157" i="8"/>
  <c r="O157" i="8"/>
  <c r="U185" i="8"/>
  <c r="I224" i="8"/>
  <c r="I231" i="8"/>
  <c r="G231" i="8"/>
  <c r="N259" i="8"/>
  <c r="O259" i="8" s="1"/>
  <c r="I275" i="8"/>
  <c r="G275" i="8"/>
  <c r="I299" i="8"/>
  <c r="G299" i="8"/>
  <c r="U310" i="8"/>
  <c r="K323" i="8"/>
  <c r="O323" i="8"/>
  <c r="M35" i="8"/>
  <c r="M54" i="8"/>
  <c r="I285" i="8"/>
  <c r="G285" i="8"/>
  <c r="M84" i="8"/>
  <c r="K91" i="8"/>
  <c r="I106" i="8"/>
  <c r="U144" i="8"/>
  <c r="I185" i="8"/>
  <c r="G185" i="8"/>
  <c r="U205" i="8"/>
  <c r="M231" i="8"/>
  <c r="U260" i="8"/>
  <c r="K275" i="8"/>
  <c r="O275" i="8"/>
  <c r="K299" i="8"/>
  <c r="O299" i="8"/>
  <c r="N337" i="8"/>
  <c r="O337" i="8" s="1"/>
  <c r="O70" i="8"/>
  <c r="I85" i="8"/>
  <c r="N169" i="8"/>
  <c r="O169" i="8" s="1"/>
  <c r="M204" i="8"/>
  <c r="I205" i="8"/>
  <c r="G205" i="8"/>
  <c r="I230" i="8"/>
  <c r="G230" i="8"/>
  <c r="N231" i="8"/>
  <c r="O231" i="8" s="1"/>
  <c r="N292" i="8"/>
  <c r="O292" i="8" s="1"/>
  <c r="I298" i="8"/>
  <c r="O310" i="8"/>
  <c r="I317" i="8"/>
  <c r="I338" i="8"/>
  <c r="I137" i="8"/>
  <c r="G137" i="8"/>
  <c r="I163" i="8"/>
  <c r="G163" i="8"/>
  <c r="I204" i="8"/>
  <c r="G204" i="8"/>
  <c r="K254" i="8"/>
  <c r="O254" i="8"/>
  <c r="G91" i="8"/>
  <c r="M91" i="8"/>
  <c r="M101" i="8"/>
  <c r="K106" i="8"/>
  <c r="K132" i="8"/>
  <c r="I150" i="8"/>
  <c r="U163" i="8"/>
  <c r="I170" i="8"/>
  <c r="M179" i="8"/>
  <c r="N185" i="8"/>
  <c r="O185" i="8" s="1"/>
  <c r="M205" i="8"/>
  <c r="K230" i="8"/>
  <c r="O230" i="8"/>
  <c r="U240" i="8"/>
  <c r="I254" i="8"/>
  <c r="G254" i="8"/>
  <c r="O260" i="8"/>
  <c r="U285" i="8"/>
  <c r="N310" i="8"/>
  <c r="I332" i="8"/>
  <c r="G332" i="8"/>
  <c r="K144" i="8"/>
  <c r="K169" i="8"/>
  <c r="K191" i="8"/>
  <c r="K216" i="8"/>
  <c r="K240" i="8"/>
  <c r="K260" i="8"/>
  <c r="K292" i="8"/>
  <c r="K310" i="8"/>
  <c r="K337" i="8"/>
  <c r="G339" i="8"/>
  <c r="K150" i="8"/>
  <c r="K170" i="8"/>
  <c r="M191" i="8"/>
  <c r="K198" i="8"/>
  <c r="M216" i="8"/>
  <c r="K224" i="8"/>
  <c r="M240" i="8"/>
  <c r="M260" i="8"/>
  <c r="M292" i="8"/>
  <c r="K298" i="8"/>
  <c r="M310" i="8"/>
  <c r="K317" i="8"/>
  <c r="M337" i="8"/>
  <c r="K338" i="8"/>
  <c r="O58" i="7"/>
  <c r="O40" i="7"/>
  <c r="O96" i="7"/>
  <c r="O84" i="7"/>
  <c r="O10" i="7"/>
  <c r="K121" i="7"/>
  <c r="K137" i="7"/>
  <c r="K163" i="7"/>
  <c r="K10" i="7"/>
  <c r="O27" i="7"/>
  <c r="K40" i="7"/>
  <c r="O53" i="7"/>
  <c r="K58" i="7"/>
  <c r="O70" i="7"/>
  <c r="M78" i="7"/>
  <c r="O91" i="7"/>
  <c r="M96" i="7"/>
  <c r="K126" i="7"/>
  <c r="O303" i="7"/>
  <c r="K303" i="7"/>
  <c r="M27" i="7"/>
  <c r="M53" i="7"/>
  <c r="M70" i="7"/>
  <c r="M91" i="7"/>
  <c r="G121" i="7"/>
  <c r="I137" i="7"/>
  <c r="M137" i="7"/>
  <c r="I163" i="7"/>
  <c r="M163" i="7"/>
  <c r="G224" i="7"/>
  <c r="G230" i="7"/>
  <c r="O240" i="7"/>
  <c r="G267" i="7"/>
  <c r="G275" i="7"/>
  <c r="M10" i="7"/>
  <c r="M40" i="7"/>
  <c r="M58" i="7"/>
  <c r="G78" i="7"/>
  <c r="M84" i="7"/>
  <c r="G96" i="7"/>
  <c r="M101" i="7"/>
  <c r="K102" i="7"/>
  <c r="N121" i="7"/>
  <c r="O121" i="7" s="1"/>
  <c r="K132" i="7"/>
  <c r="K205" i="7"/>
  <c r="K285" i="7"/>
  <c r="M106" i="7"/>
  <c r="G112" i="7"/>
  <c r="O144" i="7"/>
  <c r="M150" i="7"/>
  <c r="K157" i="7"/>
  <c r="O169" i="7"/>
  <c r="G179" i="7"/>
  <c r="N191" i="7"/>
  <c r="O191" i="7" s="1"/>
  <c r="T191" i="7"/>
  <c r="N205" i="7"/>
  <c r="O205" i="7" s="1"/>
  <c r="N285" i="7"/>
  <c r="O285" i="7" s="1"/>
  <c r="U126" i="7"/>
  <c r="U170" i="7"/>
  <c r="U150" i="7"/>
  <c r="O216" i="7"/>
  <c r="N247" i="7"/>
  <c r="O247" i="7" s="1"/>
  <c r="M259" i="7"/>
  <c r="O260" i="7"/>
  <c r="N292" i="7"/>
  <c r="O292" i="7" s="1"/>
  <c r="O332" i="7"/>
  <c r="K332" i="7"/>
  <c r="M179" i="7"/>
  <c r="M204" i="7"/>
  <c r="I216" i="7"/>
  <c r="M230" i="7"/>
  <c r="M254" i="7"/>
  <c r="O267" i="7"/>
  <c r="M275" i="7"/>
  <c r="I292" i="7"/>
  <c r="O298" i="7"/>
  <c r="M299" i="7"/>
  <c r="I310" i="7"/>
  <c r="O317" i="7"/>
  <c r="M323" i="7"/>
  <c r="I337" i="7"/>
  <c r="O338" i="7"/>
  <c r="M292" i="7"/>
  <c r="M310" i="7"/>
  <c r="M337" i="7"/>
  <c r="G53" i="6"/>
  <c r="O53" i="6"/>
  <c r="M54" i="6"/>
  <c r="K106" i="6"/>
  <c r="K144" i="6"/>
  <c r="M144" i="6"/>
  <c r="U144" i="6"/>
  <c r="K169" i="6"/>
  <c r="O169" i="6"/>
  <c r="G198" i="6"/>
  <c r="U205" i="6"/>
  <c r="K230" i="6"/>
  <c r="I299" i="6"/>
  <c r="G299" i="6"/>
  <c r="I317" i="6"/>
  <c r="G317" i="6"/>
  <c r="K10" i="6"/>
  <c r="G27" i="6"/>
  <c r="O27" i="6"/>
  <c r="K40" i="6"/>
  <c r="N54" i="6"/>
  <c r="O54" i="6" s="1"/>
  <c r="N78" i="6"/>
  <c r="O78" i="6" s="1"/>
  <c r="G85" i="6"/>
  <c r="I96" i="6"/>
  <c r="M102" i="6"/>
  <c r="N137" i="6"/>
  <c r="O137" i="6" s="1"/>
  <c r="I150" i="6"/>
  <c r="G150" i="6"/>
  <c r="G170" i="6"/>
  <c r="U231" i="6"/>
  <c r="N240" i="6"/>
  <c r="O240" i="6" s="1"/>
  <c r="I254" i="6"/>
  <c r="G254" i="6"/>
  <c r="I259" i="6"/>
  <c r="U260" i="6"/>
  <c r="O299" i="6"/>
  <c r="M299" i="6"/>
  <c r="K317" i="6"/>
  <c r="M317" i="6"/>
  <c r="O323" i="6"/>
  <c r="M323" i="6"/>
  <c r="G338" i="6"/>
  <c r="N19" i="6"/>
  <c r="O19" i="6" s="1"/>
  <c r="M53" i="6"/>
  <c r="O198" i="6"/>
  <c r="O204" i="6"/>
  <c r="K204" i="6"/>
  <c r="I339" i="6"/>
  <c r="G339" i="6"/>
  <c r="M27" i="6"/>
  <c r="M85" i="6"/>
  <c r="O91" i="6"/>
  <c r="K101" i="6"/>
  <c r="O179" i="6"/>
  <c r="M179" i="6"/>
  <c r="G292" i="6"/>
  <c r="O338" i="6"/>
  <c r="O339" i="6"/>
  <c r="K339" i="6"/>
  <c r="K47" i="6"/>
  <c r="G54" i="6"/>
  <c r="G78" i="6"/>
  <c r="N101" i="6"/>
  <c r="O101" i="6" s="1"/>
  <c r="N102" i="6"/>
  <c r="O102" i="6" s="1"/>
  <c r="K112" i="6"/>
  <c r="K121" i="6"/>
  <c r="M132" i="6"/>
  <c r="G137" i="6"/>
  <c r="K150" i="6"/>
  <c r="K157" i="6"/>
  <c r="G169" i="6"/>
  <c r="I275" i="6"/>
  <c r="G275" i="6"/>
  <c r="U337" i="6"/>
  <c r="K19" i="6"/>
  <c r="N63" i="6"/>
  <c r="O63" i="6" s="1"/>
  <c r="N96" i="6"/>
  <c r="O96" i="6" s="1"/>
  <c r="M204" i="6"/>
  <c r="N205" i="6"/>
  <c r="O205" i="6" s="1"/>
  <c r="I230" i="6"/>
  <c r="G230" i="6"/>
  <c r="N230" i="6"/>
  <c r="O230" i="6" s="1"/>
  <c r="I298" i="6"/>
  <c r="G298" i="6"/>
  <c r="M112" i="6"/>
  <c r="M126" i="6"/>
  <c r="O132" i="6"/>
  <c r="K179" i="6"/>
  <c r="M198" i="6"/>
  <c r="N260" i="6"/>
  <c r="O260" i="6" s="1"/>
  <c r="K298" i="6"/>
  <c r="M298" i="6"/>
  <c r="N337" i="6"/>
  <c r="O337" i="6" s="1"/>
  <c r="G337" i="6"/>
  <c r="M339" i="6"/>
  <c r="M91" i="6"/>
  <c r="T101" i="6"/>
  <c r="N121" i="6"/>
  <c r="O121" i="6" s="1"/>
  <c r="N126" i="6"/>
  <c r="O126" i="6" s="1"/>
  <c r="I204" i="6"/>
  <c r="G204" i="6"/>
  <c r="M338" i="6"/>
  <c r="O224" i="6"/>
  <c r="N231" i="6"/>
  <c r="O231" i="6" s="1"/>
  <c r="U310" i="6"/>
  <c r="U303" i="6"/>
  <c r="I323" i="6"/>
  <c r="G323" i="6"/>
  <c r="M332" i="6"/>
  <c r="G179" i="6"/>
  <c r="U191" i="6"/>
  <c r="U240" i="6"/>
  <c r="O247" i="6"/>
  <c r="O254" i="6"/>
  <c r="N259" i="6"/>
  <c r="O259" i="6" s="1"/>
  <c r="O267" i="6"/>
  <c r="O275" i="6"/>
  <c r="N285" i="6"/>
  <c r="O285" i="6" s="1"/>
  <c r="I303" i="6"/>
  <c r="K191" i="6"/>
  <c r="K216" i="6"/>
  <c r="K240" i="6"/>
  <c r="K260" i="6"/>
  <c r="K292" i="6"/>
  <c r="K310" i="6"/>
  <c r="K337" i="6"/>
  <c r="O19" i="5"/>
  <c r="O63" i="5"/>
  <c r="M112" i="5"/>
  <c r="O137" i="5"/>
  <c r="O191" i="5"/>
  <c r="O198" i="5"/>
  <c r="O292" i="5"/>
  <c r="O317" i="5"/>
  <c r="G27" i="5"/>
  <c r="M35" i="5"/>
  <c r="G91" i="5"/>
  <c r="G106" i="5"/>
  <c r="M121" i="5"/>
  <c r="G112" i="5"/>
  <c r="K144" i="5"/>
  <c r="I169" i="5"/>
  <c r="G53" i="5"/>
  <c r="M54" i="5"/>
  <c r="G70" i="5"/>
  <c r="M96" i="5"/>
  <c r="K19" i="5"/>
  <c r="G35" i="5"/>
  <c r="O35" i="5"/>
  <c r="K47" i="5"/>
  <c r="G54" i="5"/>
  <c r="O54" i="5"/>
  <c r="K63" i="5"/>
  <c r="G78" i="5"/>
  <c r="O78" i="5"/>
  <c r="K85" i="5"/>
  <c r="G96" i="5"/>
  <c r="O96" i="5"/>
  <c r="K102" i="5"/>
  <c r="G121" i="5"/>
  <c r="O121" i="5"/>
  <c r="K132" i="5"/>
  <c r="T137" i="5"/>
  <c r="K150" i="5"/>
  <c r="G170" i="5"/>
  <c r="K185" i="5"/>
  <c r="M205" i="5"/>
  <c r="M216" i="5"/>
  <c r="O224" i="5"/>
  <c r="M260" i="5"/>
  <c r="O267" i="5"/>
  <c r="K137" i="5"/>
  <c r="I144" i="5"/>
  <c r="M163" i="5"/>
  <c r="O170" i="5"/>
  <c r="O205" i="5"/>
  <c r="M240" i="5"/>
  <c r="O247" i="5"/>
  <c r="O260" i="5"/>
  <c r="M337" i="5"/>
  <c r="O338" i="5"/>
  <c r="T339" i="5"/>
  <c r="M19" i="5"/>
  <c r="M47" i="5"/>
  <c r="M63" i="5"/>
  <c r="M85" i="5"/>
  <c r="M102" i="5"/>
  <c r="T112" i="5"/>
  <c r="M150" i="5"/>
  <c r="N163" i="5"/>
  <c r="O163" i="5" s="1"/>
  <c r="K191" i="5"/>
  <c r="K198" i="5"/>
  <c r="T224" i="5"/>
  <c r="O240" i="5"/>
  <c r="T267" i="5"/>
  <c r="O337" i="5"/>
  <c r="G144" i="5"/>
  <c r="N157" i="5"/>
  <c r="O157" i="5" s="1"/>
  <c r="M198" i="5"/>
  <c r="N204" i="5"/>
  <c r="O204" i="5" s="1"/>
  <c r="M292" i="5"/>
  <c r="O298" i="5"/>
  <c r="M317" i="5"/>
  <c r="K231" i="5"/>
  <c r="K259" i="5"/>
  <c r="K285" i="5"/>
  <c r="K303" i="5"/>
  <c r="K332" i="5"/>
  <c r="K53" i="4"/>
  <c r="O53" i="4"/>
  <c r="I70" i="4"/>
  <c r="G70" i="4"/>
  <c r="K91" i="4"/>
  <c r="O91" i="4"/>
  <c r="U137" i="4"/>
  <c r="K137" i="4"/>
  <c r="G47" i="4"/>
  <c r="K54" i="4"/>
  <c r="K70" i="4"/>
  <c r="K96" i="4"/>
  <c r="K106" i="4"/>
  <c r="I132" i="4"/>
  <c r="G132" i="4"/>
  <c r="G144" i="4"/>
  <c r="I144" i="4"/>
  <c r="N35" i="4"/>
  <c r="O35" i="4" s="1"/>
  <c r="N58" i="4"/>
  <c r="O58" i="4" s="1"/>
  <c r="N70" i="4"/>
  <c r="O70" i="4" s="1"/>
  <c r="K78" i="4"/>
  <c r="N101" i="4"/>
  <c r="O101" i="4" s="1"/>
  <c r="N106" i="4"/>
  <c r="O106" i="4" s="1"/>
  <c r="K112" i="4"/>
  <c r="N137" i="4"/>
  <c r="O137" i="4" s="1"/>
  <c r="I40" i="4"/>
  <c r="N54" i="4"/>
  <c r="O54" i="4" s="1"/>
  <c r="N84" i="4"/>
  <c r="O84" i="4" s="1"/>
  <c r="N96" i="4"/>
  <c r="O96" i="4" s="1"/>
  <c r="N102" i="4"/>
  <c r="O102" i="4" s="1"/>
  <c r="N121" i="4"/>
  <c r="O121" i="4" s="1"/>
  <c r="N132" i="4"/>
  <c r="O132" i="4" s="1"/>
  <c r="N144" i="4"/>
  <c r="O144" i="4" s="1"/>
  <c r="U163" i="4"/>
  <c r="K163" i="4"/>
  <c r="I157" i="4"/>
  <c r="G157" i="4"/>
  <c r="M53" i="4"/>
  <c r="M91" i="4"/>
  <c r="U19" i="4"/>
  <c r="I27" i="4"/>
  <c r="G27" i="4"/>
  <c r="T54" i="4"/>
  <c r="M70" i="4"/>
  <c r="U85" i="4"/>
  <c r="T96" i="4"/>
  <c r="M106" i="4"/>
  <c r="U150" i="4"/>
  <c r="N157" i="4"/>
  <c r="O157" i="4" s="1"/>
  <c r="M169" i="4"/>
  <c r="K169" i="4"/>
  <c r="O169" i="4"/>
  <c r="O10" i="4"/>
  <c r="K10" i="4"/>
  <c r="K27" i="4"/>
  <c r="O27" i="4"/>
  <c r="I53" i="4"/>
  <c r="G53" i="4"/>
  <c r="T78" i="4"/>
  <c r="I91" i="4"/>
  <c r="G91" i="4"/>
  <c r="T112" i="4"/>
  <c r="I106" i="4"/>
  <c r="G106" i="4"/>
  <c r="O260" i="4"/>
  <c r="O298" i="4"/>
  <c r="G323" i="4"/>
  <c r="O337" i="4"/>
  <c r="M132" i="4"/>
  <c r="U170" i="4"/>
  <c r="G179" i="4"/>
  <c r="O185" i="4"/>
  <c r="K191" i="4"/>
  <c r="N204" i="4"/>
  <c r="O204" i="4" s="1"/>
  <c r="O205" i="4"/>
  <c r="O231" i="4"/>
  <c r="N259" i="4"/>
  <c r="O259" i="4" s="1"/>
  <c r="M275" i="4"/>
  <c r="N285" i="4"/>
  <c r="O285" i="4" s="1"/>
  <c r="I292" i="4"/>
  <c r="T298" i="4"/>
  <c r="O303" i="4"/>
  <c r="K40" i="4"/>
  <c r="K58" i="4"/>
  <c r="K84" i="4"/>
  <c r="K101" i="4"/>
  <c r="K121" i="4"/>
  <c r="K144" i="4"/>
  <c r="M204" i="4"/>
  <c r="N216" i="4"/>
  <c r="O216" i="4" s="1"/>
  <c r="T216" i="4"/>
  <c r="T247" i="4"/>
  <c r="G259" i="4"/>
  <c r="G285" i="4"/>
  <c r="T317" i="4"/>
  <c r="M332" i="4"/>
  <c r="U204" i="4"/>
  <c r="G205" i="4"/>
  <c r="O240" i="4"/>
  <c r="K260" i="4"/>
  <c r="G275" i="4"/>
  <c r="N292" i="4"/>
  <c r="O292" i="4" s="1"/>
  <c r="T292" i="4"/>
  <c r="O310" i="4"/>
  <c r="K337" i="4"/>
  <c r="M40" i="4"/>
  <c r="M58" i="4"/>
  <c r="M121" i="4"/>
  <c r="M144" i="4"/>
  <c r="I191" i="4"/>
  <c r="G191" i="4"/>
  <c r="O198" i="4"/>
  <c r="U198" i="4"/>
  <c r="K332" i="4"/>
  <c r="K170" i="4"/>
  <c r="O191" i="4"/>
  <c r="K216" i="4"/>
  <c r="G224" i="4"/>
  <c r="M254" i="4"/>
  <c r="M260" i="4"/>
  <c r="M323" i="4"/>
  <c r="N332" i="4"/>
  <c r="O332" i="4" s="1"/>
  <c r="M337" i="4"/>
  <c r="I169" i="4"/>
  <c r="O224" i="4"/>
  <c r="M259" i="4"/>
  <c r="I260" i="4"/>
  <c r="M285" i="4"/>
  <c r="K292" i="4"/>
  <c r="G298" i="4"/>
  <c r="G332" i="4"/>
  <c r="I337" i="4"/>
  <c r="M198" i="4"/>
  <c r="G216" i="4"/>
  <c r="M224" i="4"/>
  <c r="G240" i="4"/>
  <c r="M247" i="4"/>
  <c r="G260" i="4"/>
  <c r="M267" i="4"/>
  <c r="G292" i="4"/>
  <c r="M298" i="4"/>
  <c r="G310" i="4"/>
  <c r="M317" i="4"/>
  <c r="G337" i="4"/>
  <c r="M338" i="4"/>
  <c r="O96" i="3"/>
  <c r="O78" i="3"/>
  <c r="M19" i="3"/>
  <c r="M47" i="3"/>
  <c r="M63" i="3"/>
  <c r="M85" i="3"/>
  <c r="M102" i="3"/>
  <c r="O157" i="3"/>
  <c r="M205" i="3"/>
  <c r="T303" i="3"/>
  <c r="O332" i="3"/>
  <c r="N19" i="3"/>
  <c r="O19" i="3" s="1"/>
  <c r="N47" i="3"/>
  <c r="O47" i="3" s="1"/>
  <c r="N63" i="3"/>
  <c r="N102" i="3"/>
  <c r="K35" i="3"/>
  <c r="K54" i="3"/>
  <c r="O63" i="3"/>
  <c r="K78" i="3"/>
  <c r="O85" i="3"/>
  <c r="K96" i="3"/>
  <c r="O102" i="3"/>
  <c r="K121" i="3"/>
  <c r="I169" i="3"/>
  <c r="M179" i="3"/>
  <c r="M191" i="3"/>
  <c r="I254" i="3"/>
  <c r="O254" i="3"/>
  <c r="N259" i="3"/>
  <c r="O259" i="3" s="1"/>
  <c r="N317" i="3"/>
  <c r="O317" i="3" s="1"/>
  <c r="N323" i="3"/>
  <c r="O323" i="3" s="1"/>
  <c r="T332" i="3"/>
  <c r="M112" i="3"/>
  <c r="U150" i="3"/>
  <c r="T163" i="3"/>
  <c r="O179" i="3"/>
  <c r="N185" i="3"/>
  <c r="O185" i="3" s="1"/>
  <c r="M231" i="3"/>
  <c r="M240" i="3"/>
  <c r="K285" i="3"/>
  <c r="M78" i="3"/>
  <c r="G91" i="3"/>
  <c r="N112" i="3"/>
  <c r="O112" i="3" s="1"/>
  <c r="I132" i="3"/>
  <c r="K150" i="3"/>
  <c r="K332" i="3"/>
  <c r="N338" i="3"/>
  <c r="O338" i="3" s="1"/>
  <c r="N137" i="3"/>
  <c r="O137" i="3" s="1"/>
  <c r="O150" i="3"/>
  <c r="K157" i="3"/>
  <c r="K163" i="3"/>
  <c r="N170" i="3"/>
  <c r="O170" i="3" s="1"/>
  <c r="I191" i="3"/>
  <c r="T259" i="3"/>
  <c r="M285" i="3"/>
  <c r="M292" i="3"/>
  <c r="N303" i="3"/>
  <c r="O303" i="3" s="1"/>
  <c r="G27" i="3"/>
  <c r="G53" i="3"/>
  <c r="G70" i="3"/>
  <c r="I106" i="3"/>
  <c r="O121" i="3"/>
  <c r="N132" i="3"/>
  <c r="O132" i="3" s="1"/>
  <c r="K205" i="3"/>
  <c r="N230" i="3"/>
  <c r="O230" i="3" s="1"/>
  <c r="M275" i="3"/>
  <c r="M332" i="3"/>
  <c r="M337" i="3"/>
  <c r="I230" i="3"/>
  <c r="I260" i="3"/>
  <c r="G132" i="3"/>
  <c r="I157" i="3"/>
  <c r="M163" i="3"/>
  <c r="M169" i="3"/>
  <c r="T231" i="3"/>
  <c r="K259" i="3"/>
  <c r="N267" i="3"/>
  <c r="O267" i="3" s="1"/>
  <c r="I275" i="3"/>
  <c r="O275" i="3"/>
  <c r="I310" i="3"/>
  <c r="M323" i="3"/>
  <c r="N332" i="3"/>
  <c r="M339" i="3"/>
  <c r="K170" i="3"/>
  <c r="K198" i="3"/>
  <c r="K224" i="3"/>
  <c r="K247" i="3"/>
  <c r="K267" i="3"/>
  <c r="K298" i="3"/>
  <c r="K317" i="3"/>
  <c r="K338" i="3"/>
  <c r="K91" i="2"/>
  <c r="O91" i="2"/>
  <c r="I112" i="2"/>
  <c r="G112" i="2"/>
  <c r="K191" i="2"/>
  <c r="O191" i="2"/>
  <c r="I198" i="2"/>
  <c r="G198" i="2"/>
  <c r="I298" i="2"/>
  <c r="G298" i="2"/>
  <c r="N337" i="2"/>
  <c r="O337" i="2" s="1"/>
  <c r="G337" i="2"/>
  <c r="I35" i="2"/>
  <c r="G35" i="2"/>
  <c r="N58" i="2"/>
  <c r="O58" i="2" s="1"/>
  <c r="K78" i="2"/>
  <c r="U101" i="2"/>
  <c r="G102" i="2"/>
  <c r="O112" i="2"/>
  <c r="M144" i="2"/>
  <c r="N150" i="2"/>
  <c r="O150" i="2" s="1"/>
  <c r="G169" i="2"/>
  <c r="N254" i="2"/>
  <c r="O254" i="2" s="1"/>
  <c r="K298" i="2"/>
  <c r="M298" i="2"/>
  <c r="T303" i="2"/>
  <c r="O35" i="2"/>
  <c r="I54" i="2"/>
  <c r="G54" i="2"/>
  <c r="I106" i="2"/>
  <c r="G106" i="2"/>
  <c r="N144" i="2"/>
  <c r="O144" i="2" s="1"/>
  <c r="T150" i="2"/>
  <c r="M185" i="2"/>
  <c r="N198" i="2"/>
  <c r="O198" i="2" s="1"/>
  <c r="T198" i="2"/>
  <c r="U204" i="2"/>
  <c r="K204" i="2"/>
  <c r="N205" i="2"/>
  <c r="O205" i="2" s="1"/>
  <c r="I230" i="2"/>
  <c r="G230" i="2"/>
  <c r="O54" i="2"/>
  <c r="N78" i="2"/>
  <c r="M101" i="2"/>
  <c r="K106" i="2"/>
  <c r="O106" i="2"/>
  <c r="I137" i="2"/>
  <c r="G137" i="2"/>
  <c r="U157" i="2"/>
  <c r="G179" i="2"/>
  <c r="I179" i="2"/>
  <c r="O230" i="2"/>
  <c r="M230" i="2"/>
  <c r="K230" i="2"/>
  <c r="U254" i="2"/>
  <c r="K254" i="2"/>
  <c r="K27" i="2"/>
  <c r="O27" i="2"/>
  <c r="I53" i="2"/>
  <c r="G53" i="2"/>
  <c r="I78" i="2"/>
  <c r="G78" i="2"/>
  <c r="I170" i="2"/>
  <c r="G170" i="2"/>
  <c r="N260" i="2"/>
  <c r="O260" i="2" s="1"/>
  <c r="M10" i="2"/>
  <c r="U40" i="2"/>
  <c r="U47" i="2"/>
  <c r="K53" i="2"/>
  <c r="O53" i="2"/>
  <c r="O78" i="2"/>
  <c r="I84" i="2"/>
  <c r="M91" i="2"/>
  <c r="I96" i="2"/>
  <c r="G96" i="2"/>
  <c r="K112" i="2"/>
  <c r="I132" i="2"/>
  <c r="G132" i="2"/>
  <c r="O157" i="2"/>
  <c r="M157" i="2"/>
  <c r="K157" i="2"/>
  <c r="T157" i="2"/>
  <c r="K198" i="2"/>
  <c r="N224" i="2"/>
  <c r="N323" i="2"/>
  <c r="O323" i="2" s="1"/>
  <c r="G338" i="2"/>
  <c r="I27" i="2"/>
  <c r="G27" i="2"/>
  <c r="N47" i="2"/>
  <c r="O47" i="2" s="1"/>
  <c r="I144" i="2"/>
  <c r="O179" i="2"/>
  <c r="K179" i="2"/>
  <c r="G292" i="2"/>
  <c r="N10" i="2"/>
  <c r="O10" i="2" s="1"/>
  <c r="U19" i="2"/>
  <c r="U58" i="2"/>
  <c r="N63" i="2"/>
  <c r="O63" i="2" s="1"/>
  <c r="I70" i="2"/>
  <c r="G70" i="2"/>
  <c r="U85" i="2"/>
  <c r="O96" i="2"/>
  <c r="I101" i="2"/>
  <c r="M121" i="2"/>
  <c r="U126" i="2"/>
  <c r="K132" i="2"/>
  <c r="O132" i="2"/>
  <c r="M191" i="2"/>
  <c r="T204" i="2"/>
  <c r="N231" i="2"/>
  <c r="O231" i="2" s="1"/>
  <c r="T231" i="2"/>
  <c r="I299" i="2"/>
  <c r="G299" i="2"/>
  <c r="M40" i="2"/>
  <c r="K70" i="2"/>
  <c r="O70" i="2"/>
  <c r="I91" i="2"/>
  <c r="G91" i="2"/>
  <c r="U102" i="2"/>
  <c r="N121" i="2"/>
  <c r="O121" i="2" s="1"/>
  <c r="K169" i="2"/>
  <c r="M169" i="2"/>
  <c r="O169" i="2"/>
  <c r="N204" i="2"/>
  <c r="O204" i="2" s="1"/>
  <c r="O299" i="2"/>
  <c r="M299" i="2"/>
  <c r="K299" i="2"/>
  <c r="U323" i="2"/>
  <c r="K323" i="2"/>
  <c r="M35" i="2"/>
  <c r="M54" i="2"/>
  <c r="M78" i="2"/>
  <c r="M96" i="2"/>
  <c r="M112" i="2"/>
  <c r="M137" i="2"/>
  <c r="U259" i="2"/>
  <c r="O317" i="2"/>
  <c r="U332" i="2"/>
  <c r="M240" i="2"/>
  <c r="O267" i="2"/>
  <c r="I275" i="2"/>
  <c r="G275" i="2"/>
  <c r="K19" i="2"/>
  <c r="K47" i="2"/>
  <c r="K63" i="2"/>
  <c r="K85" i="2"/>
  <c r="K102" i="2"/>
  <c r="K126" i="2"/>
  <c r="G204" i="2"/>
  <c r="O247" i="2"/>
  <c r="M338" i="2"/>
  <c r="I150" i="2"/>
  <c r="M216" i="2"/>
  <c r="K224" i="2"/>
  <c r="O224" i="2"/>
  <c r="G231" i="2"/>
  <c r="I254" i="2"/>
  <c r="G254" i="2"/>
  <c r="N259" i="2"/>
  <c r="O259" i="2" s="1"/>
  <c r="T259" i="2"/>
  <c r="G267" i="2"/>
  <c r="N275" i="2"/>
  <c r="O275" i="2" s="1"/>
  <c r="U303" i="2"/>
  <c r="G317" i="2"/>
  <c r="I323" i="2"/>
  <c r="G323" i="2"/>
  <c r="T332" i="2"/>
  <c r="I339" i="2"/>
  <c r="G339" i="2"/>
  <c r="G157" i="2"/>
  <c r="U231" i="2"/>
  <c r="G247" i="2"/>
  <c r="O338" i="2"/>
  <c r="O339" i="2"/>
  <c r="K216" i="2"/>
  <c r="K240" i="2"/>
  <c r="K260" i="2"/>
  <c r="K292" i="2"/>
  <c r="K310" i="2"/>
  <c r="K337" i="2"/>
  <c r="N285" i="2"/>
  <c r="O285" i="2" s="1"/>
  <c r="N303" i="2"/>
  <c r="O303" i="2" s="1"/>
  <c r="N332" i="2"/>
  <c r="O332" i="2" s="1"/>
  <c r="O47" i="1"/>
  <c r="N10" i="1"/>
  <c r="O10" i="1" s="1"/>
  <c r="K10" i="1"/>
  <c r="I19" i="1"/>
  <c r="G27" i="1"/>
  <c r="M35" i="1"/>
  <c r="K40" i="1"/>
  <c r="I47" i="1"/>
  <c r="G58" i="1"/>
  <c r="U58" i="1"/>
  <c r="G63" i="1"/>
  <c r="I70" i="1"/>
  <c r="M70" i="1"/>
  <c r="I96" i="1"/>
  <c r="G96" i="1"/>
  <c r="U96" i="1"/>
  <c r="U102" i="1"/>
  <c r="M121" i="1"/>
  <c r="M126" i="1"/>
  <c r="U157" i="1"/>
  <c r="N254" i="1"/>
  <c r="O254" i="1" s="1"/>
  <c r="G303" i="1"/>
  <c r="N303" i="1"/>
  <c r="O303" i="1" s="1"/>
  <c r="M310" i="1"/>
  <c r="G78" i="1"/>
  <c r="G102" i="1"/>
  <c r="I102" i="1"/>
  <c r="I157" i="1"/>
  <c r="G157" i="1"/>
  <c r="N204" i="1"/>
  <c r="O204" i="1" s="1"/>
  <c r="G204" i="1"/>
  <c r="M285" i="1"/>
  <c r="I121" i="1"/>
  <c r="G121" i="1"/>
  <c r="G126" i="1"/>
  <c r="I126" i="1"/>
  <c r="M132" i="1"/>
  <c r="O169" i="1"/>
  <c r="M169" i="1"/>
  <c r="K169" i="1"/>
  <c r="I170" i="1"/>
  <c r="M224" i="1"/>
  <c r="K224" i="1"/>
  <c r="M240" i="1"/>
  <c r="K19" i="1"/>
  <c r="G35" i="1"/>
  <c r="K47" i="1"/>
  <c r="K53" i="1"/>
  <c r="O70" i="1"/>
  <c r="O78" i="1"/>
  <c r="M84" i="1"/>
  <c r="N84" i="1"/>
  <c r="O84" i="1" s="1"/>
  <c r="K85" i="1"/>
  <c r="N85" i="1"/>
  <c r="O85" i="1" s="1"/>
  <c r="G91" i="1"/>
  <c r="U112" i="1"/>
  <c r="U150" i="1"/>
  <c r="I185" i="1"/>
  <c r="G185" i="1"/>
  <c r="M198" i="1"/>
  <c r="K198" i="1"/>
  <c r="T247" i="1"/>
  <c r="I112" i="1"/>
  <c r="G112" i="1"/>
  <c r="G150" i="1"/>
  <c r="I150" i="1"/>
  <c r="I191" i="1"/>
  <c r="G191" i="1"/>
  <c r="K205" i="1"/>
  <c r="O205" i="1"/>
  <c r="M205" i="1"/>
  <c r="M19" i="1"/>
  <c r="G40" i="1"/>
  <c r="M47" i="1"/>
  <c r="M53" i="1"/>
  <c r="U84" i="1"/>
  <c r="I106" i="1"/>
  <c r="G106" i="1"/>
  <c r="O112" i="1"/>
  <c r="I144" i="1"/>
  <c r="G144" i="1"/>
  <c r="N185" i="1"/>
  <c r="O185" i="1" s="1"/>
  <c r="G267" i="1"/>
  <c r="I267" i="1"/>
  <c r="G54" i="1"/>
  <c r="I101" i="1"/>
  <c r="G101" i="1"/>
  <c r="N121" i="1"/>
  <c r="O121" i="1" s="1"/>
  <c r="M259" i="1"/>
  <c r="O54" i="1"/>
  <c r="M58" i="1"/>
  <c r="K63" i="1"/>
  <c r="M101" i="1"/>
  <c r="U121" i="1"/>
  <c r="U126" i="1"/>
  <c r="I132" i="1"/>
  <c r="G132" i="1"/>
  <c r="I137" i="1"/>
  <c r="G137" i="1"/>
  <c r="K163" i="1"/>
  <c r="M163" i="1"/>
  <c r="O163" i="1"/>
  <c r="U169" i="1"/>
  <c r="T170" i="1"/>
  <c r="T191" i="1"/>
  <c r="N230" i="1"/>
  <c r="O230" i="1" s="1"/>
  <c r="N231" i="1"/>
  <c r="O231" i="1" s="1"/>
  <c r="U247" i="1"/>
  <c r="K247" i="1"/>
  <c r="M96" i="1"/>
  <c r="O106" i="1"/>
  <c r="M112" i="1"/>
  <c r="O132" i="1"/>
  <c r="M137" i="1"/>
  <c r="O157" i="1"/>
  <c r="N198" i="1"/>
  <c r="O198" i="1" s="1"/>
  <c r="U204" i="1"/>
  <c r="G216" i="1"/>
  <c r="N224" i="1"/>
  <c r="O224" i="1" s="1"/>
  <c r="K102" i="1"/>
  <c r="K126" i="1"/>
  <c r="K150" i="1"/>
  <c r="I169" i="1"/>
  <c r="I198" i="1"/>
  <c r="T204" i="1"/>
  <c r="I224" i="1"/>
  <c r="K240" i="1"/>
  <c r="U254" i="1"/>
  <c r="N259" i="1"/>
  <c r="O259" i="1" s="1"/>
  <c r="I260" i="1"/>
  <c r="G260" i="1"/>
  <c r="O267" i="1"/>
  <c r="N285" i="1"/>
  <c r="O285" i="1" s="1"/>
  <c r="I298" i="1"/>
  <c r="G298" i="1"/>
  <c r="O317" i="1"/>
  <c r="T317" i="1"/>
  <c r="K337" i="1"/>
  <c r="O337" i="1"/>
  <c r="K106" i="1"/>
  <c r="K132" i="1"/>
  <c r="K157" i="1"/>
  <c r="O170" i="1"/>
  <c r="I292" i="1"/>
  <c r="G292" i="1"/>
  <c r="N298" i="1"/>
  <c r="O298" i="1" s="1"/>
  <c r="I310" i="1"/>
  <c r="G310" i="1"/>
  <c r="I240" i="1"/>
  <c r="G240" i="1"/>
  <c r="K292" i="1"/>
  <c r="O292" i="1"/>
  <c r="K310" i="1"/>
  <c r="O310" i="1"/>
  <c r="O240" i="1"/>
  <c r="N247" i="1"/>
  <c r="O247" i="1" s="1"/>
  <c r="K317" i="1"/>
  <c r="N323" i="1"/>
  <c r="O323" i="1" s="1"/>
  <c r="M247" i="1"/>
  <c r="M267" i="1"/>
  <c r="M298" i="1"/>
  <c r="M317" i="1"/>
  <c r="G337" i="1"/>
  <c r="M338" i="1"/>
  <c r="K303" i="1"/>
  <c r="G317" i="1"/>
  <c r="K332" i="1"/>
  <c r="G338" i="1"/>
</calcChain>
</file>

<file path=xl/sharedStrings.xml><?xml version="1.0" encoding="utf-8"?>
<sst xmlns="http://schemas.openxmlformats.org/spreadsheetml/2006/main" count="16336" uniqueCount="619">
  <si>
    <t/>
  </si>
  <si>
    <t>Figures Finalised as at 2026/05/05</t>
  </si>
  <si>
    <t>STATEMENT OF OPERATING EXPENDITURE FOR THE 3rd Quarter Ended 31 March 2026</t>
  </si>
  <si>
    <t>Executive and council</t>
  </si>
  <si>
    <t>Budget</t>
  </si>
  <si>
    <t>First Quarter 2025/26</t>
  </si>
  <si>
    <t>Second Quarter 2025/26</t>
  </si>
  <si>
    <t>Third Quarter 2025/26</t>
  </si>
  <si>
    <t>Fourth Quarter 2025/26</t>
  </si>
  <si>
    <t>Year to date: 31 March 2026</t>
  </si>
  <si>
    <t>Third Quarter 2024/25</t>
  </si>
  <si>
    <t>R thousands</t>
  </si>
  <si>
    <t>Code</t>
  </si>
  <si>
    <t>Main app</t>
  </si>
  <si>
    <t>Adjusted Budget</t>
  </si>
  <si>
    <t>Actual Expenditure</t>
  </si>
  <si>
    <t>1st Q as % of Main app</t>
  </si>
  <si>
    <t>2nd Q as % of Main app</t>
  </si>
  <si>
    <t>3rd Q as % of adj budget</t>
  </si>
  <si>
    <t>4th Q as % of adj budget</t>
  </si>
  <si>
    <t>Total Expenditure as % of adj budget</t>
  </si>
  <si>
    <t>Q3 of 2024/25 to Q3 of 2025/26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</si>
  <si>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</si>
  <si>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</si>
  <si>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</si>
  <si>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</si>
  <si>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</si>
  <si>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</si>
  <si>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</si>
  <si>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</si>
  <si>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</si>
  <si>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</si>
  <si>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</si>
  <si>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</si>
  <si>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</si>
  <si>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</si>
  <si>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</si>
  <si>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</si>
  <si>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</si>
  <si>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</si>
  <si>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</si>
  <si>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</si>
  <si>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</si>
  <si>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</si>
  <si>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</si>
  <si>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</si>
  <si>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</si>
  <si>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</si>
  <si>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</si>
  <si>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</si>
  <si>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</si>
  <si>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</si>
  <si>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</si>
  <si>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</si>
  <si>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</si>
  <si>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</si>
  <si>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</si>
  <si>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</si>
  <si>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</si>
  <si>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</si>
  <si>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</si>
  <si>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</si>
  <si>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</si>
  <si>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</si>
  <si>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</si>
  <si>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Vuyisile Mini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</si>
  <si>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</si>
  <si>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</si>
  <si>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</si>
  <si>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</si>
  <si>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</si>
  <si>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</si>
  <si>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</si>
  <si>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</si>
  <si>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</si>
  <si>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</si>
  <si>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</si>
  <si>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</si>
  <si>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</si>
  <si>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</si>
  <si>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</si>
  <si>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</si>
  <si>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</si>
  <si>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</si>
  <si>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</si>
  <si>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</si>
  <si>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</si>
  <si>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</si>
  <si>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</si>
  <si>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</si>
  <si>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</si>
  <si>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</si>
  <si>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</si>
  <si>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Kumkani 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</si>
  <si>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</si>
  <si>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</si>
  <si>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</si>
  <si>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</si>
  <si>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</si>
  <si>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</si>
  <si>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</si>
  <si>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</si>
  <si>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</si>
  <si>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</si>
  <si>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</si>
  <si>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</si>
  <si>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</si>
  <si>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</si>
  <si>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</si>
  <si>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</si>
  <si>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</si>
  <si>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</si>
  <si>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</si>
  <si>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</si>
  <si>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</si>
  <si>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</si>
  <si>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</si>
  <si>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</si>
  <si>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</si>
  <si>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</si>
  <si>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</si>
  <si>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</si>
  <si>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</si>
  <si>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</si>
  <si>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</si>
  <si>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</si>
  <si>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</si>
  <si>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</si>
  <si>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</si>
  <si>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</si>
  <si>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</si>
  <si>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</si>
  <si>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</si>
  <si>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</si>
  <si>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</si>
  <si>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</si>
  <si>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</si>
  <si>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</si>
  <si>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</si>
  <si>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</si>
  <si>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</si>
  <si>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</si>
  <si>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</si>
  <si>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</si>
  <si>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</si>
  <si>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</si>
  <si>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</si>
  <si>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</si>
  <si>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</si>
  <si>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</si>
  <si>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</si>
  <si>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</si>
  <si>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</si>
  <si>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</si>
  <si>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</si>
  <si>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</si>
  <si>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</si>
  <si>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</si>
  <si>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</si>
  <si>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</si>
  <si>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</si>
  <si>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</si>
  <si>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</si>
  <si>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</si>
  <si>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</si>
  <si>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</si>
  <si>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</si>
  <si>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</si>
  <si>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</si>
  <si>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</si>
  <si>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</si>
  <si>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</si>
  <si>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</si>
  <si>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</si>
  <si>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</si>
  <si>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</si>
  <si>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</si>
  <si>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</si>
  <si>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</si>
  <si>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</si>
  <si>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</si>
  <si>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</si>
  <si>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</si>
  <si>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</si>
  <si>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</si>
  <si>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</si>
  <si>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</si>
  <si>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</si>
  <si>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</si>
  <si>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</si>
  <si>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</si>
  <si>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</si>
  <si>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</si>
  <si>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</si>
  <si>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</si>
  <si>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</si>
  <si>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</si>
  <si>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</si>
  <si>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</si>
  <si>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</si>
  <si>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</si>
  <si>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</si>
  <si>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</si>
  <si>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</si>
  <si>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</si>
  <si>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</si>
  <si>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</si>
  <si>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</si>
  <si>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</si>
  <si>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</si>
  <si>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</si>
  <si>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</si>
  <si>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</si>
  <si>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</si>
  <si>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</si>
  <si>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</si>
  <si>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</si>
  <si>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</si>
  <si>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</si>
  <si>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</si>
  <si>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</si>
  <si>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</si>
  <si>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</si>
  <si>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</si>
  <si>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</si>
  <si>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</si>
  <si>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</si>
  <si>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</si>
  <si>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</si>
  <si>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</si>
  <si>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</si>
  <si>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</si>
  <si>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</si>
  <si>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</si>
  <si>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</si>
  <si>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</si>
  <si>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</si>
  <si>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</si>
  <si>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</si>
  <si>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</si>
  <si>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</si>
  <si>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</si>
  <si>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</si>
  <si>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</si>
  <si>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</si>
  <si>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</si>
  <si>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</si>
  <si>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</si>
  <si>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</si>
  <si>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</si>
  <si>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</si>
  <si>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</si>
  <si>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</si>
  <si>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</si>
  <si>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</si>
  <si>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</si>
  <si>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</si>
  <si>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</si>
  <si>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</si>
  <si>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</si>
  <si>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</si>
  <si>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</si>
  <si>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</si>
  <si>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</si>
  <si>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</si>
  <si>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</si>
  <si>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</si>
  <si>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</si>
  <si>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</si>
  <si>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</si>
  <si>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</si>
  <si>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</si>
  <si>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</si>
  <si>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</si>
  <si>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</si>
  <si>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</si>
  <si>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</si>
  <si>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</si>
  <si>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</si>
  <si>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</si>
  <si>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</si>
  <si>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</si>
  <si>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</si>
  <si>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</si>
  <si>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</si>
  <si>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</si>
  <si>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</si>
  <si>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</si>
  <si>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</si>
  <si>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</si>
  <si>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</si>
  <si>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</si>
  <si>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</si>
  <si>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</si>
  <si>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</si>
  <si>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</si>
  <si>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</si>
  <si>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</si>
  <si>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</si>
  <si>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</si>
  <si>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</si>
  <si>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</si>
  <si>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</si>
  <si>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</si>
  <si>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</si>
  <si>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</si>
  <si>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</si>
  <si>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</si>
  <si>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</si>
  <si>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</si>
  <si>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</si>
  <si>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</si>
  <si>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</si>
  <si>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</si>
  <si>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</si>
  <si>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</si>
  <si>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</si>
  <si>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</si>
  <si>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</si>
  <si>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</si>
  <si>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</si>
  <si>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</si>
  <si>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</si>
  <si>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</si>
  <si>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</si>
  <si>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</si>
  <si>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</si>
  <si>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</si>
  <si>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</si>
  <si>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</si>
  <si>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</si>
  <si>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</si>
  <si>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</si>
  <si>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</si>
  <si>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</si>
  <si>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</si>
  <si>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</si>
  <si>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</si>
  <si>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</si>
  <si>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</si>
  <si>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</si>
  <si>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</si>
  <si>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</si>
  <si>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</si>
  <si>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</si>
  <si>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</si>
  <si>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</si>
  <si>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</si>
  <si>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</si>
  <si>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</si>
  <si>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</si>
  <si>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</si>
  <si>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</si>
  <si>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</si>
  <si>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</si>
  <si>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</si>
  <si>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</si>
  <si>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</si>
  <si>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</si>
  <si>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</si>
  <si>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</si>
  <si>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</si>
  <si>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</si>
  <si>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</si>
  <si>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</si>
  <si>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</si>
  <si>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</si>
  <si>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</si>
  <si>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</si>
  <si>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</si>
  <si>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</si>
  <si>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</si>
  <si>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</si>
  <si>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</si>
  <si>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</si>
  <si>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</si>
  <si>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</si>
  <si>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</si>
  <si>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</si>
  <si>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</si>
  <si>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</si>
  <si>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</si>
  <si>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</si>
  <si>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</si>
  <si>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</si>
  <si>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</si>
  <si>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</si>
  <si>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</si>
  <si>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</si>
  <si>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</si>
  <si>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</si>
  <si>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</si>
  <si>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</si>
  <si>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</si>
  <si>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</si>
  <si>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</si>
  <si>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</si>
  <si>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</si>
  <si>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</si>
  <si>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</si>
  <si>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</si>
  <si>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</si>
  <si>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</si>
  <si>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</si>
  <si>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</si>
  <si>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</si>
  <si>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</si>
  <si>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</si>
  <si>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</si>
  <si>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</si>
  <si>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</si>
  <si>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</si>
  <si>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</si>
  <si>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</si>
  <si>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</si>
  <si>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</si>
  <si>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</si>
  <si>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</si>
  <si>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</si>
  <si>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</si>
  <si>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</si>
  <si>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</si>
  <si>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</si>
  <si>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</si>
  <si>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</si>
  <si>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</si>
  <si>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</si>
  <si>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</si>
  <si>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</si>
  <si>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</si>
  <si>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</si>
  <si>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</si>
  <si>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</si>
  <si>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</si>
  <si>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</si>
  <si>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</si>
  <si>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</si>
  <si>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</si>
  <si>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</si>
  <si>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</si>
  <si>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</si>
  <si>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</si>
  <si>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</si>
  <si>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</si>
  <si>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</si>
  <si>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</si>
  <si>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</si>
  <si>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</si>
  <si>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</si>
  <si>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</si>
  <si>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</si>
  <si>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</si>
  <si>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</si>
  <si>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</si>
  <si>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</si>
  <si>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</si>
  <si>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</si>
  <si>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</si>
  <si>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</si>
  <si>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</si>
  <si>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</si>
  <si>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</si>
  <si>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</si>
  <si>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</si>
  <si>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</si>
  <si>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</si>
  <si>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</si>
  <si>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</si>
  <si>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</si>
  <si>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</si>
  <si>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</si>
  <si>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</si>
  <si>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</si>
  <si>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</si>
  <si>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</si>
  <si>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</si>
  <si>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</si>
  <si>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</si>
  <si>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</si>
  <si>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</si>
  <si>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</si>
  <si>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</si>
  <si>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</si>
  <si>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</si>
  <si>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</si>
  <si>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</si>
  <si>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</si>
  <si>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</si>
  <si>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</si>
  <si>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</si>
  <si>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</si>
  <si>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</si>
  <si>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</si>
  <si>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</si>
  <si>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</si>
  <si>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</si>
  <si>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</si>
  <si>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</si>
  <si>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</si>
  <si>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</si>
  <si>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</si>
  <si>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</si>
  <si>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</si>
  <si>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</si>
  <si>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</si>
  <si>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</si>
  <si>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</si>
  <si>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</si>
  <si>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</si>
  <si>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</si>
  <si>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</si>
  <si>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</si>
  <si>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</si>
  <si>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</si>
  <si>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</si>
  <si>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</si>
  <si>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</si>
  <si>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</si>
  <si>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</si>
  <si>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</si>
  <si>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</si>
  <si>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</si>
  <si>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</si>
  <si>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</si>
  <si>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</si>
  <si>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</si>
  <si>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</si>
  <si>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</si>
  <si>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</si>
  <si>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</si>
  <si>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</si>
  <si>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</si>
  <si>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</si>
  <si>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</si>
  <si>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</si>
  <si>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</si>
  <si>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</si>
  <si>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</si>
  <si>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</si>
  <si>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</si>
  <si>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</si>
  <si>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</si>
  <si>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</si>
  <si>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</si>
  <si>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</si>
  <si>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</si>
  <si>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</si>
  <si>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</si>
  <si>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</si>
  <si>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</si>
  <si>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</si>
  <si>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</si>
  <si>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</si>
  <si>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</si>
  <si>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</si>
  <si>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</si>
  <si>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</si>
  <si>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</si>
  <si>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</si>
  <si>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</si>
  <si>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</si>
  <si>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</si>
  <si>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</si>
  <si>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</si>
  <si>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</si>
  <si>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</si>
  <si>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</si>
  <si>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</si>
  <si>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</si>
  <si>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</si>
  <si>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</si>
  <si>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</si>
  <si>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</si>
  <si>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</si>
  <si>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</si>
  <si>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</si>
  <si>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</si>
  <si>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</si>
  <si>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</si>
  <si>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</si>
  <si>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</si>
  <si>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</si>
  <si>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</si>
  <si>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</si>
  <si>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</si>
  <si>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</si>
  <si>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</si>
  <si>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</si>
  <si>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</si>
  <si>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</si>
  <si>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</si>
  <si>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</si>
  <si>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</si>
  <si>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</si>
  <si>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</si>
  <si>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</si>
  <si>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</si>
  <si>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</si>
  <si>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</si>
  <si>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</si>
  <si>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</si>
  <si>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</si>
  <si>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</si>
  <si>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Finance and administration</t>
  </si>
  <si>
    <t>Internal audit</t>
  </si>
  <si>
    <t>Community and social services</t>
  </si>
  <si>
    <t>Sport and recreation</t>
  </si>
  <si>
    <t>Public safety</t>
  </si>
  <si>
    <t>Housing</t>
  </si>
  <si>
    <t>Health</t>
  </si>
  <si>
    <t>Planning and development</t>
  </si>
  <si>
    <t>Road transport</t>
  </si>
  <si>
    <t>Environmental protection</t>
  </si>
  <si>
    <t>Energy sources</t>
  </si>
  <si>
    <t>Water management</t>
  </si>
  <si>
    <t>Waste water management</t>
  </si>
  <si>
    <t>Waste management</t>
  </si>
  <si>
    <t>Other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</si>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</sst>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_(* #,##0,_);_(* \(#,##0,\);_(* &quot;- &quot;?_);_(@_)"/>
    <numFmt numFmtId="166" formatCode="0.0%;\(0.0%\);_(* &quot; - &quot;?_);_(@_)"/>
  </numFmts>
  <fonts count="7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b/>
      <sz val="12"/>
      <color indexed="8"/>
      <name val="ARIAL NARROW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wrapText="1"/>
    </xf>
    <xf numFmtId="164" fontId="0" fillId="0" borderId="0" xfId="0" applyNumberFormat="1"/>
    <xf numFmtId="0" fontId="5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0" fillId="0" borderId="6" xfId="0" applyNumberFormat="1" applyBorder="1" applyAlignment="1">
      <alignment horizontal="center" vertical="top"/>
    </xf>
    <xf numFmtId="0" fontId="0" fillId="0" borderId="2" xfId="0" applyBorder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 indent="1"/>
    </xf>
    <xf numFmtId="0" fontId="0" fillId="0" borderId="1" xfId="0" applyBorder="1"/>
    <xf numFmtId="0" fontId="2" fillId="0" borderId="10" xfId="0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0" fontId="3" fillId="0" borderId="10" xfId="0" applyFont="1" applyBorder="1" applyAlignment="1">
      <alignment horizontal="right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4" fillId="0" borderId="12" xfId="0" applyFont="1" applyBorder="1" applyAlignment="1">
      <alignment horizontal="center" vertical="top" wrapText="1"/>
    </xf>
    <xf numFmtId="164" fontId="4" fillId="0" borderId="12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0" fillId="0" borderId="6" xfId="0" applyBorder="1"/>
    <xf numFmtId="164" fontId="0" fillId="0" borderId="6" xfId="0" applyNumberFormat="1" applyBorder="1"/>
    <xf numFmtId="0" fontId="0" fillId="0" borderId="14" xfId="0" applyBorder="1"/>
    <xf numFmtId="165" fontId="1" fillId="0" borderId="14" xfId="0" applyNumberFormat="1" applyFont="1" applyBorder="1" applyAlignment="1">
      <alignment horizontal="right"/>
    </xf>
    <xf numFmtId="165" fontId="3" fillId="0" borderId="14" xfId="0" applyNumberFormat="1" applyFont="1" applyBorder="1" applyAlignment="1">
      <alignment horizontal="right"/>
    </xf>
    <xf numFmtId="165" fontId="0" fillId="0" borderId="14" xfId="0" applyNumberFormat="1" applyBorder="1"/>
    <xf numFmtId="165" fontId="3" fillId="0" borderId="9" xfId="0" applyNumberFormat="1" applyFont="1" applyBorder="1" applyAlignment="1">
      <alignment horizontal="right"/>
    </xf>
    <xf numFmtId="165" fontId="0" fillId="0" borderId="0" xfId="0" applyNumberFormat="1"/>
    <xf numFmtId="166" fontId="1" fillId="0" borderId="14" xfId="0" applyNumberFormat="1" applyFont="1" applyBorder="1" applyAlignment="1">
      <alignment horizontal="right"/>
    </xf>
    <xf numFmtId="166" fontId="3" fillId="0" borderId="14" xfId="0" applyNumberFormat="1" applyFont="1" applyBorder="1" applyAlignment="1">
      <alignment horizontal="right"/>
    </xf>
    <xf numFmtId="166" fontId="0" fillId="0" borderId="14" xfId="0" applyNumberFormat="1" applyBorder="1"/>
    <xf numFmtId="166" fontId="3" fillId="0" borderId="9" xfId="0" applyNumberFormat="1" applyFont="1" applyBorder="1" applyAlignment="1">
      <alignment horizontal="right"/>
    </xf>
    <xf numFmtId="166" fontId="0" fillId="0" borderId="0" xfId="0" applyNumberFormat="1"/>
    <xf numFmtId="0" fontId="4" fillId="0" borderId="5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0" fillId="0" borderId="0" xfId="0"/>
    <xf numFmtId="0" fontId="0" fillId="0" borderId="0" xfId="0" applyAlignment="1">
      <alignment horizontal="right" wrapText="1"/>
    </xf>
    <xf numFmtId="0" fontId="6" fillId="0" borderId="0" xfId="0" applyFont="1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0"/>
  <sheetViews>
    <sheetView showGridLines="0" view="pageBreakPreview" zoomScale="60" zoomScaleNormal="100" workbookViewId="0">
      <selection activeCell="A86" sqref="A86:XFD86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1" width="11.7265625" customWidth="1"/>
    <col min="12" max="13" width="11.7265625" hidden="1" customWidth="1"/>
    <col min="1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3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349397838</v>
      </c>
      <c r="E8" s="31">
        <v>380214287</v>
      </c>
      <c r="F8" s="31">
        <v>79823842</v>
      </c>
      <c r="G8" s="36">
        <f>IF(($D8       =0),0,($F8       /$D8       ))</f>
        <v>0.22846117897272164</v>
      </c>
      <c r="H8" s="31">
        <v>89884483</v>
      </c>
      <c r="I8" s="36">
        <f>IF(($D8       =0),0,($H8       /$D8       ))</f>
        <v>0.25725540694387466</v>
      </c>
      <c r="J8" s="31">
        <v>91988824</v>
      </c>
      <c r="K8" s="36">
        <f>IF(($E8       =0),0,($J8       /$E8       ))</f>
        <v>0.24193941980933503</v>
      </c>
      <c r="L8" s="31">
        <v>0</v>
      </c>
      <c r="M8" s="36">
        <f>IF(($E8       =0),0,($L8       /$E8       ))</f>
        <v>0</v>
      </c>
      <c r="N8" s="31">
        <f>$F8       +$H8       +$J8</f>
        <v>261697149</v>
      </c>
      <c r="O8" s="36">
        <f>IF(($E8       =0),0,($N8       /$E8       ))</f>
        <v>0.68828857291204315</v>
      </c>
      <c r="P8" s="31">
        <v>89711617</v>
      </c>
      <c r="Q8" s="31">
        <v>335555932</v>
      </c>
      <c r="R8" s="31">
        <v>337534530</v>
      </c>
      <c r="S8" s="31">
        <v>242213540</v>
      </c>
      <c r="T8" s="36">
        <f>IF(($R8       =0),0,($S8       /$R8       ))</f>
        <v>0.71759633007028945</v>
      </c>
      <c r="U8" s="36">
        <f>IF(($P8       =0),0,(($J8       /$P8       )-1))</f>
        <v>2.5383635655569448E-2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345950810</v>
      </c>
      <c r="E9" s="31">
        <v>338531050</v>
      </c>
      <c r="F9" s="31">
        <v>40090755</v>
      </c>
      <c r="G9" s="36">
        <f>IF(($D9       =0),0,($F9       /$D9       ))</f>
        <v>0.11588570930069508</v>
      </c>
      <c r="H9" s="31">
        <v>0</v>
      </c>
      <c r="I9" s="36">
        <f>IF(($D9       =0),0,($H9       /$D9       ))</f>
        <v>0</v>
      </c>
      <c r="J9" s="31">
        <v>0</v>
      </c>
      <c r="K9" s="36">
        <f>IF(($E9       =0),0,($J9       /$E9       ))</f>
        <v>0</v>
      </c>
      <c r="L9" s="31">
        <v>0</v>
      </c>
      <c r="M9" s="36">
        <f>IF(($E9       =0),0,($L9       /$E9       ))</f>
        <v>0</v>
      </c>
      <c r="N9" s="31">
        <f>$F9       +$H9       +$J9</f>
        <v>40090755</v>
      </c>
      <c r="O9" s="36">
        <f>IF(($E9       =0),0,($N9       /$E9       ))</f>
        <v>0.1184256362894925</v>
      </c>
      <c r="P9" s="31">
        <v>77080382</v>
      </c>
      <c r="Q9" s="31">
        <v>296121370</v>
      </c>
      <c r="R9" s="31">
        <v>301480210</v>
      </c>
      <c r="S9" s="31">
        <v>196484419</v>
      </c>
      <c r="T9" s="36">
        <f>IF(($R9       =0),0,($S9       /$R9       ))</f>
        <v>0.65173239397703753</v>
      </c>
      <c r="U9" s="36">
        <f>IF(($P9       =0),0,(($J9       /$P9       )-1))</f>
        <v>-1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695348648</v>
      </c>
      <c r="E10" s="32">
        <f>SUM(E8:E9)</f>
        <v>718745337</v>
      </c>
      <c r="F10" s="32">
        <f>SUM(F8:F9)</f>
        <v>119914597</v>
      </c>
      <c r="G10" s="37">
        <f t="shared" ref="G10:G54" si="0">IF(($D10      =0),0,($F10      /$D10      ))</f>
        <v>0.17245247739375774</v>
      </c>
      <c r="H10" s="32">
        <f>SUM(H8:H9)</f>
        <v>89884483</v>
      </c>
      <c r="I10" s="37">
        <f t="shared" ref="I10:I54" si="1">IF(($D10      =0),0,($H10      /$D10      ))</f>
        <v>0.12926534517400831</v>
      </c>
      <c r="J10" s="32">
        <f>SUM(J8:J9)</f>
        <v>91988824</v>
      </c>
      <c r="K10" s="37">
        <f t="shared" ref="K10:K54" si="2">IF(($E10      =0),0,($J10      /$E10      ))</f>
        <v>0.12798528110659591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301787904</v>
      </c>
      <c r="O10" s="37">
        <f t="shared" ref="O10:O54" si="5">IF(($E10      =0),0,($N10      /$E10      ))</f>
        <v>0.41988154700195296</v>
      </c>
      <c r="P10" s="32">
        <f>SUM(P8:P9)</f>
        <v>166791999</v>
      </c>
      <c r="Q10" s="32">
        <f>SUM(Q8:Q9)</f>
        <v>631677302</v>
      </c>
      <c r="R10" s="32">
        <f>SUM(R8:R9)</f>
        <v>639014740</v>
      </c>
      <c r="S10" s="32">
        <f>SUM(S8:S9)</f>
        <v>438697959</v>
      </c>
      <c r="T10" s="37">
        <f t="shared" ref="T10:T54" si="6">IF(($R10      =0),0,($S10      /$R10      ))</f>
        <v>0.68652244078125646</v>
      </c>
      <c r="U10" s="37">
        <f t="shared" ref="U10:U54" si="7">IF(($P10      =0),0,(($J10      /$P10      )-1))</f>
        <v>-0.44848179438151592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36359618</v>
      </c>
      <c r="E11" s="31">
        <v>39230277</v>
      </c>
      <c r="F11" s="31">
        <v>7000839</v>
      </c>
      <c r="G11" s="36">
        <f t="shared" si="0"/>
        <v>0.19254434961335401</v>
      </c>
      <c r="H11" s="31">
        <v>5175022</v>
      </c>
      <c r="I11" s="36">
        <f t="shared" si="1"/>
        <v>0.14232883304769595</v>
      </c>
      <c r="J11" s="31">
        <v>7439954</v>
      </c>
      <c r="K11" s="36">
        <f t="shared" si="2"/>
        <v>0.18964826580245661</v>
      </c>
      <c r="L11" s="31">
        <v>0</v>
      </c>
      <c r="M11" s="36">
        <f t="shared" si="3"/>
        <v>0</v>
      </c>
      <c r="N11" s="31">
        <f t="shared" si="4"/>
        <v>19615815</v>
      </c>
      <c r="O11" s="36">
        <f t="shared" si="5"/>
        <v>0.50001724433401273</v>
      </c>
      <c r="P11" s="31">
        <v>7113936</v>
      </c>
      <c r="Q11" s="31">
        <v>32848894</v>
      </c>
      <c r="R11" s="31">
        <v>37947580</v>
      </c>
      <c r="S11" s="31">
        <v>23123919</v>
      </c>
      <c r="T11" s="36">
        <f t="shared" si="6"/>
        <v>0.60936478689813689</v>
      </c>
      <c r="U11" s="36">
        <f t="shared" si="7"/>
        <v>4.58280760467904E-2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13019900</v>
      </c>
      <c r="E12" s="31">
        <v>12582154</v>
      </c>
      <c r="F12" s="31">
        <v>3164313</v>
      </c>
      <c r="G12" s="36">
        <f t="shared" si="0"/>
        <v>0.24303665926773632</v>
      </c>
      <c r="H12" s="31">
        <v>3461767</v>
      </c>
      <c r="I12" s="36">
        <f t="shared" si="1"/>
        <v>0.265882764076529</v>
      </c>
      <c r="J12" s="31">
        <v>3275499</v>
      </c>
      <c r="K12" s="36">
        <f t="shared" si="2"/>
        <v>0.26032895480376411</v>
      </c>
      <c r="L12" s="31">
        <v>0</v>
      </c>
      <c r="M12" s="36">
        <f t="shared" si="3"/>
        <v>0</v>
      </c>
      <c r="N12" s="31">
        <f t="shared" si="4"/>
        <v>9901579</v>
      </c>
      <c r="O12" s="36">
        <f t="shared" si="5"/>
        <v>0.78695420513848424</v>
      </c>
      <c r="P12" s="31">
        <v>2125789</v>
      </c>
      <c r="Q12" s="31">
        <v>12148657</v>
      </c>
      <c r="R12" s="31">
        <v>12152657</v>
      </c>
      <c r="S12" s="31">
        <v>8858572</v>
      </c>
      <c r="T12" s="36">
        <f t="shared" si="6"/>
        <v>0.72894116899703498</v>
      </c>
      <c r="U12" s="36">
        <f t="shared" si="7"/>
        <v>0.54083918959031219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44435249</v>
      </c>
      <c r="E13" s="31">
        <v>51130954</v>
      </c>
      <c r="F13" s="31">
        <v>6381760</v>
      </c>
      <c r="G13" s="36">
        <f t="shared" si="0"/>
        <v>0.14361931447711704</v>
      </c>
      <c r="H13" s="31">
        <v>22310549</v>
      </c>
      <c r="I13" s="36">
        <f t="shared" si="1"/>
        <v>0.50209123392107013</v>
      </c>
      <c r="J13" s="31">
        <v>3142928</v>
      </c>
      <c r="K13" s="36">
        <f t="shared" si="2"/>
        <v>6.1468205736978816E-2</v>
      </c>
      <c r="L13" s="31">
        <v>0</v>
      </c>
      <c r="M13" s="36">
        <f t="shared" si="3"/>
        <v>0</v>
      </c>
      <c r="N13" s="31">
        <f t="shared" si="4"/>
        <v>31835237</v>
      </c>
      <c r="O13" s="36">
        <f t="shared" si="5"/>
        <v>0.62262161194958343</v>
      </c>
      <c r="P13" s="31">
        <v>8789363</v>
      </c>
      <c r="Q13" s="31">
        <v>44460300</v>
      </c>
      <c r="R13" s="31">
        <v>48019376</v>
      </c>
      <c r="S13" s="31">
        <v>27918400</v>
      </c>
      <c r="T13" s="36">
        <f t="shared" si="6"/>
        <v>0.58139864208147973</v>
      </c>
      <c r="U13" s="36">
        <f t="shared" si="7"/>
        <v>-0.64241686229138562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50978426</v>
      </c>
      <c r="E14" s="31">
        <v>53062934</v>
      </c>
      <c r="F14" s="31">
        <v>13341515</v>
      </c>
      <c r="G14" s="36">
        <f t="shared" si="0"/>
        <v>0.26170904138939088</v>
      </c>
      <c r="H14" s="31">
        <v>11594068</v>
      </c>
      <c r="I14" s="36">
        <f t="shared" si="1"/>
        <v>0.22743087438596082</v>
      </c>
      <c r="J14" s="31">
        <v>10324099</v>
      </c>
      <c r="K14" s="36">
        <f t="shared" si="2"/>
        <v>0.19456328969672126</v>
      </c>
      <c r="L14" s="31">
        <v>0</v>
      </c>
      <c r="M14" s="36">
        <f t="shared" si="3"/>
        <v>0</v>
      </c>
      <c r="N14" s="31">
        <f t="shared" si="4"/>
        <v>35259682</v>
      </c>
      <c r="O14" s="36">
        <f t="shared" si="5"/>
        <v>0.66448798326907443</v>
      </c>
      <c r="P14" s="31">
        <v>9742992</v>
      </c>
      <c r="Q14" s="31">
        <v>51982680</v>
      </c>
      <c r="R14" s="31">
        <v>51991879</v>
      </c>
      <c r="S14" s="31">
        <v>33369542</v>
      </c>
      <c r="T14" s="36">
        <f t="shared" si="6"/>
        <v>0.64182219688578668</v>
      </c>
      <c r="U14" s="36">
        <f t="shared" si="7"/>
        <v>5.9643587924530728E-2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24964979</v>
      </c>
      <c r="E15" s="31">
        <v>24964979</v>
      </c>
      <c r="F15" s="31">
        <v>6428522</v>
      </c>
      <c r="G15" s="36">
        <f t="shared" si="0"/>
        <v>0.25750159853929777</v>
      </c>
      <c r="H15" s="31">
        <v>7841206</v>
      </c>
      <c r="I15" s="36">
        <f t="shared" si="1"/>
        <v>0.31408822735240433</v>
      </c>
      <c r="J15" s="31">
        <v>6204743</v>
      </c>
      <c r="K15" s="36">
        <f t="shared" si="2"/>
        <v>0.24853788180634961</v>
      </c>
      <c r="L15" s="31">
        <v>0</v>
      </c>
      <c r="M15" s="36">
        <f t="shared" si="3"/>
        <v>0</v>
      </c>
      <c r="N15" s="31">
        <f t="shared" si="4"/>
        <v>20474471</v>
      </c>
      <c r="O15" s="36">
        <f t="shared" si="5"/>
        <v>0.82012770769805177</v>
      </c>
      <c r="P15" s="31">
        <v>6766540</v>
      </c>
      <c r="Q15" s="31">
        <v>22874493</v>
      </c>
      <c r="R15" s="31">
        <v>22978277</v>
      </c>
      <c r="S15" s="31">
        <v>17770354</v>
      </c>
      <c r="T15" s="36">
        <f t="shared" si="6"/>
        <v>0.77335450347299761</v>
      </c>
      <c r="U15" s="36">
        <f t="shared" si="7"/>
        <v>-8.3025741368557671E-2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66560894</v>
      </c>
      <c r="E16" s="31">
        <v>60962889</v>
      </c>
      <c r="F16" s="31">
        <v>13294118</v>
      </c>
      <c r="G16" s="36">
        <f t="shared" si="0"/>
        <v>0.19972865749068816</v>
      </c>
      <c r="H16" s="31">
        <v>17783421</v>
      </c>
      <c r="I16" s="36">
        <f t="shared" si="1"/>
        <v>0.2671752125204328</v>
      </c>
      <c r="J16" s="31">
        <v>12868410</v>
      </c>
      <c r="K16" s="36">
        <f t="shared" si="2"/>
        <v>0.21108596083758432</v>
      </c>
      <c r="L16" s="31">
        <v>0</v>
      </c>
      <c r="M16" s="36">
        <f t="shared" si="3"/>
        <v>0</v>
      </c>
      <c r="N16" s="31">
        <f t="shared" si="4"/>
        <v>43945949</v>
      </c>
      <c r="O16" s="36">
        <f t="shared" si="5"/>
        <v>0.72086395052570429</v>
      </c>
      <c r="P16" s="31">
        <v>12381004</v>
      </c>
      <c r="Q16" s="31">
        <v>60668998</v>
      </c>
      <c r="R16" s="31">
        <v>60989054</v>
      </c>
      <c r="S16" s="31">
        <v>42220195</v>
      </c>
      <c r="T16" s="36">
        <f t="shared" si="6"/>
        <v>0.69225856495495075</v>
      </c>
      <c r="U16" s="36">
        <f t="shared" si="7"/>
        <v>3.9367243561184484E-2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20913942</v>
      </c>
      <c r="E17" s="31">
        <v>23399508</v>
      </c>
      <c r="F17" s="31">
        <v>5074514</v>
      </c>
      <c r="G17" s="36">
        <f t="shared" si="0"/>
        <v>0.24263785373412625</v>
      </c>
      <c r="H17" s="31">
        <v>6372305</v>
      </c>
      <c r="I17" s="36">
        <f t="shared" si="1"/>
        <v>0.30469172191450089</v>
      </c>
      <c r="J17" s="31">
        <v>6762347</v>
      </c>
      <c r="K17" s="36">
        <f t="shared" si="2"/>
        <v>0.28899526434487427</v>
      </c>
      <c r="L17" s="31">
        <v>0</v>
      </c>
      <c r="M17" s="36">
        <f t="shared" si="3"/>
        <v>0</v>
      </c>
      <c r="N17" s="31">
        <f t="shared" si="4"/>
        <v>18209166</v>
      </c>
      <c r="O17" s="36">
        <f t="shared" si="5"/>
        <v>0.77818584903580024</v>
      </c>
      <c r="P17" s="31">
        <v>5100235</v>
      </c>
      <c r="Q17" s="31">
        <v>21690001</v>
      </c>
      <c r="R17" s="31">
        <v>20368066</v>
      </c>
      <c r="S17" s="31">
        <v>14771949</v>
      </c>
      <c r="T17" s="36">
        <f t="shared" si="6"/>
        <v>0.72525044842254538</v>
      </c>
      <c r="U17" s="36">
        <f t="shared" si="7"/>
        <v>0.32588929725787152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31272113</v>
      </c>
      <c r="E18" s="31">
        <v>32176358</v>
      </c>
      <c r="F18" s="31">
        <v>7206801</v>
      </c>
      <c r="G18" s="36">
        <f t="shared" si="0"/>
        <v>0.23045455866701428</v>
      </c>
      <c r="H18" s="31">
        <v>7620921</v>
      </c>
      <c r="I18" s="36">
        <f t="shared" si="1"/>
        <v>0.24369702808377547</v>
      </c>
      <c r="J18" s="31">
        <v>5728455</v>
      </c>
      <c r="K18" s="36">
        <f t="shared" si="2"/>
        <v>0.17803304525639602</v>
      </c>
      <c r="L18" s="31">
        <v>0</v>
      </c>
      <c r="M18" s="36">
        <f t="shared" si="3"/>
        <v>0</v>
      </c>
      <c r="N18" s="31">
        <f t="shared" si="4"/>
        <v>20556177</v>
      </c>
      <c r="O18" s="36">
        <f t="shared" si="5"/>
        <v>0.63885965590014882</v>
      </c>
      <c r="P18" s="31">
        <v>5251689</v>
      </c>
      <c r="Q18" s="31">
        <v>30092214</v>
      </c>
      <c r="R18" s="31">
        <v>31015278</v>
      </c>
      <c r="S18" s="31">
        <v>21163111</v>
      </c>
      <c r="T18" s="36">
        <f t="shared" si="6"/>
        <v>0.68234471411154207</v>
      </c>
      <c r="U18" s="36">
        <f t="shared" si="7"/>
        <v>9.078336512310603E-2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288505121</v>
      </c>
      <c r="E19" s="32">
        <f>SUM(E11:E18)</f>
        <v>297510053</v>
      </c>
      <c r="F19" s="32">
        <f>SUM(F11:F18)</f>
        <v>61892382</v>
      </c>
      <c r="G19" s="37">
        <f t="shared" si="0"/>
        <v>0.21452784541734357</v>
      </c>
      <c r="H19" s="32">
        <f>SUM(H11:H18)</f>
        <v>82159259</v>
      </c>
      <c r="I19" s="37">
        <f t="shared" si="1"/>
        <v>0.28477573886808061</v>
      </c>
      <c r="J19" s="32">
        <f>SUM(J11:J18)</f>
        <v>55746435</v>
      </c>
      <c r="K19" s="37">
        <f t="shared" si="2"/>
        <v>0.18737664303397505</v>
      </c>
      <c r="L19" s="32">
        <f>SUM(L11:L18)</f>
        <v>0</v>
      </c>
      <c r="M19" s="37">
        <f t="shared" si="3"/>
        <v>0</v>
      </c>
      <c r="N19" s="32">
        <f t="shared" si="4"/>
        <v>199798076</v>
      </c>
      <c r="O19" s="37">
        <f t="shared" si="5"/>
        <v>0.67156747809123618</v>
      </c>
      <c r="P19" s="32">
        <f>SUM(P11:P18)</f>
        <v>57271548</v>
      </c>
      <c r="Q19" s="32">
        <f>SUM(Q11:Q18)</f>
        <v>276766237</v>
      </c>
      <c r="R19" s="32">
        <f>SUM(R11:R18)</f>
        <v>285462167</v>
      </c>
      <c r="S19" s="32">
        <f>SUM(S11:S18)</f>
        <v>189196042</v>
      </c>
      <c r="T19" s="37">
        <f t="shared" si="6"/>
        <v>0.66277098639134202</v>
      </c>
      <c r="U19" s="37">
        <f t="shared" si="7"/>
        <v>-2.6629505457055225E-2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69536647</v>
      </c>
      <c r="E20" s="31">
        <v>70567225</v>
      </c>
      <c r="F20" s="31">
        <v>5389276</v>
      </c>
      <c r="G20" s="36">
        <f t="shared" si="0"/>
        <v>7.7502672799279498E-2</v>
      </c>
      <c r="H20" s="31">
        <v>6789901</v>
      </c>
      <c r="I20" s="36">
        <f t="shared" si="1"/>
        <v>9.7644929586553117E-2</v>
      </c>
      <c r="J20" s="31">
        <v>9033120</v>
      </c>
      <c r="K20" s="36">
        <f t="shared" si="2"/>
        <v>0.12800730083973119</v>
      </c>
      <c r="L20" s="31">
        <v>0</v>
      </c>
      <c r="M20" s="36">
        <f t="shared" si="3"/>
        <v>0</v>
      </c>
      <c r="N20" s="31">
        <f t="shared" si="4"/>
        <v>21212297</v>
      </c>
      <c r="O20" s="36">
        <f t="shared" si="5"/>
        <v>0.30059701228155139</v>
      </c>
      <c r="P20" s="31">
        <v>6056578</v>
      </c>
      <c r="Q20" s="31">
        <v>63541532</v>
      </c>
      <c r="R20" s="31">
        <v>67293529</v>
      </c>
      <c r="S20" s="31">
        <v>10908171</v>
      </c>
      <c r="T20" s="36">
        <f t="shared" si="6"/>
        <v>0.16209836461392893</v>
      </c>
      <c r="U20" s="36">
        <f t="shared" si="7"/>
        <v>0.49145606644544171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52383957</v>
      </c>
      <c r="E21" s="31">
        <v>52184515</v>
      </c>
      <c r="F21" s="31">
        <v>11614794</v>
      </c>
      <c r="G21" s="36">
        <f t="shared" si="0"/>
        <v>0.22172425805862661</v>
      </c>
      <c r="H21" s="31">
        <v>11796241</v>
      </c>
      <c r="I21" s="36">
        <f t="shared" si="1"/>
        <v>0.22518804755433042</v>
      </c>
      <c r="J21" s="31">
        <v>12566610</v>
      </c>
      <c r="K21" s="36">
        <f t="shared" si="2"/>
        <v>0.2408110911828921</v>
      </c>
      <c r="L21" s="31">
        <v>0</v>
      </c>
      <c r="M21" s="36">
        <f t="shared" si="3"/>
        <v>0</v>
      </c>
      <c r="N21" s="31">
        <f t="shared" si="4"/>
        <v>35977645</v>
      </c>
      <c r="O21" s="36">
        <f t="shared" si="5"/>
        <v>0.68943143382668215</v>
      </c>
      <c r="P21" s="31">
        <v>12159193</v>
      </c>
      <c r="Q21" s="31">
        <v>51516269</v>
      </c>
      <c r="R21" s="31">
        <v>53317741</v>
      </c>
      <c r="S21" s="31">
        <v>36957606</v>
      </c>
      <c r="T21" s="36">
        <f t="shared" si="6"/>
        <v>0.6931577615038117</v>
      </c>
      <c r="U21" s="36">
        <f t="shared" si="7"/>
        <v>3.3506911190569921E-2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5737574</v>
      </c>
      <c r="E22" s="31">
        <v>6056637</v>
      </c>
      <c r="F22" s="31">
        <v>1470397</v>
      </c>
      <c r="G22" s="36">
        <f t="shared" si="0"/>
        <v>0.25627503889274456</v>
      </c>
      <c r="H22" s="31">
        <v>1471687</v>
      </c>
      <c r="I22" s="36">
        <f t="shared" si="1"/>
        <v>0.25649987259423584</v>
      </c>
      <c r="J22" s="31">
        <v>1600552</v>
      </c>
      <c r="K22" s="36">
        <f t="shared" si="2"/>
        <v>0.26426414526741493</v>
      </c>
      <c r="L22" s="31">
        <v>0</v>
      </c>
      <c r="M22" s="36">
        <f t="shared" si="3"/>
        <v>0</v>
      </c>
      <c r="N22" s="31">
        <f t="shared" si="4"/>
        <v>4542636</v>
      </c>
      <c r="O22" s="36">
        <f t="shared" si="5"/>
        <v>0.7500261283613332</v>
      </c>
      <c r="P22" s="31">
        <v>1425774</v>
      </c>
      <c r="Q22" s="31">
        <v>6213072</v>
      </c>
      <c r="R22" s="31">
        <v>6533492</v>
      </c>
      <c r="S22" s="31">
        <v>4424474</v>
      </c>
      <c r="T22" s="36">
        <f t="shared" si="6"/>
        <v>0.67719896190276196</v>
      </c>
      <c r="U22" s="36">
        <f t="shared" si="7"/>
        <v>0.12258464525233315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38442681</v>
      </c>
      <c r="E23" s="31">
        <v>39386701</v>
      </c>
      <c r="F23" s="31">
        <v>9743912</v>
      </c>
      <c r="G23" s="36">
        <f t="shared" si="0"/>
        <v>0.25346598485157684</v>
      </c>
      <c r="H23" s="31">
        <v>8498469</v>
      </c>
      <c r="I23" s="36">
        <f t="shared" si="1"/>
        <v>0.2210685825996371</v>
      </c>
      <c r="J23" s="31">
        <v>8811817</v>
      </c>
      <c r="K23" s="36">
        <f t="shared" si="2"/>
        <v>0.22372569360404163</v>
      </c>
      <c r="L23" s="31">
        <v>0</v>
      </c>
      <c r="M23" s="36">
        <f t="shared" si="3"/>
        <v>0</v>
      </c>
      <c r="N23" s="31">
        <f t="shared" si="4"/>
        <v>27054198</v>
      </c>
      <c r="O23" s="36">
        <f t="shared" si="5"/>
        <v>0.68688662195902117</v>
      </c>
      <c r="P23" s="31">
        <v>9557641</v>
      </c>
      <c r="Q23" s="31">
        <v>64978140</v>
      </c>
      <c r="R23" s="31">
        <v>61094753</v>
      </c>
      <c r="S23" s="31">
        <v>23885274</v>
      </c>
      <c r="T23" s="36">
        <f t="shared" si="6"/>
        <v>0.39095458819515971</v>
      </c>
      <c r="U23" s="36">
        <f t="shared" si="7"/>
        <v>-7.8034318300927996E-2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32929401</v>
      </c>
      <c r="E24" s="31">
        <v>33909565</v>
      </c>
      <c r="F24" s="31">
        <v>9637481</v>
      </c>
      <c r="G24" s="36">
        <f t="shared" si="0"/>
        <v>0.29267100850088346</v>
      </c>
      <c r="H24" s="31">
        <v>6706535</v>
      </c>
      <c r="I24" s="36">
        <f t="shared" si="1"/>
        <v>0.20366404478478062</v>
      </c>
      <c r="J24" s="31">
        <v>7280368</v>
      </c>
      <c r="K24" s="36">
        <f t="shared" si="2"/>
        <v>0.21469953979061659</v>
      </c>
      <c r="L24" s="31">
        <v>0</v>
      </c>
      <c r="M24" s="36">
        <f t="shared" si="3"/>
        <v>0</v>
      </c>
      <c r="N24" s="31">
        <f t="shared" si="4"/>
        <v>23624384</v>
      </c>
      <c r="O24" s="36">
        <f t="shared" si="5"/>
        <v>0.69668791091835003</v>
      </c>
      <c r="P24" s="31">
        <v>8739350</v>
      </c>
      <c r="Q24" s="31">
        <v>34240076</v>
      </c>
      <c r="R24" s="31">
        <v>37346076</v>
      </c>
      <c r="S24" s="31">
        <v>27736701</v>
      </c>
      <c r="T24" s="36">
        <f t="shared" si="6"/>
        <v>0.74269385088810935</v>
      </c>
      <c r="U24" s="36">
        <f t="shared" si="7"/>
        <v>-0.16694399469068066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43290401</v>
      </c>
      <c r="E25" s="31">
        <v>45924749</v>
      </c>
      <c r="F25" s="31">
        <v>10747706</v>
      </c>
      <c r="G25" s="36">
        <f t="shared" si="0"/>
        <v>0.2482699571205173</v>
      </c>
      <c r="H25" s="31">
        <v>9230429</v>
      </c>
      <c r="I25" s="36">
        <f t="shared" si="1"/>
        <v>0.21322114803233169</v>
      </c>
      <c r="J25" s="31">
        <v>10341076</v>
      </c>
      <c r="K25" s="36">
        <f t="shared" si="2"/>
        <v>0.22517436077876005</v>
      </c>
      <c r="L25" s="31">
        <v>0</v>
      </c>
      <c r="M25" s="36">
        <f t="shared" si="3"/>
        <v>0</v>
      </c>
      <c r="N25" s="31">
        <f t="shared" si="4"/>
        <v>30319211</v>
      </c>
      <c r="O25" s="36">
        <f t="shared" si="5"/>
        <v>0.66019328706619607</v>
      </c>
      <c r="P25" s="31">
        <v>10410356</v>
      </c>
      <c r="Q25" s="31">
        <v>43380642</v>
      </c>
      <c r="R25" s="31">
        <v>43380642</v>
      </c>
      <c r="S25" s="31">
        <v>32650177</v>
      </c>
      <c r="T25" s="36">
        <f t="shared" si="6"/>
        <v>0.75264393274769881</v>
      </c>
      <c r="U25" s="36">
        <f t="shared" si="7"/>
        <v>-6.6549117052289164E-3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122822797</v>
      </c>
      <c r="E26" s="31">
        <v>121290331</v>
      </c>
      <c r="F26" s="31">
        <v>23036149</v>
      </c>
      <c r="G26" s="36">
        <f t="shared" si="0"/>
        <v>0.18755597138860142</v>
      </c>
      <c r="H26" s="31">
        <v>13843174</v>
      </c>
      <c r="I26" s="36">
        <f t="shared" si="1"/>
        <v>0.11270850638582998</v>
      </c>
      <c r="J26" s="31">
        <v>25046074</v>
      </c>
      <c r="K26" s="36">
        <f t="shared" si="2"/>
        <v>0.20649687236816924</v>
      </c>
      <c r="L26" s="31">
        <v>0</v>
      </c>
      <c r="M26" s="36">
        <f t="shared" si="3"/>
        <v>0</v>
      </c>
      <c r="N26" s="31">
        <f t="shared" si="4"/>
        <v>61925397</v>
      </c>
      <c r="O26" s="36">
        <f t="shared" si="5"/>
        <v>0.51055509940029764</v>
      </c>
      <c r="P26" s="31">
        <v>23471137</v>
      </c>
      <c r="Q26" s="31">
        <v>106312560</v>
      </c>
      <c r="R26" s="31">
        <v>122029466</v>
      </c>
      <c r="S26" s="31">
        <v>81063643</v>
      </c>
      <c r="T26" s="36">
        <f t="shared" si="6"/>
        <v>0.66429564643018268</v>
      </c>
      <c r="U26" s="36">
        <f t="shared" si="7"/>
        <v>6.7101010061847433E-2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365143458</v>
      </c>
      <c r="E27" s="32">
        <f>SUM(E20:E26)</f>
        <v>369319723</v>
      </c>
      <c r="F27" s="32">
        <f>SUM(F20:F26)</f>
        <v>71639715</v>
      </c>
      <c r="G27" s="37">
        <f t="shared" si="0"/>
        <v>0.196196079733681</v>
      </c>
      <c r="H27" s="32">
        <f>SUM(H20:H26)</f>
        <v>58336436</v>
      </c>
      <c r="I27" s="37">
        <f t="shared" si="1"/>
        <v>0.15976305948222685</v>
      </c>
      <c r="J27" s="32">
        <f>SUM(J20:J26)</f>
        <v>74679617</v>
      </c>
      <c r="K27" s="37">
        <f t="shared" si="2"/>
        <v>0.20220858066656786</v>
      </c>
      <c r="L27" s="32">
        <f>SUM(L20:L26)</f>
        <v>0</v>
      </c>
      <c r="M27" s="37">
        <f t="shared" si="3"/>
        <v>0</v>
      </c>
      <c r="N27" s="32">
        <f t="shared" si="4"/>
        <v>204655768</v>
      </c>
      <c r="O27" s="37">
        <f t="shared" si="5"/>
        <v>0.5541425362760819</v>
      </c>
      <c r="P27" s="32">
        <f>SUM(P20:P26)</f>
        <v>71820029</v>
      </c>
      <c r="Q27" s="32">
        <f>SUM(Q20:Q26)</f>
        <v>370182291</v>
      </c>
      <c r="R27" s="32">
        <f>SUM(R20:R26)</f>
        <v>390995699</v>
      </c>
      <c r="S27" s="32">
        <f>SUM(S20:S26)</f>
        <v>217626046</v>
      </c>
      <c r="T27" s="37">
        <f t="shared" si="6"/>
        <v>0.55659447548040675</v>
      </c>
      <c r="U27" s="37">
        <f t="shared" si="7"/>
        <v>3.9816024023047847E-2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54577172</v>
      </c>
      <c r="E28" s="31">
        <v>54577172</v>
      </c>
      <c r="F28" s="31">
        <v>17335478</v>
      </c>
      <c r="G28" s="36">
        <f t="shared" si="0"/>
        <v>0.31763239766252455</v>
      </c>
      <c r="H28" s="31">
        <v>18933603</v>
      </c>
      <c r="I28" s="36">
        <f t="shared" si="1"/>
        <v>0.34691432894324387</v>
      </c>
      <c r="J28" s="31">
        <v>34002184</v>
      </c>
      <c r="K28" s="36">
        <f t="shared" si="2"/>
        <v>0.62301110068509957</v>
      </c>
      <c r="L28" s="31">
        <v>0</v>
      </c>
      <c r="M28" s="36">
        <f t="shared" si="3"/>
        <v>0</v>
      </c>
      <c r="N28" s="31">
        <f t="shared" si="4"/>
        <v>70271265</v>
      </c>
      <c r="O28" s="36">
        <f t="shared" si="5"/>
        <v>1.2875578272908681</v>
      </c>
      <c r="P28" s="31">
        <v>14067494</v>
      </c>
      <c r="Q28" s="31">
        <v>47640719</v>
      </c>
      <c r="R28" s="31">
        <v>67189032</v>
      </c>
      <c r="S28" s="31">
        <v>54074126</v>
      </c>
      <c r="T28" s="36">
        <f t="shared" si="6"/>
        <v>0.80480584985954251</v>
      </c>
      <c r="U28" s="36">
        <f t="shared" si="7"/>
        <v>1.4170747113878277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70396755</v>
      </c>
      <c r="E29" s="31">
        <v>70014973</v>
      </c>
      <c r="F29" s="31">
        <v>10899504</v>
      </c>
      <c r="G29" s="36">
        <f t="shared" si="0"/>
        <v>0.15482963667856564</v>
      </c>
      <c r="H29" s="31">
        <v>7850152</v>
      </c>
      <c r="I29" s="36">
        <f t="shared" si="1"/>
        <v>0.11151298096055706</v>
      </c>
      <c r="J29" s="31">
        <v>8138669</v>
      </c>
      <c r="K29" s="36">
        <f t="shared" si="2"/>
        <v>0.11624183587130713</v>
      </c>
      <c r="L29" s="31">
        <v>0</v>
      </c>
      <c r="M29" s="36">
        <f t="shared" si="3"/>
        <v>0</v>
      </c>
      <c r="N29" s="31">
        <f t="shared" si="4"/>
        <v>26888325</v>
      </c>
      <c r="O29" s="36">
        <f t="shared" si="5"/>
        <v>0.38403678310352274</v>
      </c>
      <c r="P29" s="31">
        <v>7155277</v>
      </c>
      <c r="Q29" s="31">
        <v>32648383</v>
      </c>
      <c r="R29" s="31">
        <v>34879296</v>
      </c>
      <c r="S29" s="31">
        <v>23217597</v>
      </c>
      <c r="T29" s="36">
        <f t="shared" si="6"/>
        <v>0.6656555510753428</v>
      </c>
      <c r="U29" s="36">
        <f t="shared" si="7"/>
        <v>0.13743590918981896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49181692</v>
      </c>
      <c r="E30" s="31">
        <v>31396910</v>
      </c>
      <c r="F30" s="31">
        <v>7978603</v>
      </c>
      <c r="G30" s="36">
        <f t="shared" si="0"/>
        <v>0.16222709458633511</v>
      </c>
      <c r="H30" s="31">
        <v>9127641</v>
      </c>
      <c r="I30" s="36">
        <f t="shared" si="1"/>
        <v>0.18559021922222602</v>
      </c>
      <c r="J30" s="31">
        <v>7581372</v>
      </c>
      <c r="K30" s="36">
        <f t="shared" si="2"/>
        <v>0.24146873052157045</v>
      </c>
      <c r="L30" s="31">
        <v>0</v>
      </c>
      <c r="M30" s="36">
        <f t="shared" si="3"/>
        <v>0</v>
      </c>
      <c r="N30" s="31">
        <f t="shared" si="4"/>
        <v>24687616</v>
      </c>
      <c r="O30" s="36">
        <f t="shared" si="5"/>
        <v>0.78630718755444406</v>
      </c>
      <c r="P30" s="31">
        <v>5378396</v>
      </c>
      <c r="Q30" s="31">
        <v>34377852</v>
      </c>
      <c r="R30" s="31">
        <v>32231146</v>
      </c>
      <c r="S30" s="31">
        <v>23407693</v>
      </c>
      <c r="T30" s="36">
        <f t="shared" si="6"/>
        <v>0.72624451516554822</v>
      </c>
      <c r="U30" s="36">
        <f t="shared" si="7"/>
        <v>0.40959721076692746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62000434</v>
      </c>
      <c r="E31" s="31">
        <v>62116042</v>
      </c>
      <c r="F31" s="31">
        <v>15332314</v>
      </c>
      <c r="G31" s="36">
        <f t="shared" si="0"/>
        <v>0.24729365604118189</v>
      </c>
      <c r="H31" s="31">
        <v>15519893</v>
      </c>
      <c r="I31" s="36">
        <f t="shared" si="1"/>
        <v>0.25031910260499146</v>
      </c>
      <c r="J31" s="31">
        <v>15022122</v>
      </c>
      <c r="K31" s="36">
        <f t="shared" si="2"/>
        <v>0.24183965230753113</v>
      </c>
      <c r="L31" s="31">
        <v>0</v>
      </c>
      <c r="M31" s="36">
        <f t="shared" si="3"/>
        <v>0</v>
      </c>
      <c r="N31" s="31">
        <f t="shared" si="4"/>
        <v>45874329</v>
      </c>
      <c r="O31" s="36">
        <f t="shared" si="5"/>
        <v>0.73852627313247032</v>
      </c>
      <c r="P31" s="31">
        <v>12927186</v>
      </c>
      <c r="Q31" s="31">
        <v>52725137</v>
      </c>
      <c r="R31" s="31">
        <v>53655728</v>
      </c>
      <c r="S31" s="31">
        <v>39544572</v>
      </c>
      <c r="T31" s="36">
        <f t="shared" si="6"/>
        <v>0.73700559984946989</v>
      </c>
      <c r="U31" s="36">
        <f t="shared" si="7"/>
        <v>0.16205661464142307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25351134</v>
      </c>
      <c r="E32" s="31">
        <v>25501634</v>
      </c>
      <c r="F32" s="31">
        <v>7176885</v>
      </c>
      <c r="G32" s="36">
        <f t="shared" si="0"/>
        <v>0.28309917023830178</v>
      </c>
      <c r="H32" s="31">
        <v>4804691</v>
      </c>
      <c r="I32" s="36">
        <f t="shared" si="1"/>
        <v>0.18952568354535934</v>
      </c>
      <c r="J32" s="31">
        <v>5544376</v>
      </c>
      <c r="K32" s="36">
        <f t="shared" si="2"/>
        <v>0.21741257834694044</v>
      </c>
      <c r="L32" s="31">
        <v>0</v>
      </c>
      <c r="M32" s="36">
        <f t="shared" si="3"/>
        <v>0</v>
      </c>
      <c r="N32" s="31">
        <f t="shared" si="4"/>
        <v>17525952</v>
      </c>
      <c r="O32" s="36">
        <f t="shared" si="5"/>
        <v>0.68724819750765775</v>
      </c>
      <c r="P32" s="31">
        <v>4692089</v>
      </c>
      <c r="Q32" s="31">
        <v>24052825</v>
      </c>
      <c r="R32" s="31">
        <v>24415051</v>
      </c>
      <c r="S32" s="31">
        <v>12992560</v>
      </c>
      <c r="T32" s="36">
        <f t="shared" si="6"/>
        <v>0.53215371124967137</v>
      </c>
      <c r="U32" s="36">
        <f t="shared" si="7"/>
        <v>0.18164340019978309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106069631</v>
      </c>
      <c r="E33" s="31">
        <v>108192347</v>
      </c>
      <c r="F33" s="31">
        <v>25356569</v>
      </c>
      <c r="G33" s="36">
        <f t="shared" si="0"/>
        <v>0.2390558801887413</v>
      </c>
      <c r="H33" s="31">
        <v>26366656</v>
      </c>
      <c r="I33" s="36">
        <f t="shared" si="1"/>
        <v>0.24857874729478413</v>
      </c>
      <c r="J33" s="31">
        <v>27411522</v>
      </c>
      <c r="K33" s="36">
        <f t="shared" si="2"/>
        <v>0.25335915857338781</v>
      </c>
      <c r="L33" s="31">
        <v>0</v>
      </c>
      <c r="M33" s="36">
        <f t="shared" si="3"/>
        <v>0</v>
      </c>
      <c r="N33" s="31">
        <f t="shared" si="4"/>
        <v>79134747</v>
      </c>
      <c r="O33" s="36">
        <f t="shared" si="5"/>
        <v>0.73142647510918679</v>
      </c>
      <c r="P33" s="31">
        <v>27666816</v>
      </c>
      <c r="Q33" s="31">
        <v>120009891</v>
      </c>
      <c r="R33" s="31">
        <v>115171891</v>
      </c>
      <c r="S33" s="31">
        <v>75797601</v>
      </c>
      <c r="T33" s="36">
        <f t="shared" si="6"/>
        <v>0.65812587031326941</v>
      </c>
      <c r="U33" s="36">
        <f t="shared" si="7"/>
        <v>-9.2274441699399246E-3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85585776</v>
      </c>
      <c r="E34" s="31">
        <v>82492139</v>
      </c>
      <c r="F34" s="31">
        <v>13730018</v>
      </c>
      <c r="G34" s="36">
        <f t="shared" si="0"/>
        <v>0.16042406392389313</v>
      </c>
      <c r="H34" s="31">
        <v>26384286</v>
      </c>
      <c r="I34" s="36">
        <f t="shared" si="1"/>
        <v>0.30827886633872431</v>
      </c>
      <c r="J34" s="31">
        <v>16598574</v>
      </c>
      <c r="K34" s="36">
        <f t="shared" si="2"/>
        <v>0.20121400900999792</v>
      </c>
      <c r="L34" s="31">
        <v>0</v>
      </c>
      <c r="M34" s="36">
        <f t="shared" si="3"/>
        <v>0</v>
      </c>
      <c r="N34" s="31">
        <f t="shared" si="4"/>
        <v>56712878</v>
      </c>
      <c r="O34" s="36">
        <f t="shared" si="5"/>
        <v>0.68749433203568644</v>
      </c>
      <c r="P34" s="31">
        <v>23656368</v>
      </c>
      <c r="Q34" s="31">
        <v>79113008</v>
      </c>
      <c r="R34" s="31">
        <v>83104148</v>
      </c>
      <c r="S34" s="31">
        <v>64955684</v>
      </c>
      <c r="T34" s="36">
        <f t="shared" si="6"/>
        <v>0.78161783212072644</v>
      </c>
      <c r="U34" s="36">
        <f t="shared" si="7"/>
        <v>-0.29834647482656673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453162594</v>
      </c>
      <c r="E35" s="32">
        <f>SUM(E28:E34)</f>
        <v>434291217</v>
      </c>
      <c r="F35" s="32">
        <f>SUM(F28:F34)</f>
        <v>97809371</v>
      </c>
      <c r="G35" s="37">
        <f t="shared" si="0"/>
        <v>0.21583725641750565</v>
      </c>
      <c r="H35" s="32">
        <f>SUM(H28:H34)</f>
        <v>108986922</v>
      </c>
      <c r="I35" s="37">
        <f t="shared" si="1"/>
        <v>0.24050290876391267</v>
      </c>
      <c r="J35" s="32">
        <f>SUM(J28:J34)</f>
        <v>114298819</v>
      </c>
      <c r="K35" s="37">
        <f t="shared" si="2"/>
        <v>0.26318473532473025</v>
      </c>
      <c r="L35" s="32">
        <f>SUM(L28:L34)</f>
        <v>0</v>
      </c>
      <c r="M35" s="37">
        <f t="shared" si="3"/>
        <v>0</v>
      </c>
      <c r="N35" s="32">
        <f t="shared" si="4"/>
        <v>321095112</v>
      </c>
      <c r="O35" s="37">
        <f t="shared" si="5"/>
        <v>0.73935437658183167</v>
      </c>
      <c r="P35" s="32">
        <f>SUM(P28:P34)</f>
        <v>95543626</v>
      </c>
      <c r="Q35" s="32">
        <f>SUM(Q28:Q34)</f>
        <v>390567815</v>
      </c>
      <c r="R35" s="32">
        <f>SUM(R28:R34)</f>
        <v>410646292</v>
      </c>
      <c r="S35" s="32">
        <f>SUM(S28:S34)</f>
        <v>293989833</v>
      </c>
      <c r="T35" s="37">
        <f t="shared" si="6"/>
        <v>0.71591985299114791</v>
      </c>
      <c r="U35" s="37">
        <f t="shared" si="7"/>
        <v>0.19629978246795865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65139744</v>
      </c>
      <c r="E36" s="31">
        <v>60481805</v>
      </c>
      <c r="F36" s="31">
        <v>16067888</v>
      </c>
      <c r="G36" s="36">
        <f t="shared" si="0"/>
        <v>0.2466679635707503</v>
      </c>
      <c r="H36" s="31">
        <v>13025249</v>
      </c>
      <c r="I36" s="36">
        <f t="shared" si="1"/>
        <v>0.19995855372105853</v>
      </c>
      <c r="J36" s="31">
        <v>11691563</v>
      </c>
      <c r="K36" s="36">
        <f t="shared" si="2"/>
        <v>0.19330711112209698</v>
      </c>
      <c r="L36" s="31">
        <v>0</v>
      </c>
      <c r="M36" s="36">
        <f t="shared" si="3"/>
        <v>0</v>
      </c>
      <c r="N36" s="31">
        <f t="shared" si="4"/>
        <v>40784700</v>
      </c>
      <c r="O36" s="36">
        <f t="shared" si="5"/>
        <v>0.67433007331709094</v>
      </c>
      <c r="P36" s="31">
        <v>12753140</v>
      </c>
      <c r="Q36" s="31">
        <v>59134497</v>
      </c>
      <c r="R36" s="31">
        <v>62163415</v>
      </c>
      <c r="S36" s="31">
        <v>40983723</v>
      </c>
      <c r="T36" s="36">
        <f t="shared" si="6"/>
        <v>0.65929008243836029</v>
      </c>
      <c r="U36" s="36">
        <f t="shared" si="7"/>
        <v>-8.3240441177623747E-2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49109638</v>
      </c>
      <c r="E37" s="31">
        <v>55386643</v>
      </c>
      <c r="F37" s="31">
        <v>12334398</v>
      </c>
      <c r="G37" s="36">
        <f t="shared" si="0"/>
        <v>0.25116043412903999</v>
      </c>
      <c r="H37" s="31">
        <v>11244742</v>
      </c>
      <c r="I37" s="36">
        <f t="shared" si="1"/>
        <v>0.22897220297164478</v>
      </c>
      <c r="J37" s="31">
        <v>12751164</v>
      </c>
      <c r="K37" s="36">
        <f t="shared" si="2"/>
        <v>0.23022092167600769</v>
      </c>
      <c r="L37" s="31">
        <v>0</v>
      </c>
      <c r="M37" s="36">
        <f t="shared" si="3"/>
        <v>0</v>
      </c>
      <c r="N37" s="31">
        <f t="shared" si="4"/>
        <v>36330304</v>
      </c>
      <c r="O37" s="36">
        <f t="shared" si="5"/>
        <v>0.65593980844804045</v>
      </c>
      <c r="P37" s="31">
        <v>8962237</v>
      </c>
      <c r="Q37" s="31">
        <v>37736825</v>
      </c>
      <c r="R37" s="31">
        <v>48028539</v>
      </c>
      <c r="S37" s="31">
        <v>25479001</v>
      </c>
      <c r="T37" s="36">
        <f t="shared" si="6"/>
        <v>0.53049710714706522</v>
      </c>
      <c r="U37" s="36">
        <f t="shared" si="7"/>
        <v>0.4227657670735554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26835917</v>
      </c>
      <c r="E38" s="31">
        <v>25815887</v>
      </c>
      <c r="F38" s="31">
        <v>5830129</v>
      </c>
      <c r="G38" s="36">
        <f t="shared" si="0"/>
        <v>0.21725097003392879</v>
      </c>
      <c r="H38" s="31">
        <v>6460474</v>
      </c>
      <c r="I38" s="36">
        <f t="shared" si="1"/>
        <v>0.24073982640503769</v>
      </c>
      <c r="J38" s="31">
        <v>6271691</v>
      </c>
      <c r="K38" s="36">
        <f t="shared" si="2"/>
        <v>0.24293920251510243</v>
      </c>
      <c r="L38" s="31">
        <v>0</v>
      </c>
      <c r="M38" s="36">
        <f t="shared" si="3"/>
        <v>0</v>
      </c>
      <c r="N38" s="31">
        <f t="shared" si="4"/>
        <v>18562294</v>
      </c>
      <c r="O38" s="36">
        <f t="shared" si="5"/>
        <v>0.7190260013146168</v>
      </c>
      <c r="P38" s="31">
        <v>6232363</v>
      </c>
      <c r="Q38" s="31">
        <v>31924253</v>
      </c>
      <c r="R38" s="31">
        <v>26827251</v>
      </c>
      <c r="S38" s="31">
        <v>24763888</v>
      </c>
      <c r="T38" s="36">
        <f t="shared" si="6"/>
        <v>0.9230870505516946</v>
      </c>
      <c r="U38" s="36">
        <f t="shared" si="7"/>
        <v>6.3102871254450132E-3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30524253</v>
      </c>
      <c r="E39" s="31">
        <v>28640466</v>
      </c>
      <c r="F39" s="31">
        <v>8686618</v>
      </c>
      <c r="G39" s="36">
        <f t="shared" si="0"/>
        <v>0.28458085444384174</v>
      </c>
      <c r="H39" s="31">
        <v>4449741</v>
      </c>
      <c r="I39" s="36">
        <f t="shared" si="1"/>
        <v>0.14577722835674309</v>
      </c>
      <c r="J39" s="31">
        <v>5792033</v>
      </c>
      <c r="K39" s="36">
        <f t="shared" si="2"/>
        <v>0.20223249859132877</v>
      </c>
      <c r="L39" s="31">
        <v>0</v>
      </c>
      <c r="M39" s="36">
        <f t="shared" si="3"/>
        <v>0</v>
      </c>
      <c r="N39" s="31">
        <f t="shared" si="4"/>
        <v>18928392</v>
      </c>
      <c r="O39" s="36">
        <f t="shared" si="5"/>
        <v>0.6608967884810254</v>
      </c>
      <c r="P39" s="31">
        <v>5362145</v>
      </c>
      <c r="Q39" s="31">
        <v>35038482</v>
      </c>
      <c r="R39" s="31">
        <v>33526621</v>
      </c>
      <c r="S39" s="31">
        <v>19820707</v>
      </c>
      <c r="T39" s="36">
        <f t="shared" si="6"/>
        <v>0.59119309995480906</v>
      </c>
      <c r="U39" s="36">
        <f t="shared" si="7"/>
        <v>8.0170901756666302E-2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171609552</v>
      </c>
      <c r="E40" s="32">
        <f>SUM(E36:E39)</f>
        <v>170324801</v>
      </c>
      <c r="F40" s="32">
        <f>SUM(F36:F39)</f>
        <v>42919033</v>
      </c>
      <c r="G40" s="37">
        <f t="shared" si="0"/>
        <v>0.25009699343542369</v>
      </c>
      <c r="H40" s="32">
        <f>SUM(H36:H39)</f>
        <v>35180206</v>
      </c>
      <c r="I40" s="37">
        <f t="shared" si="1"/>
        <v>0.20500144420865338</v>
      </c>
      <c r="J40" s="32">
        <f>SUM(J36:J39)</f>
        <v>36506451</v>
      </c>
      <c r="K40" s="37">
        <f t="shared" si="2"/>
        <v>0.21433432351404891</v>
      </c>
      <c r="L40" s="32">
        <f>SUM(L36:L39)</f>
        <v>0</v>
      </c>
      <c r="M40" s="37">
        <f t="shared" si="3"/>
        <v>0</v>
      </c>
      <c r="N40" s="32">
        <f t="shared" si="4"/>
        <v>114605690</v>
      </c>
      <c r="O40" s="37">
        <f t="shared" si="5"/>
        <v>0.67286554469539639</v>
      </c>
      <c r="P40" s="32">
        <f>SUM(P36:P39)</f>
        <v>33309885</v>
      </c>
      <c r="Q40" s="32">
        <f>SUM(Q36:Q39)</f>
        <v>163834057</v>
      </c>
      <c r="R40" s="32">
        <f>SUM(R36:R39)</f>
        <v>170545826</v>
      </c>
      <c r="S40" s="32">
        <f>SUM(S36:S39)</f>
        <v>111047319</v>
      </c>
      <c r="T40" s="37">
        <f t="shared" si="6"/>
        <v>0.65112891710407506</v>
      </c>
      <c r="U40" s="37">
        <f t="shared" si="7"/>
        <v>9.5964486217829936E-2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108434400</v>
      </c>
      <c r="E41" s="31">
        <v>113308786</v>
      </c>
      <c r="F41" s="31">
        <v>21160757</v>
      </c>
      <c r="G41" s="36">
        <f t="shared" si="0"/>
        <v>0.19514800653667103</v>
      </c>
      <c r="H41" s="31">
        <v>25144000</v>
      </c>
      <c r="I41" s="36">
        <f t="shared" si="1"/>
        <v>0.23188213334513771</v>
      </c>
      <c r="J41" s="31">
        <v>24075919</v>
      </c>
      <c r="K41" s="36">
        <f t="shared" si="2"/>
        <v>0.21248060146015507</v>
      </c>
      <c r="L41" s="31">
        <v>0</v>
      </c>
      <c r="M41" s="36">
        <f t="shared" si="3"/>
        <v>0</v>
      </c>
      <c r="N41" s="31">
        <f t="shared" si="4"/>
        <v>70380676</v>
      </c>
      <c r="O41" s="36">
        <f t="shared" si="5"/>
        <v>0.621140500084433</v>
      </c>
      <c r="P41" s="31">
        <v>15766354</v>
      </c>
      <c r="Q41" s="31">
        <v>91502260</v>
      </c>
      <c r="R41" s="31">
        <v>94010005</v>
      </c>
      <c r="S41" s="31">
        <v>61045585</v>
      </c>
      <c r="T41" s="36">
        <f t="shared" si="6"/>
        <v>0.64935200248101255</v>
      </c>
      <c r="U41" s="36">
        <f t="shared" si="7"/>
        <v>0.52704417267302262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55757260</v>
      </c>
      <c r="E42" s="31">
        <v>56697497</v>
      </c>
      <c r="F42" s="31">
        <v>10996871</v>
      </c>
      <c r="G42" s="36">
        <f t="shared" si="0"/>
        <v>0.19722760766938691</v>
      </c>
      <c r="H42" s="31">
        <v>10675795</v>
      </c>
      <c r="I42" s="36">
        <f t="shared" si="1"/>
        <v>0.19146914679810306</v>
      </c>
      <c r="J42" s="31">
        <v>12109815</v>
      </c>
      <c r="K42" s="36">
        <f t="shared" si="2"/>
        <v>0.21358641281818844</v>
      </c>
      <c r="L42" s="31">
        <v>0</v>
      </c>
      <c r="M42" s="36">
        <f t="shared" si="3"/>
        <v>0</v>
      </c>
      <c r="N42" s="31">
        <f t="shared" si="4"/>
        <v>33782481</v>
      </c>
      <c r="O42" s="36">
        <f t="shared" si="5"/>
        <v>0.59583725539065679</v>
      </c>
      <c r="P42" s="31">
        <v>12078044</v>
      </c>
      <c r="Q42" s="31">
        <v>49871528</v>
      </c>
      <c r="R42" s="31">
        <v>51762295</v>
      </c>
      <c r="S42" s="31">
        <v>34662471</v>
      </c>
      <c r="T42" s="36">
        <f t="shared" si="6"/>
        <v>0.66964710509841185</v>
      </c>
      <c r="U42" s="36">
        <f t="shared" si="7"/>
        <v>2.6304755968764582E-3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90609158</v>
      </c>
      <c r="E43" s="31">
        <v>96314774</v>
      </c>
      <c r="F43" s="31">
        <v>23348358</v>
      </c>
      <c r="G43" s="36">
        <f t="shared" si="0"/>
        <v>0.2576820987565076</v>
      </c>
      <c r="H43" s="31">
        <v>21379505</v>
      </c>
      <c r="I43" s="36">
        <f t="shared" si="1"/>
        <v>0.23595302585197844</v>
      </c>
      <c r="J43" s="31">
        <v>21863689</v>
      </c>
      <c r="K43" s="36">
        <f t="shared" si="2"/>
        <v>0.22700244305198702</v>
      </c>
      <c r="L43" s="31">
        <v>0</v>
      </c>
      <c r="M43" s="36">
        <f t="shared" si="3"/>
        <v>0</v>
      </c>
      <c r="N43" s="31">
        <f t="shared" si="4"/>
        <v>66591552</v>
      </c>
      <c r="O43" s="36">
        <f t="shared" si="5"/>
        <v>0.6913949878551342</v>
      </c>
      <c r="P43" s="31">
        <v>21438744</v>
      </c>
      <c r="Q43" s="31">
        <v>82876025</v>
      </c>
      <c r="R43" s="31">
        <v>93476142</v>
      </c>
      <c r="S43" s="31">
        <v>62331853</v>
      </c>
      <c r="T43" s="36">
        <f t="shared" si="6"/>
        <v>0.66682098411806512</v>
      </c>
      <c r="U43" s="36">
        <f t="shared" si="7"/>
        <v>1.982135707203736E-2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61892905</v>
      </c>
      <c r="E44" s="31">
        <v>71146937</v>
      </c>
      <c r="F44" s="31">
        <v>25414382</v>
      </c>
      <c r="G44" s="36">
        <f t="shared" si="0"/>
        <v>0.41061866461107294</v>
      </c>
      <c r="H44" s="31">
        <v>17196875</v>
      </c>
      <c r="I44" s="36">
        <f t="shared" si="1"/>
        <v>0.27784889075734931</v>
      </c>
      <c r="J44" s="31">
        <v>17063422</v>
      </c>
      <c r="K44" s="36">
        <f t="shared" si="2"/>
        <v>0.23983354336111476</v>
      </c>
      <c r="L44" s="31">
        <v>0</v>
      </c>
      <c r="M44" s="36">
        <f t="shared" si="3"/>
        <v>0</v>
      </c>
      <c r="N44" s="31">
        <f t="shared" si="4"/>
        <v>59674679</v>
      </c>
      <c r="O44" s="36">
        <f t="shared" si="5"/>
        <v>0.83875260856275513</v>
      </c>
      <c r="P44" s="31">
        <v>12493508</v>
      </c>
      <c r="Q44" s="31">
        <v>58490971</v>
      </c>
      <c r="R44" s="31">
        <v>67125757</v>
      </c>
      <c r="S44" s="31">
        <v>44030373</v>
      </c>
      <c r="T44" s="36">
        <f t="shared" si="6"/>
        <v>0.65593856915460935</v>
      </c>
      <c r="U44" s="36">
        <f t="shared" si="7"/>
        <v>0.36578309310723611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83293964</v>
      </c>
      <c r="E45" s="31">
        <v>96027898</v>
      </c>
      <c r="F45" s="31">
        <v>21646582</v>
      </c>
      <c r="G45" s="36">
        <f t="shared" si="0"/>
        <v>0.25988176045985756</v>
      </c>
      <c r="H45" s="31">
        <v>22210897</v>
      </c>
      <c r="I45" s="36">
        <f t="shared" si="1"/>
        <v>0.26665674117754801</v>
      </c>
      <c r="J45" s="31">
        <v>25113991</v>
      </c>
      <c r="K45" s="36">
        <f t="shared" si="2"/>
        <v>0.2615280717693102</v>
      </c>
      <c r="L45" s="31">
        <v>0</v>
      </c>
      <c r="M45" s="36">
        <f t="shared" si="3"/>
        <v>0</v>
      </c>
      <c r="N45" s="31">
        <f t="shared" si="4"/>
        <v>68971470</v>
      </c>
      <c r="O45" s="36">
        <f t="shared" si="5"/>
        <v>0.71824408777540871</v>
      </c>
      <c r="P45" s="31">
        <v>23465178</v>
      </c>
      <c r="Q45" s="31">
        <v>95643376</v>
      </c>
      <c r="R45" s="31">
        <v>96020742</v>
      </c>
      <c r="S45" s="31">
        <v>69297049</v>
      </c>
      <c r="T45" s="36">
        <f t="shared" si="6"/>
        <v>0.72168833063172955</v>
      </c>
      <c r="U45" s="36">
        <f t="shared" si="7"/>
        <v>7.0266375136809112E-2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201669132</v>
      </c>
      <c r="E46" s="31">
        <v>201015753</v>
      </c>
      <c r="F46" s="31">
        <v>37379482</v>
      </c>
      <c r="G46" s="36">
        <f t="shared" si="0"/>
        <v>0.18535053743376056</v>
      </c>
      <c r="H46" s="31">
        <v>43116719</v>
      </c>
      <c r="I46" s="36">
        <f t="shared" si="1"/>
        <v>0.21379929874444048</v>
      </c>
      <c r="J46" s="31">
        <v>42059911</v>
      </c>
      <c r="K46" s="36">
        <f t="shared" si="2"/>
        <v>0.209236890006327</v>
      </c>
      <c r="L46" s="31">
        <v>0</v>
      </c>
      <c r="M46" s="36">
        <f t="shared" si="3"/>
        <v>0</v>
      </c>
      <c r="N46" s="31">
        <f t="shared" si="4"/>
        <v>122556112</v>
      </c>
      <c r="O46" s="36">
        <f t="shared" si="5"/>
        <v>0.6096841176422626</v>
      </c>
      <c r="P46" s="31">
        <v>40849135</v>
      </c>
      <c r="Q46" s="31">
        <v>198436715</v>
      </c>
      <c r="R46" s="31">
        <v>197667015</v>
      </c>
      <c r="S46" s="31">
        <v>118042458</v>
      </c>
      <c r="T46" s="36">
        <f t="shared" si="6"/>
        <v>0.59717833043616309</v>
      </c>
      <c r="U46" s="36">
        <f t="shared" si="7"/>
        <v>2.9640186995391726E-2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601656819</v>
      </c>
      <c r="E47" s="32">
        <f>SUM(E41:E46)</f>
        <v>634511645</v>
      </c>
      <c r="F47" s="32">
        <f>SUM(F41:F46)</f>
        <v>139946432</v>
      </c>
      <c r="G47" s="37">
        <f t="shared" si="0"/>
        <v>0.23260175498817043</v>
      </c>
      <c r="H47" s="32">
        <f>SUM(H41:H46)</f>
        <v>139723791</v>
      </c>
      <c r="I47" s="37">
        <f t="shared" si="1"/>
        <v>0.23223170848829022</v>
      </c>
      <c r="J47" s="32">
        <f>SUM(J41:J46)</f>
        <v>142286747</v>
      </c>
      <c r="K47" s="37">
        <f t="shared" si="2"/>
        <v>0.22424607668153987</v>
      </c>
      <c r="L47" s="32">
        <f>SUM(L41:L46)</f>
        <v>0</v>
      </c>
      <c r="M47" s="37">
        <f t="shared" si="3"/>
        <v>0</v>
      </c>
      <c r="N47" s="32">
        <f t="shared" si="4"/>
        <v>421956970</v>
      </c>
      <c r="O47" s="37">
        <f t="shared" si="5"/>
        <v>0.66501060039646709</v>
      </c>
      <c r="P47" s="32">
        <f>SUM(P41:P46)</f>
        <v>126090963</v>
      </c>
      <c r="Q47" s="32">
        <f>SUM(Q41:Q46)</f>
        <v>576820875</v>
      </c>
      <c r="R47" s="32">
        <f>SUM(R41:R46)</f>
        <v>600061956</v>
      </c>
      <c r="S47" s="32">
        <f>SUM(S41:S46)</f>
        <v>389409789</v>
      </c>
      <c r="T47" s="37">
        <f t="shared" si="6"/>
        <v>0.64894930449481791</v>
      </c>
      <c r="U47" s="37">
        <f t="shared" si="7"/>
        <v>0.12844523996537327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33755236</v>
      </c>
      <c r="E48" s="31">
        <v>33755236</v>
      </c>
      <c r="F48" s="31">
        <v>8953869</v>
      </c>
      <c r="G48" s="36">
        <f t="shared" si="0"/>
        <v>0.26525866979570223</v>
      </c>
      <c r="H48" s="31">
        <v>7195489</v>
      </c>
      <c r="I48" s="36">
        <f t="shared" si="1"/>
        <v>0.21316660324934478</v>
      </c>
      <c r="J48" s="31">
        <v>10378651</v>
      </c>
      <c r="K48" s="36">
        <f t="shared" si="2"/>
        <v>0.30746788438984696</v>
      </c>
      <c r="L48" s="31">
        <v>0</v>
      </c>
      <c r="M48" s="36">
        <f t="shared" si="3"/>
        <v>0</v>
      </c>
      <c r="N48" s="31">
        <f t="shared" si="4"/>
        <v>26528009</v>
      </c>
      <c r="O48" s="36">
        <f t="shared" si="5"/>
        <v>0.78589315743489396</v>
      </c>
      <c r="P48" s="31">
        <v>7118538</v>
      </c>
      <c r="Q48" s="31">
        <v>35347512</v>
      </c>
      <c r="R48" s="31">
        <v>35347512</v>
      </c>
      <c r="S48" s="31">
        <v>24501785</v>
      </c>
      <c r="T48" s="36">
        <f t="shared" si="6"/>
        <v>0.69316858849924146</v>
      </c>
      <c r="U48" s="36">
        <f t="shared" si="7"/>
        <v>0.45797507859057585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59614138</v>
      </c>
      <c r="E49" s="31">
        <v>58931802</v>
      </c>
      <c r="F49" s="31">
        <v>12777074</v>
      </c>
      <c r="G49" s="36">
        <f t="shared" si="0"/>
        <v>0.21432959409729282</v>
      </c>
      <c r="H49" s="31">
        <v>11988625</v>
      </c>
      <c r="I49" s="36">
        <f t="shared" si="1"/>
        <v>0.2011037214024633</v>
      </c>
      <c r="J49" s="31">
        <v>11554245</v>
      </c>
      <c r="K49" s="36">
        <f t="shared" si="2"/>
        <v>0.19606128792735711</v>
      </c>
      <c r="L49" s="31">
        <v>0</v>
      </c>
      <c r="M49" s="36">
        <f t="shared" si="3"/>
        <v>0</v>
      </c>
      <c r="N49" s="31">
        <f t="shared" si="4"/>
        <v>36319944</v>
      </c>
      <c r="O49" s="36">
        <f t="shared" si="5"/>
        <v>0.61630465669452972</v>
      </c>
      <c r="P49" s="31">
        <v>10239228</v>
      </c>
      <c r="Q49" s="31">
        <v>52804317</v>
      </c>
      <c r="R49" s="31">
        <v>55837075</v>
      </c>
      <c r="S49" s="31">
        <v>34659000</v>
      </c>
      <c r="T49" s="36">
        <f t="shared" si="6"/>
        <v>0.62071661167781444</v>
      </c>
      <c r="U49" s="36">
        <f t="shared" si="7"/>
        <v>0.12842931127229518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66361176</v>
      </c>
      <c r="E50" s="31">
        <v>69303124</v>
      </c>
      <c r="F50" s="31">
        <v>15892949</v>
      </c>
      <c r="G50" s="36">
        <f t="shared" si="0"/>
        <v>0.23949167205837341</v>
      </c>
      <c r="H50" s="31">
        <v>16262760</v>
      </c>
      <c r="I50" s="36">
        <f t="shared" si="1"/>
        <v>0.24506437318109009</v>
      </c>
      <c r="J50" s="31">
        <v>14722171</v>
      </c>
      <c r="K50" s="36">
        <f t="shared" si="2"/>
        <v>0.21243156369112595</v>
      </c>
      <c r="L50" s="31">
        <v>0</v>
      </c>
      <c r="M50" s="36">
        <f t="shared" si="3"/>
        <v>0</v>
      </c>
      <c r="N50" s="31">
        <f t="shared" si="4"/>
        <v>46877880</v>
      </c>
      <c r="O50" s="36">
        <f t="shared" si="5"/>
        <v>0.67641799235486122</v>
      </c>
      <c r="P50" s="31">
        <v>14070685</v>
      </c>
      <c r="Q50" s="31">
        <v>63052728</v>
      </c>
      <c r="R50" s="31">
        <v>67824228</v>
      </c>
      <c r="S50" s="31">
        <v>42855345</v>
      </c>
      <c r="T50" s="36">
        <f t="shared" si="6"/>
        <v>0.63185894279548604</v>
      </c>
      <c r="U50" s="36">
        <f t="shared" si="7"/>
        <v>4.6300944126032251E-2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32776893</v>
      </c>
      <c r="E51" s="31">
        <v>34528266</v>
      </c>
      <c r="F51" s="31">
        <v>7055790</v>
      </c>
      <c r="G51" s="36">
        <f t="shared" si="0"/>
        <v>0.21526720058548562</v>
      </c>
      <c r="H51" s="31">
        <v>7659342</v>
      </c>
      <c r="I51" s="36">
        <f t="shared" si="1"/>
        <v>0.23368114848469621</v>
      </c>
      <c r="J51" s="31">
        <v>8606105</v>
      </c>
      <c r="K51" s="36">
        <f t="shared" si="2"/>
        <v>0.24924810878136772</v>
      </c>
      <c r="L51" s="31">
        <v>0</v>
      </c>
      <c r="M51" s="36">
        <f t="shared" si="3"/>
        <v>0</v>
      </c>
      <c r="N51" s="31">
        <f t="shared" si="4"/>
        <v>23321237</v>
      </c>
      <c r="O51" s="36">
        <f t="shared" si="5"/>
        <v>0.67542450582372138</v>
      </c>
      <c r="P51" s="31">
        <v>7816953</v>
      </c>
      <c r="Q51" s="31">
        <v>33888192</v>
      </c>
      <c r="R51" s="31">
        <v>36009727</v>
      </c>
      <c r="S51" s="31">
        <v>16646482</v>
      </c>
      <c r="T51" s="36">
        <f t="shared" si="6"/>
        <v>0.46227737299980087</v>
      </c>
      <c r="U51" s="36">
        <f t="shared" si="7"/>
        <v>0.10095391388434849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84769140</v>
      </c>
      <c r="E52" s="31">
        <v>88472536</v>
      </c>
      <c r="F52" s="31">
        <v>15232504</v>
      </c>
      <c r="G52" s="36">
        <f t="shared" si="0"/>
        <v>0.17969397825670994</v>
      </c>
      <c r="H52" s="31">
        <v>19913957</v>
      </c>
      <c r="I52" s="36">
        <f t="shared" si="1"/>
        <v>0.23491988947864753</v>
      </c>
      <c r="J52" s="31">
        <v>21390924</v>
      </c>
      <c r="K52" s="36">
        <f t="shared" si="2"/>
        <v>0.24178038707966956</v>
      </c>
      <c r="L52" s="31">
        <v>0</v>
      </c>
      <c r="M52" s="36">
        <f t="shared" si="3"/>
        <v>0</v>
      </c>
      <c r="N52" s="31">
        <f t="shared" si="4"/>
        <v>56537385</v>
      </c>
      <c r="O52" s="36">
        <f t="shared" si="5"/>
        <v>0.63903881991129996</v>
      </c>
      <c r="P52" s="31">
        <v>14185910</v>
      </c>
      <c r="Q52" s="31">
        <v>78997001</v>
      </c>
      <c r="R52" s="31">
        <v>81741999</v>
      </c>
      <c r="S52" s="31">
        <v>45414419</v>
      </c>
      <c r="T52" s="36">
        <f t="shared" si="6"/>
        <v>0.55558243688168185</v>
      </c>
      <c r="U52" s="36">
        <f t="shared" si="7"/>
        <v>0.50789931699834545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277276583</v>
      </c>
      <c r="E53" s="32">
        <f>SUM(E48:E52)</f>
        <v>284990964</v>
      </c>
      <c r="F53" s="32">
        <f>SUM(F48:F52)</f>
        <v>59912186</v>
      </c>
      <c r="G53" s="37">
        <f t="shared" si="0"/>
        <v>0.21607373169338284</v>
      </c>
      <c r="H53" s="32">
        <f>SUM(H48:H52)</f>
        <v>63020173</v>
      </c>
      <c r="I53" s="37">
        <f t="shared" si="1"/>
        <v>0.22728270926506622</v>
      </c>
      <c r="J53" s="32">
        <f>SUM(J48:J52)</f>
        <v>66652096</v>
      </c>
      <c r="K53" s="37">
        <f t="shared" si="2"/>
        <v>0.23387441855875823</v>
      </c>
      <c r="L53" s="32">
        <f>SUM(L48:L52)</f>
        <v>0</v>
      </c>
      <c r="M53" s="37">
        <f t="shared" si="3"/>
        <v>0</v>
      </c>
      <c r="N53" s="32">
        <f t="shared" si="4"/>
        <v>189584455</v>
      </c>
      <c r="O53" s="37">
        <f t="shared" si="5"/>
        <v>0.66522970531795522</v>
      </c>
      <c r="P53" s="32">
        <f>SUM(P48:P52)</f>
        <v>53431314</v>
      </c>
      <c r="Q53" s="32">
        <f>SUM(Q48:Q52)</f>
        <v>264089750</v>
      </c>
      <c r="R53" s="32">
        <f>SUM(R48:R52)</f>
        <v>276760541</v>
      </c>
      <c r="S53" s="32">
        <f>SUM(S48:S52)</f>
        <v>164077031</v>
      </c>
      <c r="T53" s="37">
        <f t="shared" si="6"/>
        <v>0.59284835333516706</v>
      </c>
      <c r="U53" s="37">
        <f t="shared" si="7"/>
        <v>0.24743509021694665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2852702775</v>
      </c>
      <c r="E54" s="32">
        <f>SUM(E8:E9,E11:E18,E20:E26,E28:E34,E36:E39,E41:E46,E48:E52)</f>
        <v>2909693740</v>
      </c>
      <c r="F54" s="32">
        <f>SUM(F8:F9,F11:F18,F20:F26,F28:F34,F36:F39,F41:F46,F48:F52)</f>
        <v>594033716</v>
      </c>
      <c r="G54" s="37">
        <f t="shared" si="0"/>
        <v>0.20823540440521357</v>
      </c>
      <c r="H54" s="32">
        <f>SUM(H8:H9,H11:H18,H20:H26,H28:H34,H36:H39,H41:H46,H48:H52)</f>
        <v>577291270</v>
      </c>
      <c r="I54" s="37">
        <f t="shared" si="1"/>
        <v>0.20236642774675326</v>
      </c>
      <c r="J54" s="32">
        <f>SUM(J8:J9,J11:J18,J20:J26,J28:J34,J36:J39,J41:J46,J48:J52)</f>
        <v>582158989</v>
      </c>
      <c r="K54" s="37">
        <f t="shared" si="2"/>
        <v>0.20007569215858437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1753483975</v>
      </c>
      <c r="O54" s="37">
        <f t="shared" si="5"/>
        <v>0.60263523644931782</v>
      </c>
      <c r="P54" s="32">
        <f>SUM(P8:P9,P11:P18,P20:P26,P28:P34,P36:P39,P41:P46,P48:P52)</f>
        <v>604259364</v>
      </c>
      <c r="Q54" s="32">
        <f>SUM(Q8:Q9,Q11:Q18,Q20:Q26,Q28:Q34,Q36:Q39,Q41:Q46,Q48:Q52)</f>
        <v>2673938327</v>
      </c>
      <c r="R54" s="32">
        <f>SUM(R8:R9,R11:R18,R20:R26,R28:R34,R36:R39,R41:R46,R48:R52)</f>
        <v>2773487221</v>
      </c>
      <c r="S54" s="32">
        <f>SUM(S8:S9,S11:S18,S20:S26,S28:S34,S36:S39,S41:S46,S48:S52)</f>
        <v>1804044019</v>
      </c>
      <c r="T54" s="37">
        <f t="shared" si="6"/>
        <v>0.65046054848939938</v>
      </c>
      <c r="U54" s="37">
        <f t="shared" si="7"/>
        <v>-3.6574319434129587E-2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161074085</v>
      </c>
      <c r="E57" s="31">
        <v>153826744</v>
      </c>
      <c r="F57" s="31">
        <v>32915831</v>
      </c>
      <c r="G57" s="36">
        <f t="shared" ref="G57:G85" si="8">IF(($D57      =0),0,($F57      /$D57      ))</f>
        <v>0.20435212157188415</v>
      </c>
      <c r="H57" s="31">
        <v>34003795</v>
      </c>
      <c r="I57" s="36">
        <f t="shared" ref="I57:I85" si="9">IF(($D57      =0),0,($H57      /$D57      ))</f>
        <v>0.21110655385687896</v>
      </c>
      <c r="J57" s="31">
        <v>35483677</v>
      </c>
      <c r="K57" s="36">
        <f t="shared" ref="K57:K85" si="10">IF(($E57      =0),0,($J57      /$E57      ))</f>
        <v>0.23067300312876673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102403303</v>
      </c>
      <c r="O57" s="36">
        <f t="shared" ref="O57:O85" si="13">IF(($E57      =0),0,($N57      /$E57      ))</f>
        <v>0.66570545756334798</v>
      </c>
      <c r="P57" s="31">
        <v>33541378</v>
      </c>
      <c r="Q57" s="31">
        <v>144822994</v>
      </c>
      <c r="R57" s="31">
        <v>140857744</v>
      </c>
      <c r="S57" s="31">
        <v>101205582</v>
      </c>
      <c r="T57" s="36">
        <f t="shared" ref="T57:T85" si="14">IF(($R57      =0),0,($S57      /$R57      ))</f>
        <v>0.71849498029728487</v>
      </c>
      <c r="U57" s="36">
        <f t="shared" ref="U57:U85" si="15">IF(($P57      =0),0,(($J57      /$P57      )-1))</f>
        <v>5.7907549296275285E-2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161074085</v>
      </c>
      <c r="E58" s="32">
        <f>E57</f>
        <v>153826744</v>
      </c>
      <c r="F58" s="32">
        <f>F57</f>
        <v>32915831</v>
      </c>
      <c r="G58" s="37">
        <f t="shared" si="8"/>
        <v>0.20435212157188415</v>
      </c>
      <c r="H58" s="32">
        <f>H57</f>
        <v>34003795</v>
      </c>
      <c r="I58" s="37">
        <f t="shared" si="9"/>
        <v>0.21110655385687896</v>
      </c>
      <c r="J58" s="32">
        <f>J57</f>
        <v>35483677</v>
      </c>
      <c r="K58" s="37">
        <f t="shared" si="10"/>
        <v>0.23067300312876673</v>
      </c>
      <c r="L58" s="32">
        <f>L57</f>
        <v>0</v>
      </c>
      <c r="M58" s="37">
        <f t="shared" si="11"/>
        <v>0</v>
      </c>
      <c r="N58" s="32">
        <f t="shared" si="12"/>
        <v>102403303</v>
      </c>
      <c r="O58" s="37">
        <f t="shared" si="13"/>
        <v>0.66570545756334798</v>
      </c>
      <c r="P58" s="32">
        <f>P57</f>
        <v>33541378</v>
      </c>
      <c r="Q58" s="32">
        <f>Q57</f>
        <v>144822994</v>
      </c>
      <c r="R58" s="32">
        <f>R57</f>
        <v>140857744</v>
      </c>
      <c r="S58" s="32">
        <f>S57</f>
        <v>101205582</v>
      </c>
      <c r="T58" s="37">
        <f t="shared" si="14"/>
        <v>0.71849498029728487</v>
      </c>
      <c r="U58" s="37">
        <f t="shared" si="15"/>
        <v>5.7907549296275285E-2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15026032</v>
      </c>
      <c r="E59" s="31">
        <v>15367352</v>
      </c>
      <c r="F59" s="31">
        <v>283557</v>
      </c>
      <c r="G59" s="36">
        <f t="shared" si="8"/>
        <v>1.8871049921895547E-2</v>
      </c>
      <c r="H59" s="31">
        <v>357740</v>
      </c>
      <c r="I59" s="36">
        <f t="shared" si="9"/>
        <v>2.3808015316352314E-2</v>
      </c>
      <c r="J59" s="31">
        <v>2019143</v>
      </c>
      <c r="K59" s="36">
        <f t="shared" si="10"/>
        <v>0.13139173229063797</v>
      </c>
      <c r="L59" s="31">
        <v>0</v>
      </c>
      <c r="M59" s="36">
        <f t="shared" si="11"/>
        <v>0</v>
      </c>
      <c r="N59" s="31">
        <f t="shared" si="12"/>
        <v>2660440</v>
      </c>
      <c r="O59" s="36">
        <f t="shared" si="13"/>
        <v>0.17312286462885734</v>
      </c>
      <c r="P59" s="31">
        <v>203333</v>
      </c>
      <c r="Q59" s="31">
        <v>17074247</v>
      </c>
      <c r="R59" s="31">
        <v>15423283</v>
      </c>
      <c r="S59" s="31">
        <v>3346088</v>
      </c>
      <c r="T59" s="36">
        <f t="shared" si="14"/>
        <v>0.21695043785424931</v>
      </c>
      <c r="U59" s="36">
        <f t="shared" si="15"/>
        <v>8.9302277544717281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73617114</v>
      </c>
      <c r="E60" s="31">
        <v>73688052</v>
      </c>
      <c r="F60" s="31">
        <v>14506663</v>
      </c>
      <c r="G60" s="36">
        <f t="shared" si="8"/>
        <v>0.19705557867970755</v>
      </c>
      <c r="H60" s="31">
        <v>15457216</v>
      </c>
      <c r="I60" s="36">
        <f t="shared" si="9"/>
        <v>0.20996769854357508</v>
      </c>
      <c r="J60" s="31">
        <v>15570104</v>
      </c>
      <c r="K60" s="36">
        <f t="shared" si="10"/>
        <v>0.21129753843947455</v>
      </c>
      <c r="L60" s="31">
        <v>0</v>
      </c>
      <c r="M60" s="36">
        <f t="shared" si="11"/>
        <v>0</v>
      </c>
      <c r="N60" s="31">
        <f t="shared" si="12"/>
        <v>45533983</v>
      </c>
      <c r="O60" s="36">
        <f t="shared" si="13"/>
        <v>0.61792898257101436</v>
      </c>
      <c r="P60" s="31">
        <v>2990088</v>
      </c>
      <c r="Q60" s="31">
        <v>51517896</v>
      </c>
      <c r="R60" s="31">
        <v>51517896</v>
      </c>
      <c r="S60" s="31">
        <v>2990088</v>
      </c>
      <c r="T60" s="36">
        <f t="shared" si="14"/>
        <v>5.8039792618860053E-2</v>
      </c>
      <c r="U60" s="36">
        <f t="shared" si="15"/>
        <v>4.2072393855966776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14069568</v>
      </c>
      <c r="E61" s="31">
        <v>14810737</v>
      </c>
      <c r="F61" s="31">
        <v>1699222</v>
      </c>
      <c r="G61" s="36">
        <f t="shared" si="8"/>
        <v>0.12077286239350064</v>
      </c>
      <c r="H61" s="31">
        <v>718262</v>
      </c>
      <c r="I61" s="36">
        <f t="shared" si="9"/>
        <v>5.1050750101211351E-2</v>
      </c>
      <c r="J61" s="31">
        <v>940696</v>
      </c>
      <c r="K61" s="36">
        <f t="shared" si="10"/>
        <v>6.3514462514593292E-2</v>
      </c>
      <c r="L61" s="31">
        <v>0</v>
      </c>
      <c r="M61" s="36">
        <f t="shared" si="11"/>
        <v>0</v>
      </c>
      <c r="N61" s="31">
        <f t="shared" si="12"/>
        <v>3358180</v>
      </c>
      <c r="O61" s="36">
        <f t="shared" si="13"/>
        <v>0.22673956063091255</v>
      </c>
      <c r="P61" s="31">
        <v>0</v>
      </c>
      <c r="Q61" s="31">
        <v>13225872</v>
      </c>
      <c r="R61" s="31">
        <v>13225872</v>
      </c>
      <c r="S61" s="31">
        <v>2153907</v>
      </c>
      <c r="T61" s="36">
        <f t="shared" si="14"/>
        <v>0.16285557579870727</v>
      </c>
      <c r="U61" s="36">
        <f t="shared" si="15"/>
        <v>0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14111330</v>
      </c>
      <c r="E62" s="31">
        <v>14103030</v>
      </c>
      <c r="F62" s="31">
        <v>4286316</v>
      </c>
      <c r="G62" s="36">
        <f t="shared" si="8"/>
        <v>0.3037499654532918</v>
      </c>
      <c r="H62" s="31">
        <v>6651222</v>
      </c>
      <c r="I62" s="36">
        <f t="shared" si="9"/>
        <v>0.47133912962137514</v>
      </c>
      <c r="J62" s="31">
        <v>1929284</v>
      </c>
      <c r="K62" s="36">
        <f t="shared" si="10"/>
        <v>0.13679925519551472</v>
      </c>
      <c r="L62" s="31">
        <v>0</v>
      </c>
      <c r="M62" s="36">
        <f t="shared" si="11"/>
        <v>0</v>
      </c>
      <c r="N62" s="31">
        <f t="shared" si="12"/>
        <v>12866822</v>
      </c>
      <c r="O62" s="36">
        <f t="shared" si="13"/>
        <v>0.91234451036408493</v>
      </c>
      <c r="P62" s="31">
        <v>1139565</v>
      </c>
      <c r="Q62" s="31">
        <v>14063932</v>
      </c>
      <c r="R62" s="31">
        <v>14437022</v>
      </c>
      <c r="S62" s="31">
        <v>11046842</v>
      </c>
      <c r="T62" s="36">
        <f t="shared" si="14"/>
        <v>0.76517456300890863</v>
      </c>
      <c r="U62" s="36">
        <f t="shared" si="15"/>
        <v>0.6930003992751621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116824044</v>
      </c>
      <c r="E63" s="32">
        <f>SUM(E59:E62)</f>
        <v>117969171</v>
      </c>
      <c r="F63" s="32">
        <f>SUM(F59:F62)</f>
        <v>20775758</v>
      </c>
      <c r="G63" s="37">
        <f t="shared" si="8"/>
        <v>0.17783803135594245</v>
      </c>
      <c r="H63" s="32">
        <f>SUM(H59:H62)</f>
        <v>23184440</v>
      </c>
      <c r="I63" s="37">
        <f t="shared" si="9"/>
        <v>0.19845606440400232</v>
      </c>
      <c r="J63" s="32">
        <f>SUM(J59:J62)</f>
        <v>20459227</v>
      </c>
      <c r="K63" s="37">
        <f t="shared" si="10"/>
        <v>0.17342859008477732</v>
      </c>
      <c r="L63" s="32">
        <f>SUM(L59:L62)</f>
        <v>0</v>
      </c>
      <c r="M63" s="37">
        <f t="shared" si="11"/>
        <v>0</v>
      </c>
      <c r="N63" s="32">
        <f t="shared" si="12"/>
        <v>64419425</v>
      </c>
      <c r="O63" s="37">
        <f t="shared" si="13"/>
        <v>0.5460699982370818</v>
      </c>
      <c r="P63" s="32">
        <f>SUM(P59:P62)</f>
        <v>4332986</v>
      </c>
      <c r="Q63" s="32">
        <f>SUM(Q59:Q62)</f>
        <v>95881947</v>
      </c>
      <c r="R63" s="32">
        <f>SUM(R59:R62)</f>
        <v>94604073</v>
      </c>
      <c r="S63" s="32">
        <f>SUM(S59:S62)</f>
        <v>19536925</v>
      </c>
      <c r="T63" s="37">
        <f t="shared" si="14"/>
        <v>0.20651251452989766</v>
      </c>
      <c r="U63" s="37">
        <f t="shared" si="15"/>
        <v>3.7217385424277856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31516430</v>
      </c>
      <c r="E64" s="31">
        <v>27544430</v>
      </c>
      <c r="F64" s="31">
        <v>79774</v>
      </c>
      <c r="G64" s="36">
        <f t="shared" si="8"/>
        <v>2.5311877011450854E-3</v>
      </c>
      <c r="H64" s="31">
        <v>29196</v>
      </c>
      <c r="I64" s="36">
        <f t="shared" si="9"/>
        <v>9.2637395796414754E-4</v>
      </c>
      <c r="J64" s="31">
        <v>15510</v>
      </c>
      <c r="K64" s="36">
        <f t="shared" si="10"/>
        <v>5.6309025091461323E-4</v>
      </c>
      <c r="L64" s="31">
        <v>0</v>
      </c>
      <c r="M64" s="36">
        <f t="shared" si="11"/>
        <v>0</v>
      </c>
      <c r="N64" s="31">
        <f t="shared" si="12"/>
        <v>124480</v>
      </c>
      <c r="O64" s="36">
        <f t="shared" si="13"/>
        <v>4.5192439996035493E-3</v>
      </c>
      <c r="P64" s="31">
        <v>0</v>
      </c>
      <c r="Q64" s="31">
        <v>40639029</v>
      </c>
      <c r="R64" s="31">
        <v>36103314</v>
      </c>
      <c r="S64" s="31">
        <v>40310</v>
      </c>
      <c r="T64" s="36">
        <f t="shared" si="14"/>
        <v>1.116518001643838E-3</v>
      </c>
      <c r="U64" s="36">
        <f t="shared" si="15"/>
        <v>0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15827790</v>
      </c>
      <c r="E65" s="31">
        <v>17853395</v>
      </c>
      <c r="F65" s="31">
        <v>4245429</v>
      </c>
      <c r="G65" s="36">
        <f t="shared" si="8"/>
        <v>0.26822626532194321</v>
      </c>
      <c r="H65" s="31">
        <v>4357511</v>
      </c>
      <c r="I65" s="36">
        <f t="shared" si="9"/>
        <v>0.27530760769507301</v>
      </c>
      <c r="J65" s="31">
        <v>5673982</v>
      </c>
      <c r="K65" s="36">
        <f t="shared" si="10"/>
        <v>0.31780969389855546</v>
      </c>
      <c r="L65" s="31">
        <v>0</v>
      </c>
      <c r="M65" s="36">
        <f t="shared" si="11"/>
        <v>0</v>
      </c>
      <c r="N65" s="31">
        <f t="shared" si="12"/>
        <v>14276922</v>
      </c>
      <c r="O65" s="36">
        <f t="shared" si="13"/>
        <v>0.79967546788720012</v>
      </c>
      <c r="P65" s="31">
        <v>4829328</v>
      </c>
      <c r="Q65" s="31">
        <v>24555316</v>
      </c>
      <c r="R65" s="31">
        <v>26528450</v>
      </c>
      <c r="S65" s="31">
        <v>12700525</v>
      </c>
      <c r="T65" s="36">
        <f t="shared" si="14"/>
        <v>0.47875111436966727</v>
      </c>
      <c r="U65" s="36">
        <f t="shared" si="15"/>
        <v>0.17490093859849654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31022390</v>
      </c>
      <c r="E66" s="31">
        <v>41218577</v>
      </c>
      <c r="F66" s="31">
        <v>8634362</v>
      </c>
      <c r="G66" s="36">
        <f t="shared" si="8"/>
        <v>0.27832678268824551</v>
      </c>
      <c r="H66" s="31">
        <v>7929141</v>
      </c>
      <c r="I66" s="36">
        <f t="shared" si="9"/>
        <v>0.25559413700878625</v>
      </c>
      <c r="J66" s="31">
        <v>8191965</v>
      </c>
      <c r="K66" s="36">
        <f t="shared" si="10"/>
        <v>0.19874448843782258</v>
      </c>
      <c r="L66" s="31">
        <v>0</v>
      </c>
      <c r="M66" s="36">
        <f t="shared" si="11"/>
        <v>0</v>
      </c>
      <c r="N66" s="31">
        <f t="shared" si="12"/>
        <v>24755468</v>
      </c>
      <c r="O66" s="36">
        <f t="shared" si="13"/>
        <v>0.60059006889053934</v>
      </c>
      <c r="P66" s="31">
        <v>13728750</v>
      </c>
      <c r="Q66" s="31">
        <v>29702427</v>
      </c>
      <c r="R66" s="31">
        <v>34470002</v>
      </c>
      <c r="S66" s="31">
        <v>21157938</v>
      </c>
      <c r="T66" s="36">
        <f t="shared" si="14"/>
        <v>0.61380727509096167</v>
      </c>
      <c r="U66" s="36">
        <f t="shared" si="15"/>
        <v>-0.40329855230811251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248651298</v>
      </c>
      <c r="E67" s="31">
        <v>195398574</v>
      </c>
      <c r="F67" s="31">
        <v>41768750</v>
      </c>
      <c r="G67" s="36">
        <f t="shared" si="8"/>
        <v>0.16798122646437985</v>
      </c>
      <c r="H67" s="31">
        <v>42514486</v>
      </c>
      <c r="I67" s="36">
        <f t="shared" si="9"/>
        <v>0.17098035016089078</v>
      </c>
      <c r="J67" s="31">
        <v>38579269</v>
      </c>
      <c r="K67" s="36">
        <f t="shared" si="10"/>
        <v>0.19743884620161045</v>
      </c>
      <c r="L67" s="31">
        <v>0</v>
      </c>
      <c r="M67" s="36">
        <f t="shared" si="11"/>
        <v>0</v>
      </c>
      <c r="N67" s="31">
        <f t="shared" si="12"/>
        <v>122862505</v>
      </c>
      <c r="O67" s="36">
        <f t="shared" si="13"/>
        <v>0.62877892343267561</v>
      </c>
      <c r="P67" s="31">
        <v>41010504</v>
      </c>
      <c r="Q67" s="31">
        <v>235995456</v>
      </c>
      <c r="R67" s="31">
        <v>203968196</v>
      </c>
      <c r="S67" s="31">
        <v>129312643</v>
      </c>
      <c r="T67" s="36">
        <f t="shared" si="14"/>
        <v>0.63398434430434436</v>
      </c>
      <c r="U67" s="36">
        <f t="shared" si="15"/>
        <v>-5.9283226560687963E-2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39385381</v>
      </c>
      <c r="E68" s="31">
        <v>42223701</v>
      </c>
      <c r="F68" s="31">
        <v>61505851</v>
      </c>
      <c r="G68" s="36">
        <f t="shared" si="8"/>
        <v>1.5616416405874047</v>
      </c>
      <c r="H68" s="31">
        <v>-11955453</v>
      </c>
      <c r="I68" s="36">
        <f t="shared" si="9"/>
        <v>-0.30355052297196261</v>
      </c>
      <c r="J68" s="31">
        <v>6487777</v>
      </c>
      <c r="K68" s="36">
        <f t="shared" si="10"/>
        <v>0.15365249483933205</v>
      </c>
      <c r="L68" s="31">
        <v>0</v>
      </c>
      <c r="M68" s="36">
        <f t="shared" si="11"/>
        <v>0</v>
      </c>
      <c r="N68" s="31">
        <f t="shared" si="12"/>
        <v>56038175</v>
      </c>
      <c r="O68" s="36">
        <f t="shared" si="13"/>
        <v>1.3271734517066611</v>
      </c>
      <c r="P68" s="31">
        <v>38647603</v>
      </c>
      <c r="Q68" s="31">
        <v>34013782</v>
      </c>
      <c r="R68" s="31">
        <v>34415873</v>
      </c>
      <c r="S68" s="31">
        <v>53989691</v>
      </c>
      <c r="T68" s="36">
        <f t="shared" si="14"/>
        <v>1.5687439048836564</v>
      </c>
      <c r="U68" s="36">
        <f t="shared" si="15"/>
        <v>-0.83212989949208493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74739157</v>
      </c>
      <c r="E69" s="31">
        <v>97883311</v>
      </c>
      <c r="F69" s="31">
        <v>17984547</v>
      </c>
      <c r="G69" s="36">
        <f t="shared" si="8"/>
        <v>0.24063085164313533</v>
      </c>
      <c r="H69" s="31">
        <v>17603165</v>
      </c>
      <c r="I69" s="36">
        <f t="shared" si="9"/>
        <v>0.23552801110668134</v>
      </c>
      <c r="J69" s="31">
        <v>19673593</v>
      </c>
      <c r="K69" s="36">
        <f t="shared" si="10"/>
        <v>0.20099026891315516</v>
      </c>
      <c r="L69" s="31">
        <v>0</v>
      </c>
      <c r="M69" s="36">
        <f t="shared" si="11"/>
        <v>0</v>
      </c>
      <c r="N69" s="31">
        <f t="shared" si="12"/>
        <v>55261305</v>
      </c>
      <c r="O69" s="36">
        <f t="shared" si="13"/>
        <v>0.56456309492840917</v>
      </c>
      <c r="P69" s="31">
        <v>20858157</v>
      </c>
      <c r="Q69" s="31">
        <v>85082457</v>
      </c>
      <c r="R69" s="31">
        <v>120016297</v>
      </c>
      <c r="S69" s="31">
        <v>74958496</v>
      </c>
      <c r="T69" s="36">
        <f t="shared" si="14"/>
        <v>0.62456931161607165</v>
      </c>
      <c r="U69" s="36">
        <f t="shared" si="15"/>
        <v>-5.6791402998836338E-2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441142446</v>
      </c>
      <c r="E70" s="32">
        <f>SUM(E64:E69)</f>
        <v>422121988</v>
      </c>
      <c r="F70" s="32">
        <f>SUM(F64:F69)</f>
        <v>134218713</v>
      </c>
      <c r="G70" s="37">
        <f t="shared" si="8"/>
        <v>0.3042525474866683</v>
      </c>
      <c r="H70" s="32">
        <f>SUM(H64:H69)</f>
        <v>60478046</v>
      </c>
      <c r="I70" s="37">
        <f t="shared" si="9"/>
        <v>0.13709414396274169</v>
      </c>
      <c r="J70" s="32">
        <f>SUM(J64:J69)</f>
        <v>78622096</v>
      </c>
      <c r="K70" s="37">
        <f t="shared" si="10"/>
        <v>0.18625444358515625</v>
      </c>
      <c r="L70" s="32">
        <f>SUM(L64:L69)</f>
        <v>0</v>
      </c>
      <c r="M70" s="37">
        <f t="shared" si="11"/>
        <v>0</v>
      </c>
      <c r="N70" s="32">
        <f t="shared" si="12"/>
        <v>273318855</v>
      </c>
      <c r="O70" s="37">
        <f t="shared" si="13"/>
        <v>0.64748784183211039</v>
      </c>
      <c r="P70" s="32">
        <f>SUM(P64:P69)</f>
        <v>119074342</v>
      </c>
      <c r="Q70" s="32">
        <f>SUM(Q64:Q69)</f>
        <v>449988467</v>
      </c>
      <c r="R70" s="32">
        <f>SUM(R64:R69)</f>
        <v>455502132</v>
      </c>
      <c r="S70" s="32">
        <f>SUM(S64:S69)</f>
        <v>292159603</v>
      </c>
      <c r="T70" s="37">
        <f t="shared" si="14"/>
        <v>0.6414011757029493</v>
      </c>
      <c r="U70" s="37">
        <f t="shared" si="15"/>
        <v>-0.33972260791497799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57861712</v>
      </c>
      <c r="E71" s="31">
        <v>78359719</v>
      </c>
      <c r="F71" s="31">
        <v>17781235</v>
      </c>
      <c r="G71" s="36">
        <f t="shared" si="8"/>
        <v>0.30730571884910701</v>
      </c>
      <c r="H71" s="31">
        <v>21774853</v>
      </c>
      <c r="I71" s="36">
        <f t="shared" si="9"/>
        <v>0.37632576443642041</v>
      </c>
      <c r="J71" s="31">
        <v>18487455</v>
      </c>
      <c r="K71" s="36">
        <f t="shared" si="10"/>
        <v>0.23593059337030037</v>
      </c>
      <c r="L71" s="31">
        <v>0</v>
      </c>
      <c r="M71" s="36">
        <f t="shared" si="11"/>
        <v>0</v>
      </c>
      <c r="N71" s="31">
        <f t="shared" si="12"/>
        <v>58043543</v>
      </c>
      <c r="O71" s="36">
        <f t="shared" si="13"/>
        <v>0.74073189312993837</v>
      </c>
      <c r="P71" s="31">
        <v>20337407</v>
      </c>
      <c r="Q71" s="31">
        <v>72046228</v>
      </c>
      <c r="R71" s="31">
        <v>87665900</v>
      </c>
      <c r="S71" s="31">
        <v>65671524</v>
      </c>
      <c r="T71" s="36">
        <f t="shared" si="14"/>
        <v>0.74911138766612784</v>
      </c>
      <c r="U71" s="36">
        <f t="shared" si="15"/>
        <v>-9.0963021982104153E-2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51192715</v>
      </c>
      <c r="E72" s="31">
        <v>50476632</v>
      </c>
      <c r="F72" s="31">
        <v>11515971</v>
      </c>
      <c r="G72" s="36">
        <f t="shared" si="8"/>
        <v>0.22495331611148187</v>
      </c>
      <c r="H72" s="31">
        <v>12225657</v>
      </c>
      <c r="I72" s="36">
        <f t="shared" si="9"/>
        <v>0.23881634330197177</v>
      </c>
      <c r="J72" s="31">
        <v>12927491</v>
      </c>
      <c r="K72" s="36">
        <f t="shared" si="10"/>
        <v>0.25610843053078503</v>
      </c>
      <c r="L72" s="31">
        <v>0</v>
      </c>
      <c r="M72" s="36">
        <f t="shared" si="11"/>
        <v>0</v>
      </c>
      <c r="N72" s="31">
        <f t="shared" si="12"/>
        <v>36669119</v>
      </c>
      <c r="O72" s="36">
        <f t="shared" si="13"/>
        <v>0.72645732385631434</v>
      </c>
      <c r="P72" s="31">
        <v>17465628</v>
      </c>
      <c r="Q72" s="31">
        <v>45438871</v>
      </c>
      <c r="R72" s="31">
        <v>45438871</v>
      </c>
      <c r="S72" s="31">
        <v>37211752</v>
      </c>
      <c r="T72" s="36">
        <f t="shared" si="14"/>
        <v>0.81894094595792222</v>
      </c>
      <c r="U72" s="36">
        <f t="shared" si="15"/>
        <v>-0.25983245492231943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37560372</v>
      </c>
      <c r="E73" s="31">
        <v>37560372</v>
      </c>
      <c r="F73" s="31">
        <v>8972984</v>
      </c>
      <c r="G73" s="36">
        <f t="shared" si="8"/>
        <v>0.23889497154075046</v>
      </c>
      <c r="H73" s="31">
        <v>7969024</v>
      </c>
      <c r="I73" s="36">
        <f t="shared" si="9"/>
        <v>0.21216573680367171</v>
      </c>
      <c r="J73" s="31">
        <v>13529089</v>
      </c>
      <c r="K73" s="36">
        <f t="shared" si="10"/>
        <v>0.36019582021179131</v>
      </c>
      <c r="L73" s="31">
        <v>0</v>
      </c>
      <c r="M73" s="36">
        <f t="shared" si="11"/>
        <v>0</v>
      </c>
      <c r="N73" s="31">
        <f t="shared" si="12"/>
        <v>30471097</v>
      </c>
      <c r="O73" s="36">
        <f t="shared" si="13"/>
        <v>0.81125652855621344</v>
      </c>
      <c r="P73" s="31">
        <v>6422850</v>
      </c>
      <c r="Q73" s="31">
        <v>39925142</v>
      </c>
      <c r="R73" s="31">
        <v>33877962</v>
      </c>
      <c r="S73" s="31">
        <v>24236819</v>
      </c>
      <c r="T73" s="36">
        <f t="shared" si="14"/>
        <v>0.71541549636309287</v>
      </c>
      <c r="U73" s="36">
        <f t="shared" si="15"/>
        <v>1.1063996512451637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101573341</v>
      </c>
      <c r="E74" s="31">
        <v>101915140</v>
      </c>
      <c r="F74" s="31">
        <v>19559873</v>
      </c>
      <c r="G74" s="36">
        <f t="shared" si="8"/>
        <v>0.19256896354329825</v>
      </c>
      <c r="H74" s="31">
        <v>21131943</v>
      </c>
      <c r="I74" s="36">
        <f t="shared" si="9"/>
        <v>0.20804615455151762</v>
      </c>
      <c r="J74" s="31">
        <v>23130266</v>
      </c>
      <c r="K74" s="36">
        <f t="shared" si="10"/>
        <v>0.22695613232734607</v>
      </c>
      <c r="L74" s="31">
        <v>0</v>
      </c>
      <c r="M74" s="36">
        <f t="shared" si="11"/>
        <v>0</v>
      </c>
      <c r="N74" s="31">
        <f t="shared" si="12"/>
        <v>63822082</v>
      </c>
      <c r="O74" s="36">
        <f t="shared" si="13"/>
        <v>0.62622768314894139</v>
      </c>
      <c r="P74" s="31">
        <v>22117640</v>
      </c>
      <c r="Q74" s="31">
        <v>100321393</v>
      </c>
      <c r="R74" s="31">
        <v>102408783</v>
      </c>
      <c r="S74" s="31">
        <v>60752782</v>
      </c>
      <c r="T74" s="36">
        <f t="shared" si="14"/>
        <v>0.59323800381457514</v>
      </c>
      <c r="U74" s="36">
        <f t="shared" si="15"/>
        <v>4.5783636952224649E-2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24337711</v>
      </c>
      <c r="E75" s="31">
        <v>23793639</v>
      </c>
      <c r="F75" s="31">
        <v>4722653</v>
      </c>
      <c r="G75" s="36">
        <f t="shared" si="8"/>
        <v>0.19404672033454584</v>
      </c>
      <c r="H75" s="31">
        <v>5779374</v>
      </c>
      <c r="I75" s="36">
        <f t="shared" si="9"/>
        <v>0.23746579947473284</v>
      </c>
      <c r="J75" s="31">
        <v>5947342</v>
      </c>
      <c r="K75" s="36">
        <f t="shared" si="10"/>
        <v>0.24995512456081223</v>
      </c>
      <c r="L75" s="31">
        <v>0</v>
      </c>
      <c r="M75" s="36">
        <f t="shared" si="11"/>
        <v>0</v>
      </c>
      <c r="N75" s="31">
        <f t="shared" si="12"/>
        <v>16449369</v>
      </c>
      <c r="O75" s="36">
        <f t="shared" si="13"/>
        <v>0.69133473026131065</v>
      </c>
      <c r="P75" s="31">
        <v>2823845</v>
      </c>
      <c r="Q75" s="31">
        <v>28465990</v>
      </c>
      <c r="R75" s="31">
        <v>26437121</v>
      </c>
      <c r="S75" s="31">
        <v>14682065</v>
      </c>
      <c r="T75" s="36">
        <f t="shared" si="14"/>
        <v>0.55535793780268283</v>
      </c>
      <c r="U75" s="36">
        <f t="shared" si="15"/>
        <v>1.1061148894503772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19254827</v>
      </c>
      <c r="E76" s="31">
        <v>42959605</v>
      </c>
      <c r="F76" s="31">
        <v>5394314</v>
      </c>
      <c r="G76" s="36">
        <f t="shared" si="8"/>
        <v>0.28015385440752077</v>
      </c>
      <c r="H76" s="31">
        <v>7072248</v>
      </c>
      <c r="I76" s="36">
        <f t="shared" si="9"/>
        <v>0.3672974054765592</v>
      </c>
      <c r="J76" s="31">
        <v>7999356</v>
      </c>
      <c r="K76" s="36">
        <f t="shared" si="10"/>
        <v>0.18620646069720614</v>
      </c>
      <c r="L76" s="31">
        <v>0</v>
      </c>
      <c r="M76" s="36">
        <f t="shared" si="11"/>
        <v>0</v>
      </c>
      <c r="N76" s="31">
        <f t="shared" si="12"/>
        <v>20465918</v>
      </c>
      <c r="O76" s="36">
        <f t="shared" si="13"/>
        <v>0.47639911959153258</v>
      </c>
      <c r="P76" s="31">
        <v>13992844</v>
      </c>
      <c r="Q76" s="31">
        <v>15341748</v>
      </c>
      <c r="R76" s="31">
        <v>16196316</v>
      </c>
      <c r="S76" s="31">
        <v>24769629</v>
      </c>
      <c r="T76" s="36">
        <f t="shared" si="14"/>
        <v>1.5293372270583014</v>
      </c>
      <c r="U76" s="36">
        <f t="shared" si="15"/>
        <v>-0.42832522109158078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55064580</v>
      </c>
      <c r="E77" s="31">
        <v>55228080</v>
      </c>
      <c r="F77" s="31">
        <v>12549242</v>
      </c>
      <c r="G77" s="36">
        <f t="shared" si="8"/>
        <v>0.22790043981085481</v>
      </c>
      <c r="H77" s="31">
        <v>13382252</v>
      </c>
      <c r="I77" s="36">
        <f t="shared" si="9"/>
        <v>0.2430283133004919</v>
      </c>
      <c r="J77" s="31">
        <v>14259853</v>
      </c>
      <c r="K77" s="36">
        <f t="shared" si="10"/>
        <v>0.25819932541562191</v>
      </c>
      <c r="L77" s="31">
        <v>0</v>
      </c>
      <c r="M77" s="36">
        <f t="shared" si="11"/>
        <v>0</v>
      </c>
      <c r="N77" s="31">
        <f t="shared" si="12"/>
        <v>40191347</v>
      </c>
      <c r="O77" s="36">
        <f t="shared" si="13"/>
        <v>0.72773391723920156</v>
      </c>
      <c r="P77" s="31">
        <v>11386591</v>
      </c>
      <c r="Q77" s="31">
        <v>51330252</v>
      </c>
      <c r="R77" s="31">
        <v>56045064</v>
      </c>
      <c r="S77" s="31">
        <v>33582928</v>
      </c>
      <c r="T77" s="36">
        <f t="shared" si="14"/>
        <v>0.5992129476379936</v>
      </c>
      <c r="U77" s="36">
        <f t="shared" si="15"/>
        <v>0.25233733256951085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346845258</v>
      </c>
      <c r="E78" s="32">
        <f>SUM(E71:E77)</f>
        <v>390293187</v>
      </c>
      <c r="F78" s="32">
        <f>SUM(F71:F77)</f>
        <v>80496272</v>
      </c>
      <c r="G78" s="37">
        <f t="shared" si="8"/>
        <v>0.23208122395607322</v>
      </c>
      <c r="H78" s="32">
        <f>SUM(H71:H77)</f>
        <v>89335351</v>
      </c>
      <c r="I78" s="37">
        <f t="shared" si="9"/>
        <v>0.25756543859106185</v>
      </c>
      <c r="J78" s="32">
        <f>SUM(J71:J77)</f>
        <v>96280852</v>
      </c>
      <c r="K78" s="37">
        <f t="shared" si="10"/>
        <v>0.24668852853944387</v>
      </c>
      <c r="L78" s="32">
        <f>SUM(L71:L77)</f>
        <v>0</v>
      </c>
      <c r="M78" s="37">
        <f t="shared" si="11"/>
        <v>0</v>
      </c>
      <c r="N78" s="32">
        <f t="shared" si="12"/>
        <v>266112475</v>
      </c>
      <c r="O78" s="37">
        <f t="shared" si="13"/>
        <v>0.68182710809143587</v>
      </c>
      <c r="P78" s="32">
        <f>SUM(P71:P77)</f>
        <v>94546805</v>
      </c>
      <c r="Q78" s="32">
        <f>SUM(Q71:Q77)</f>
        <v>352869624</v>
      </c>
      <c r="R78" s="32">
        <f>SUM(R71:R77)</f>
        <v>368070017</v>
      </c>
      <c r="S78" s="32">
        <f>SUM(S71:S77)</f>
        <v>260907499</v>
      </c>
      <c r="T78" s="37">
        <f t="shared" si="14"/>
        <v>0.70885290012633662</v>
      </c>
      <c r="U78" s="37">
        <f t="shared" si="15"/>
        <v>1.8340619759705357E-2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116724942</v>
      </c>
      <c r="E79" s="31">
        <v>121536968</v>
      </c>
      <c r="F79" s="31">
        <v>144763050</v>
      </c>
      <c r="G79" s="36">
        <f t="shared" si="8"/>
        <v>1.2402066560889788</v>
      </c>
      <c r="H79" s="31">
        <v>29555234</v>
      </c>
      <c r="I79" s="36">
        <f t="shared" si="9"/>
        <v>0.25320410097098184</v>
      </c>
      <c r="J79" s="31">
        <v>-99526978</v>
      </c>
      <c r="K79" s="36">
        <f t="shared" si="10"/>
        <v>-0.81890292013866928</v>
      </c>
      <c r="L79" s="31">
        <v>0</v>
      </c>
      <c r="M79" s="36">
        <f t="shared" si="11"/>
        <v>0</v>
      </c>
      <c r="N79" s="31">
        <f t="shared" si="12"/>
        <v>74791306</v>
      </c>
      <c r="O79" s="36">
        <f t="shared" si="13"/>
        <v>0.61537906721517033</v>
      </c>
      <c r="P79" s="31">
        <v>25012887</v>
      </c>
      <c r="Q79" s="31">
        <v>107647612</v>
      </c>
      <c r="R79" s="31">
        <v>112181045</v>
      </c>
      <c r="S79" s="31">
        <v>72880426</v>
      </c>
      <c r="T79" s="36">
        <f t="shared" si="14"/>
        <v>0.64966791849728267</v>
      </c>
      <c r="U79" s="36">
        <f t="shared" si="15"/>
        <v>-4.9790280106410751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91746251</v>
      </c>
      <c r="E80" s="31">
        <v>109976522</v>
      </c>
      <c r="F80" s="31">
        <v>21884458</v>
      </c>
      <c r="G80" s="36">
        <f t="shared" si="8"/>
        <v>0.23853244968015097</v>
      </c>
      <c r="H80" s="31">
        <v>21760199</v>
      </c>
      <c r="I80" s="36">
        <f t="shared" si="9"/>
        <v>0.23717807281302425</v>
      </c>
      <c r="J80" s="31">
        <v>26455882</v>
      </c>
      <c r="K80" s="36">
        <f t="shared" si="10"/>
        <v>0.24055936229734562</v>
      </c>
      <c r="L80" s="31">
        <v>0</v>
      </c>
      <c r="M80" s="36">
        <f t="shared" si="11"/>
        <v>0</v>
      </c>
      <c r="N80" s="31">
        <f t="shared" si="12"/>
        <v>70100539</v>
      </c>
      <c r="O80" s="36">
        <f t="shared" si="13"/>
        <v>0.637413674529551</v>
      </c>
      <c r="P80" s="31">
        <v>17385032</v>
      </c>
      <c r="Q80" s="31">
        <v>77653459</v>
      </c>
      <c r="R80" s="31">
        <v>86855749</v>
      </c>
      <c r="S80" s="31">
        <v>59426652</v>
      </c>
      <c r="T80" s="36">
        <f t="shared" si="14"/>
        <v>0.68419940745660945</v>
      </c>
      <c r="U80" s="36">
        <f t="shared" si="15"/>
        <v>0.52176205370228823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91374020</v>
      </c>
      <c r="E81" s="31">
        <v>70464020</v>
      </c>
      <c r="F81" s="31">
        <v>16892740</v>
      </c>
      <c r="G81" s="36">
        <f t="shared" si="8"/>
        <v>0.18487465036560721</v>
      </c>
      <c r="H81" s="31">
        <v>17356493</v>
      </c>
      <c r="I81" s="36">
        <f t="shared" si="9"/>
        <v>0.1899499770284814</v>
      </c>
      <c r="J81" s="31">
        <v>20023426</v>
      </c>
      <c r="K81" s="36">
        <f t="shared" si="10"/>
        <v>0.28416525199669279</v>
      </c>
      <c r="L81" s="31">
        <v>0</v>
      </c>
      <c r="M81" s="36">
        <f t="shared" si="11"/>
        <v>0</v>
      </c>
      <c r="N81" s="31">
        <f t="shared" si="12"/>
        <v>54272659</v>
      </c>
      <c r="O81" s="36">
        <f t="shared" si="13"/>
        <v>0.77021803467925898</v>
      </c>
      <c r="P81" s="31">
        <v>20878060</v>
      </c>
      <c r="Q81" s="31">
        <v>81311170</v>
      </c>
      <c r="R81" s="31">
        <v>73797444</v>
      </c>
      <c r="S81" s="31">
        <v>52970466</v>
      </c>
      <c r="T81" s="36">
        <f t="shared" si="14"/>
        <v>0.71778185163160935</v>
      </c>
      <c r="U81" s="36">
        <f t="shared" si="15"/>
        <v>-4.0934550432367711E-2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16285245</v>
      </c>
      <c r="E82" s="31">
        <v>15826041</v>
      </c>
      <c r="F82" s="31">
        <v>3731105</v>
      </c>
      <c r="G82" s="36">
        <f t="shared" si="8"/>
        <v>0.22910954056877866</v>
      </c>
      <c r="H82" s="31">
        <v>3747613</v>
      </c>
      <c r="I82" s="36">
        <f t="shared" si="9"/>
        <v>0.23012321890152712</v>
      </c>
      <c r="J82" s="31">
        <v>3126336</v>
      </c>
      <c r="K82" s="36">
        <f t="shared" si="10"/>
        <v>0.19754378242796161</v>
      </c>
      <c r="L82" s="31">
        <v>0</v>
      </c>
      <c r="M82" s="36">
        <f t="shared" si="11"/>
        <v>0</v>
      </c>
      <c r="N82" s="31">
        <f t="shared" si="12"/>
        <v>10605054</v>
      </c>
      <c r="O82" s="36">
        <f t="shared" si="13"/>
        <v>0.67010151180576372</v>
      </c>
      <c r="P82" s="31">
        <v>3591453</v>
      </c>
      <c r="Q82" s="31">
        <v>23988047</v>
      </c>
      <c r="R82" s="31">
        <v>23833829</v>
      </c>
      <c r="S82" s="31">
        <v>12587570</v>
      </c>
      <c r="T82" s="36">
        <f t="shared" si="14"/>
        <v>0.52813880639992838</v>
      </c>
      <c r="U82" s="36">
        <f t="shared" si="15"/>
        <v>-0.12950663700736165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41714782</v>
      </c>
      <c r="E83" s="31">
        <v>41195332</v>
      </c>
      <c r="F83" s="31">
        <v>5713772</v>
      </c>
      <c r="G83" s="36">
        <f t="shared" si="8"/>
        <v>0.1369723567055918</v>
      </c>
      <c r="H83" s="31">
        <v>13695334</v>
      </c>
      <c r="I83" s="36">
        <f t="shared" si="9"/>
        <v>0.32830889539348423</v>
      </c>
      <c r="J83" s="31">
        <v>5931340</v>
      </c>
      <c r="K83" s="36">
        <f t="shared" si="10"/>
        <v>0.14398087627986589</v>
      </c>
      <c r="L83" s="31">
        <v>0</v>
      </c>
      <c r="M83" s="36">
        <f t="shared" si="11"/>
        <v>0</v>
      </c>
      <c r="N83" s="31">
        <f t="shared" si="12"/>
        <v>25340446</v>
      </c>
      <c r="O83" s="36">
        <f t="shared" si="13"/>
        <v>0.61512906365216335</v>
      </c>
      <c r="P83" s="31">
        <v>6610793</v>
      </c>
      <c r="Q83" s="31">
        <v>37891000</v>
      </c>
      <c r="R83" s="31">
        <v>40738810</v>
      </c>
      <c r="S83" s="31">
        <v>26038068</v>
      </c>
      <c r="T83" s="36">
        <f t="shared" si="14"/>
        <v>0.63914650427933462</v>
      </c>
      <c r="U83" s="36">
        <f t="shared" si="15"/>
        <v>-0.10277934886177797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357845240</v>
      </c>
      <c r="E84" s="32">
        <f>SUM(E79:E83)</f>
        <v>358998883</v>
      </c>
      <c r="F84" s="32">
        <f>SUM(F79:F83)</f>
        <v>192985125</v>
      </c>
      <c r="G84" s="37">
        <f t="shared" si="8"/>
        <v>0.53929772825817102</v>
      </c>
      <c r="H84" s="32">
        <f>SUM(H79:H83)</f>
        <v>86114873</v>
      </c>
      <c r="I84" s="37">
        <f t="shared" si="9"/>
        <v>0.24064836799282283</v>
      </c>
      <c r="J84" s="32">
        <f>SUM(J79:J83)</f>
        <v>-43989994</v>
      </c>
      <c r="K84" s="37">
        <f t="shared" si="10"/>
        <v>-0.12253518348690795</v>
      </c>
      <c r="L84" s="32">
        <f>SUM(L79:L83)</f>
        <v>0</v>
      </c>
      <c r="M84" s="37">
        <f t="shared" si="11"/>
        <v>0</v>
      </c>
      <c r="N84" s="32">
        <f t="shared" si="12"/>
        <v>235110004</v>
      </c>
      <c r="O84" s="37">
        <f t="shared" si="13"/>
        <v>0.65490455578938389</v>
      </c>
      <c r="P84" s="32">
        <f>SUM(P79:P83)</f>
        <v>73478225</v>
      </c>
      <c r="Q84" s="32">
        <f>SUM(Q79:Q83)</f>
        <v>328491288</v>
      </c>
      <c r="R84" s="32">
        <f>SUM(R79:R83)</f>
        <v>337406877</v>
      </c>
      <c r="S84" s="32">
        <f>SUM(S79:S83)</f>
        <v>223903182</v>
      </c>
      <c r="T84" s="37">
        <f t="shared" si="14"/>
        <v>0.66359993604991041</v>
      </c>
      <c r="U84" s="37">
        <f t="shared" si="15"/>
        <v>-1.5986806839713399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1423731073</v>
      </c>
      <c r="E85" s="32">
        <f>SUM(E57,E59:E62,E64:E69,E71:E77,E79:E83)</f>
        <v>1443209973</v>
      </c>
      <c r="F85" s="32">
        <f>SUM(F57,F59:F62,F64:F69,F71:F77,F79:F83)</f>
        <v>461391699</v>
      </c>
      <c r="G85" s="37">
        <f t="shared" si="8"/>
        <v>0.32407222666551999</v>
      </c>
      <c r="H85" s="32">
        <f>SUM(H57,H59:H62,H64:H69,H71:H77,H79:H83)</f>
        <v>293116505</v>
      </c>
      <c r="I85" s="37">
        <f t="shared" si="9"/>
        <v>0.20587912321275859</v>
      </c>
      <c r="J85" s="32">
        <f>SUM(J57,J59:J62,J64:J69,J71:J77,J79:J83)</f>
        <v>186855858</v>
      </c>
      <c r="K85" s="37">
        <f t="shared" si="10"/>
        <v>0.12947239937067703</v>
      </c>
      <c r="L85" s="32">
        <f>SUM(L57,L59:L62,L64:L69,L71:L77,L79:L83)</f>
        <v>0</v>
      </c>
      <c r="M85" s="37">
        <f t="shared" si="11"/>
        <v>0</v>
      </c>
      <c r="N85" s="32">
        <f t="shared" si="12"/>
        <v>941364062</v>
      </c>
      <c r="O85" s="37">
        <f t="shared" si="13"/>
        <v>0.65227103443803602</v>
      </c>
      <c r="P85" s="32">
        <f>SUM(P57,P59:P62,P64:P69,P71:P77,P79:P83)</f>
        <v>324973736</v>
      </c>
      <c r="Q85" s="32">
        <f>SUM(Q57,Q59:Q62,Q64:Q69,Q71:Q77,Q79:Q83)</f>
        <v>1372054320</v>
      </c>
      <c r="R85" s="32">
        <f>SUM(R57,R59:R62,R64:R69,R71:R77,R79:R83)</f>
        <v>1396440843</v>
      </c>
      <c r="S85" s="32">
        <f>SUM(S57,S59:S62,S64:S69,S71:S77,S79:S83)</f>
        <v>897712791</v>
      </c>
      <c r="T85" s="37">
        <f t="shared" si="14"/>
        <v>0.64285773042231187</v>
      </c>
      <c r="U85" s="37">
        <f t="shared" si="15"/>
        <v>-0.42501243238930542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527974725</v>
      </c>
      <c r="E88" s="31">
        <v>538436239</v>
      </c>
      <c r="F88" s="31">
        <v>108577153</v>
      </c>
      <c r="G88" s="36">
        <f t="shared" ref="G88:G99" si="16">IF(($D88      =0),0,($F88      /$D88      ))</f>
        <v>0.20564839159677578</v>
      </c>
      <c r="H88" s="31">
        <v>116268008</v>
      </c>
      <c r="I88" s="36">
        <f t="shared" ref="I88:I99" si="17">IF(($D88      =0),0,($H88      /$D88      ))</f>
        <v>0.220215102152854</v>
      </c>
      <c r="J88" s="31">
        <v>110455622</v>
      </c>
      <c r="K88" s="36">
        <f t="shared" ref="K88:K99" si="18">IF(($E88      =0),0,($J88      /$E88      ))</f>
        <v>0.20514150794371031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335300783</v>
      </c>
      <c r="O88" s="36">
        <f t="shared" ref="O88:O99" si="21">IF(($E88      =0),0,($N88      /$E88      ))</f>
        <v>0.62273071296748284</v>
      </c>
      <c r="P88" s="31">
        <v>109672516</v>
      </c>
      <c r="Q88" s="31">
        <v>473116406</v>
      </c>
      <c r="R88" s="31">
        <v>463632501</v>
      </c>
      <c r="S88" s="31">
        <v>314916095</v>
      </c>
      <c r="T88" s="36">
        <f t="shared" ref="T88:T99" si="22">IF(($R88      =0),0,($S88      /$R88      ))</f>
        <v>0.67923645197600158</v>
      </c>
      <c r="U88" s="36">
        <f t="shared" ref="U88:U99" si="23">IF(($P88      =0),0,(($J88      /$P88      )-1))</f>
        <v>7.1404033440793935E-3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3739818634</v>
      </c>
      <c r="E89" s="31">
        <v>3900004428</v>
      </c>
      <c r="F89" s="31">
        <v>708264793</v>
      </c>
      <c r="G89" s="36">
        <f t="shared" si="16"/>
        <v>0.18938479704895764</v>
      </c>
      <c r="H89" s="31">
        <v>988758842</v>
      </c>
      <c r="I89" s="36">
        <f t="shared" si="17"/>
        <v>0.26438684299041865</v>
      </c>
      <c r="J89" s="31">
        <v>861979215</v>
      </c>
      <c r="K89" s="36">
        <f t="shared" si="18"/>
        <v>0.22102006059568505</v>
      </c>
      <c r="L89" s="31">
        <v>0</v>
      </c>
      <c r="M89" s="36">
        <f t="shared" si="19"/>
        <v>0</v>
      </c>
      <c r="N89" s="31">
        <f t="shared" si="20"/>
        <v>2559002850</v>
      </c>
      <c r="O89" s="36">
        <f t="shared" si="21"/>
        <v>0.65615383193611077</v>
      </c>
      <c r="P89" s="31">
        <v>1083752972</v>
      </c>
      <c r="Q89" s="31">
        <v>3381644072</v>
      </c>
      <c r="R89" s="31">
        <v>3698487896</v>
      </c>
      <c r="S89" s="31">
        <v>2600503261</v>
      </c>
      <c r="T89" s="36">
        <f t="shared" si="22"/>
        <v>0.70312607047126052</v>
      </c>
      <c r="U89" s="36">
        <f t="shared" si="23"/>
        <v>-0.20463497008061726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1294619388</v>
      </c>
      <c r="E90" s="31">
        <v>1347523310</v>
      </c>
      <c r="F90" s="31">
        <v>310831446</v>
      </c>
      <c r="G90" s="36">
        <f t="shared" si="16"/>
        <v>0.24009484863361247</v>
      </c>
      <c r="H90" s="31">
        <v>287210649</v>
      </c>
      <c r="I90" s="36">
        <f t="shared" si="17"/>
        <v>0.22184948847684027</v>
      </c>
      <c r="J90" s="31">
        <v>210228781</v>
      </c>
      <c r="K90" s="36">
        <f t="shared" si="18"/>
        <v>0.15601123887051721</v>
      </c>
      <c r="L90" s="31">
        <v>0</v>
      </c>
      <c r="M90" s="36">
        <f t="shared" si="19"/>
        <v>0</v>
      </c>
      <c r="N90" s="31">
        <f t="shared" si="20"/>
        <v>808270876</v>
      </c>
      <c r="O90" s="36">
        <f t="shared" si="21"/>
        <v>0.59981958753648579</v>
      </c>
      <c r="P90" s="31">
        <v>243322905</v>
      </c>
      <c r="Q90" s="31">
        <v>1439346981</v>
      </c>
      <c r="R90" s="31">
        <v>1268945249</v>
      </c>
      <c r="S90" s="31">
        <v>784945213</v>
      </c>
      <c r="T90" s="36">
        <f t="shared" si="22"/>
        <v>0.61858083602785918</v>
      </c>
      <c r="U90" s="36">
        <f t="shared" si="23"/>
        <v>-0.13600907814247898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5562412747</v>
      </c>
      <c r="E91" s="32">
        <f>SUM(E88:E90)</f>
        <v>5785963977</v>
      </c>
      <c r="F91" s="32">
        <f>SUM(F88:F90)</f>
        <v>1127673392</v>
      </c>
      <c r="G91" s="37">
        <f t="shared" si="16"/>
        <v>0.20273098083348687</v>
      </c>
      <c r="H91" s="32">
        <f>SUM(H88:H90)</f>
        <v>1392237499</v>
      </c>
      <c r="I91" s="37">
        <f t="shared" si="17"/>
        <v>0.25029381355255981</v>
      </c>
      <c r="J91" s="32">
        <f>SUM(J88:J90)</f>
        <v>1182663618</v>
      </c>
      <c r="K91" s="37">
        <f t="shared" si="18"/>
        <v>0.20440217441747824</v>
      </c>
      <c r="L91" s="32">
        <f>SUM(L88:L90)</f>
        <v>0</v>
      </c>
      <c r="M91" s="37">
        <f t="shared" si="19"/>
        <v>0</v>
      </c>
      <c r="N91" s="32">
        <f t="shared" si="20"/>
        <v>3702574509</v>
      </c>
      <c r="O91" s="37">
        <f t="shared" si="21"/>
        <v>0.63992353283190861</v>
      </c>
      <c r="P91" s="32">
        <f>SUM(P88:P90)</f>
        <v>1436748393</v>
      </c>
      <c r="Q91" s="32">
        <f>SUM(Q88:Q90)</f>
        <v>5294107459</v>
      </c>
      <c r="R91" s="32">
        <f>SUM(R88:R90)</f>
        <v>5431065646</v>
      </c>
      <c r="S91" s="32">
        <f>SUM(S88:S90)</f>
        <v>3700364569</v>
      </c>
      <c r="T91" s="37">
        <f t="shared" si="22"/>
        <v>0.68133305877555217</v>
      </c>
      <c r="U91" s="37">
        <f t="shared" si="23"/>
        <v>-0.17684709183454084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208706489</v>
      </c>
      <c r="E92" s="31">
        <v>212109158</v>
      </c>
      <c r="F92" s="31">
        <v>41716640</v>
      </c>
      <c r="G92" s="36">
        <f t="shared" si="16"/>
        <v>0.19988185417656085</v>
      </c>
      <c r="H92" s="31">
        <v>66624759</v>
      </c>
      <c r="I92" s="36">
        <f t="shared" si="17"/>
        <v>0.31922706054434175</v>
      </c>
      <c r="J92" s="31">
        <v>44074502</v>
      </c>
      <c r="K92" s="36">
        <f t="shared" si="18"/>
        <v>0.20779160322724019</v>
      </c>
      <c r="L92" s="31">
        <v>0</v>
      </c>
      <c r="M92" s="36">
        <f t="shared" si="19"/>
        <v>0</v>
      </c>
      <c r="N92" s="31">
        <f t="shared" si="20"/>
        <v>152415901</v>
      </c>
      <c r="O92" s="36">
        <f t="shared" si="21"/>
        <v>0.71857293875071626</v>
      </c>
      <c r="P92" s="31">
        <v>34973322</v>
      </c>
      <c r="Q92" s="31">
        <v>193158148</v>
      </c>
      <c r="R92" s="31">
        <v>192217213</v>
      </c>
      <c r="S92" s="31">
        <v>122293105</v>
      </c>
      <c r="T92" s="36">
        <f t="shared" si="22"/>
        <v>0.63622348431407127</v>
      </c>
      <c r="U92" s="36">
        <f t="shared" si="23"/>
        <v>0.26023207060513154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59406206</v>
      </c>
      <c r="E93" s="31">
        <v>57523867</v>
      </c>
      <c r="F93" s="31">
        <v>8102627</v>
      </c>
      <c r="G93" s="36">
        <f t="shared" si="16"/>
        <v>0.13639361180547366</v>
      </c>
      <c r="H93" s="31">
        <v>10412742</v>
      </c>
      <c r="I93" s="36">
        <f t="shared" si="17"/>
        <v>0.17528037390571619</v>
      </c>
      <c r="J93" s="31">
        <v>13296983</v>
      </c>
      <c r="K93" s="36">
        <f t="shared" si="18"/>
        <v>0.23115593045926486</v>
      </c>
      <c r="L93" s="31">
        <v>0</v>
      </c>
      <c r="M93" s="36">
        <f t="shared" si="19"/>
        <v>0</v>
      </c>
      <c r="N93" s="31">
        <f t="shared" si="20"/>
        <v>31812352</v>
      </c>
      <c r="O93" s="36">
        <f t="shared" si="21"/>
        <v>0.55302874544230485</v>
      </c>
      <c r="P93" s="31">
        <v>8142906</v>
      </c>
      <c r="Q93" s="31">
        <v>57024340</v>
      </c>
      <c r="R93" s="31">
        <v>57490432</v>
      </c>
      <c r="S93" s="31">
        <v>30991906</v>
      </c>
      <c r="T93" s="36">
        <f t="shared" si="22"/>
        <v>0.53907937237278025</v>
      </c>
      <c r="U93" s="36">
        <f t="shared" si="23"/>
        <v>0.63295302684324239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37854201</v>
      </c>
      <c r="E94" s="31">
        <v>38370311</v>
      </c>
      <c r="F94" s="31">
        <v>10811623</v>
      </c>
      <c r="G94" s="36">
        <f t="shared" si="16"/>
        <v>0.28561223627464755</v>
      </c>
      <c r="H94" s="31">
        <v>8324983</v>
      </c>
      <c r="I94" s="36">
        <f t="shared" si="17"/>
        <v>0.21992230135830895</v>
      </c>
      <c r="J94" s="31">
        <v>8309787</v>
      </c>
      <c r="K94" s="36">
        <f t="shared" si="18"/>
        <v>0.21656814301036029</v>
      </c>
      <c r="L94" s="31">
        <v>0</v>
      </c>
      <c r="M94" s="36">
        <f t="shared" si="19"/>
        <v>0</v>
      </c>
      <c r="N94" s="31">
        <f t="shared" si="20"/>
        <v>27446393</v>
      </c>
      <c r="O94" s="36">
        <f t="shared" si="21"/>
        <v>0.71530285485567213</v>
      </c>
      <c r="P94" s="31">
        <v>6189642</v>
      </c>
      <c r="Q94" s="31">
        <v>35708416</v>
      </c>
      <c r="R94" s="31">
        <v>37813456</v>
      </c>
      <c r="S94" s="31">
        <v>24310405</v>
      </c>
      <c r="T94" s="36">
        <f t="shared" si="22"/>
        <v>0.64290354735097477</v>
      </c>
      <c r="U94" s="36">
        <f t="shared" si="23"/>
        <v>0.34253111892416399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54097443</v>
      </c>
      <c r="E95" s="31">
        <v>52722615</v>
      </c>
      <c r="F95" s="31">
        <v>12462848</v>
      </c>
      <c r="G95" s="36">
        <f t="shared" si="16"/>
        <v>0.23037776480489106</v>
      </c>
      <c r="H95" s="31">
        <v>13773404</v>
      </c>
      <c r="I95" s="36">
        <f t="shared" si="17"/>
        <v>0.25460360483211747</v>
      </c>
      <c r="J95" s="31">
        <v>12802104</v>
      </c>
      <c r="K95" s="36">
        <f t="shared" si="18"/>
        <v>0.24281997393338703</v>
      </c>
      <c r="L95" s="31">
        <v>0</v>
      </c>
      <c r="M95" s="36">
        <f t="shared" si="19"/>
        <v>0</v>
      </c>
      <c r="N95" s="31">
        <f t="shared" si="20"/>
        <v>39038356</v>
      </c>
      <c r="O95" s="36">
        <f t="shared" si="21"/>
        <v>0.74044802216278538</v>
      </c>
      <c r="P95" s="31">
        <v>12183689</v>
      </c>
      <c r="Q95" s="31">
        <v>35930006</v>
      </c>
      <c r="R95" s="31">
        <v>53778018</v>
      </c>
      <c r="S95" s="31">
        <v>39804705</v>
      </c>
      <c r="T95" s="36">
        <f t="shared" si="22"/>
        <v>0.74016682801511946</v>
      </c>
      <c r="U95" s="36">
        <f t="shared" si="23"/>
        <v>5.0757615365920827E-2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360064339</v>
      </c>
      <c r="E96" s="32">
        <f>SUM(E92:E95)</f>
        <v>360725951</v>
      </c>
      <c r="F96" s="32">
        <f>SUM(F92:F95)</f>
        <v>73093738</v>
      </c>
      <c r="G96" s="37">
        <f t="shared" si="16"/>
        <v>0.20300188072776626</v>
      </c>
      <c r="H96" s="32">
        <f>SUM(H92:H95)</f>
        <v>99135888</v>
      </c>
      <c r="I96" s="37">
        <f t="shared" si="17"/>
        <v>0.27532826015297229</v>
      </c>
      <c r="J96" s="32">
        <f>SUM(J92:J95)</f>
        <v>78483376</v>
      </c>
      <c r="K96" s="37">
        <f t="shared" si="18"/>
        <v>0.21757063993435838</v>
      </c>
      <c r="L96" s="32">
        <f>SUM(L92:L95)</f>
        <v>0</v>
      </c>
      <c r="M96" s="37">
        <f t="shared" si="19"/>
        <v>0</v>
      </c>
      <c r="N96" s="32">
        <f t="shared" si="20"/>
        <v>250713002</v>
      </c>
      <c r="O96" s="37">
        <f t="shared" si="21"/>
        <v>0.69502346949249572</v>
      </c>
      <c r="P96" s="32">
        <f>SUM(P92:P95)</f>
        <v>61489559</v>
      </c>
      <c r="Q96" s="32">
        <f>SUM(Q92:Q95)</f>
        <v>321820910</v>
      </c>
      <c r="R96" s="32">
        <f>SUM(R92:R95)</f>
        <v>341299119</v>
      </c>
      <c r="S96" s="32">
        <f>SUM(S92:S95)</f>
        <v>217400121</v>
      </c>
      <c r="T96" s="37">
        <f t="shared" si="22"/>
        <v>0.63697826597671348</v>
      </c>
      <c r="U96" s="37">
        <f t="shared" si="23"/>
        <v>0.27636914748404684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222415497</v>
      </c>
      <c r="E97" s="31">
        <v>224023936</v>
      </c>
      <c r="F97" s="31">
        <v>25307012</v>
      </c>
      <c r="G97" s="36">
        <f t="shared" si="16"/>
        <v>0.11378259312569393</v>
      </c>
      <c r="H97" s="31">
        <v>40136846</v>
      </c>
      <c r="I97" s="36">
        <f t="shared" si="17"/>
        <v>0.18045885534675671</v>
      </c>
      <c r="J97" s="31">
        <v>43714032</v>
      </c>
      <c r="K97" s="36">
        <f t="shared" si="18"/>
        <v>0.19513107742201261</v>
      </c>
      <c r="L97" s="31">
        <v>0</v>
      </c>
      <c r="M97" s="36">
        <f t="shared" si="19"/>
        <v>0</v>
      </c>
      <c r="N97" s="31">
        <f t="shared" si="20"/>
        <v>109157890</v>
      </c>
      <c r="O97" s="36">
        <f t="shared" si="21"/>
        <v>0.48725994172337012</v>
      </c>
      <c r="P97" s="31">
        <v>37365327</v>
      </c>
      <c r="Q97" s="31">
        <v>153360620</v>
      </c>
      <c r="R97" s="31">
        <v>164830935</v>
      </c>
      <c r="S97" s="31">
        <v>123384203</v>
      </c>
      <c r="T97" s="36">
        <f t="shared" si="22"/>
        <v>0.74855004007591175</v>
      </c>
      <c r="U97" s="36">
        <f t="shared" si="23"/>
        <v>0.16990899076033772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84164614</v>
      </c>
      <c r="E98" s="31">
        <v>100568450</v>
      </c>
      <c r="F98" s="31">
        <v>29478915</v>
      </c>
      <c r="G98" s="36">
        <f t="shared" si="16"/>
        <v>0.35025307666711331</v>
      </c>
      <c r="H98" s="31">
        <v>23385087</v>
      </c>
      <c r="I98" s="36">
        <f t="shared" si="17"/>
        <v>0.27784939404581599</v>
      </c>
      <c r="J98" s="31">
        <v>15046774</v>
      </c>
      <c r="K98" s="36">
        <f t="shared" si="18"/>
        <v>0.14961724079470251</v>
      </c>
      <c r="L98" s="31">
        <v>0</v>
      </c>
      <c r="M98" s="36">
        <f t="shared" si="19"/>
        <v>0</v>
      </c>
      <c r="N98" s="31">
        <f t="shared" si="20"/>
        <v>67910776</v>
      </c>
      <c r="O98" s="36">
        <f t="shared" si="21"/>
        <v>0.67526919227650417</v>
      </c>
      <c r="P98" s="31">
        <v>23695344</v>
      </c>
      <c r="Q98" s="31">
        <v>169963976</v>
      </c>
      <c r="R98" s="31">
        <v>79536421</v>
      </c>
      <c r="S98" s="31">
        <v>58699721</v>
      </c>
      <c r="T98" s="36">
        <f t="shared" si="22"/>
        <v>0.73802316299849602</v>
      </c>
      <c r="U98" s="36">
        <f t="shared" si="23"/>
        <v>-0.36499026981840821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155633637</v>
      </c>
      <c r="E99" s="31">
        <v>159756117</v>
      </c>
      <c r="F99" s="31">
        <v>31260161</v>
      </c>
      <c r="G99" s="36">
        <f t="shared" si="16"/>
        <v>0.20085735707634977</v>
      </c>
      <c r="H99" s="31">
        <v>34342853</v>
      </c>
      <c r="I99" s="36">
        <f t="shared" si="17"/>
        <v>0.22066472044214966</v>
      </c>
      <c r="J99" s="31">
        <v>32807676</v>
      </c>
      <c r="K99" s="36">
        <f t="shared" si="18"/>
        <v>0.20536100035531032</v>
      </c>
      <c r="L99" s="31">
        <v>0</v>
      </c>
      <c r="M99" s="36">
        <f t="shared" si="19"/>
        <v>0</v>
      </c>
      <c r="N99" s="31">
        <f t="shared" si="20"/>
        <v>98410690</v>
      </c>
      <c r="O99" s="36">
        <f t="shared" si="21"/>
        <v>0.61600577084632069</v>
      </c>
      <c r="P99" s="31">
        <v>38659762</v>
      </c>
      <c r="Q99" s="31">
        <v>127562430</v>
      </c>
      <c r="R99" s="31">
        <v>133760286</v>
      </c>
      <c r="S99" s="31">
        <v>108008016</v>
      </c>
      <c r="T99" s="36">
        <f t="shared" si="22"/>
        <v>0.80747446966433667</v>
      </c>
      <c r="U99" s="36">
        <f t="shared" si="23"/>
        <v>-0.15137408243744488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40859566</v>
      </c>
      <c r="E100" s="31">
        <v>44662068</v>
      </c>
      <c r="F100" s="31">
        <v>12093709</v>
      </c>
      <c r="G100" s="36">
        <f>IF(($D100     =0),0,($F100     /$D100     ))</f>
        <v>0.29598231660120911</v>
      </c>
      <c r="H100" s="31">
        <v>12855586</v>
      </c>
      <c r="I100" s="36">
        <f>IF(($D100     =0),0,($H100     /$D100     ))</f>
        <v>0.3146285498969813</v>
      </c>
      <c r="J100" s="31">
        <v>11137329</v>
      </c>
      <c r="K100" s="36">
        <f>IF(($E100     =0),0,($J100     /$E100     ))</f>
        <v>0.2493688603940149</v>
      </c>
      <c r="L100" s="31">
        <v>0</v>
      </c>
      <c r="M100" s="36">
        <f>IF(($E100     =0),0,($L100     /$E100     ))</f>
        <v>0</v>
      </c>
      <c r="N100" s="31">
        <f>$F100     +$H100     +$J100</f>
        <v>36086624</v>
      </c>
      <c r="O100" s="36">
        <f>IF(($E100     =0),0,($N100     /$E100     ))</f>
        <v>0.80799267960453602</v>
      </c>
      <c r="P100" s="31">
        <v>9358760</v>
      </c>
      <c r="Q100" s="31">
        <v>42360276</v>
      </c>
      <c r="R100" s="31">
        <v>43738153</v>
      </c>
      <c r="S100" s="31">
        <v>31143756</v>
      </c>
      <c r="T100" s="36">
        <f>IF(($R100     =0),0,($S100     /$R100     ))</f>
        <v>0.71205009502801819</v>
      </c>
      <c r="U100" s="36">
        <f>IF(($P100     =0),0,(($J100     /$P100     )-1))</f>
        <v>0.19004323222307229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503073314</v>
      </c>
      <c r="E101" s="32">
        <f>SUM(E97:E100)</f>
        <v>529010571</v>
      </c>
      <c r="F101" s="32">
        <f>SUM(F97:F100)</f>
        <v>98139797</v>
      </c>
      <c r="G101" s="37">
        <f>IF(($D101     =0),0,($F101     /$D101     ))</f>
        <v>0.19508050669529253</v>
      </c>
      <c r="H101" s="32">
        <f>SUM(H97:H100)</f>
        <v>110720372</v>
      </c>
      <c r="I101" s="37">
        <f>IF(($D101     =0),0,($H101     /$D101     ))</f>
        <v>0.22008794527312175</v>
      </c>
      <c r="J101" s="32">
        <f>SUM(J97:J100)</f>
        <v>102705811</v>
      </c>
      <c r="K101" s="37">
        <f>IF(($E101     =0),0,($J101     /$E101     ))</f>
        <v>0.1941469918188081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311565980</v>
      </c>
      <c r="O101" s="37">
        <f>IF(($E101     =0),0,($N101     /$E101     ))</f>
        <v>0.58895983762865112</v>
      </c>
      <c r="P101" s="32">
        <f>SUM(P97:P100)</f>
        <v>109079193</v>
      </c>
      <c r="Q101" s="32">
        <f>SUM(Q97:Q100)</f>
        <v>493247302</v>
      </c>
      <c r="R101" s="32">
        <f>SUM(R97:R100)</f>
        <v>421865795</v>
      </c>
      <c r="S101" s="32">
        <f>SUM(S97:S100)</f>
        <v>321235696</v>
      </c>
      <c r="T101" s="37">
        <f>IF(($R101     =0),0,($S101     /$R101     ))</f>
        <v>0.76146419028828827</v>
      </c>
      <c r="U101" s="37">
        <f>IF(($P101     =0),0,(($J101     /$P101     )-1))</f>
        <v>-5.8428943455788085E-2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6425550400</v>
      </c>
      <c r="E102" s="32">
        <f>SUM(E88:E90,E92:E95,E97:E100)</f>
        <v>6675700499</v>
      </c>
      <c r="F102" s="32">
        <f>SUM(F88:F90,F92:F95,F97:F100)</f>
        <v>1298906927</v>
      </c>
      <c r="G102" s="37">
        <f>IF(($D102     =0),0,($F102     /$D102     ))</f>
        <v>0.20214718524346179</v>
      </c>
      <c r="H102" s="32">
        <f>SUM(H88:H90,H92:H95,H97:H100)</f>
        <v>1602093759</v>
      </c>
      <c r="I102" s="37">
        <f>IF(($D102     =0),0,($H102     /$D102     ))</f>
        <v>0.24933175514427527</v>
      </c>
      <c r="J102" s="32">
        <f>SUM(J88:J90,J92:J95,J97:J100)</f>
        <v>1363852805</v>
      </c>
      <c r="K102" s="37">
        <f>IF(($E102     =0),0,($J102     /$E102     ))</f>
        <v>0.20430107749805448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4264853491</v>
      </c>
      <c r="O102" s="37">
        <f>IF(($E102     =0),0,($N102     /$E102     ))</f>
        <v>0.63886231739109056</v>
      </c>
      <c r="P102" s="32">
        <f>SUM(P88:P90,P92:P95,P97:P100)</f>
        <v>1607317145</v>
      </c>
      <c r="Q102" s="32">
        <f>SUM(Q88:Q90,Q92:Q95,Q97:Q100)</f>
        <v>6109175671</v>
      </c>
      <c r="R102" s="32">
        <f>SUM(R88:R90,R92:R95,R97:R100)</f>
        <v>6194230560</v>
      </c>
      <c r="S102" s="32">
        <f>SUM(S88:S90,S92:S95,S97:S100)</f>
        <v>4239000386</v>
      </c>
      <c r="T102" s="37">
        <f>IF(($R102     =0),0,($S102     /$R102     ))</f>
        <v>0.68434656168174668</v>
      </c>
      <c r="U102" s="37">
        <f>IF(($P102     =0),0,(($J102     /$P102     )-1))</f>
        <v>-0.15147249611401359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975038270</v>
      </c>
      <c r="E105" s="31">
        <v>1066469129</v>
      </c>
      <c r="F105" s="31">
        <v>228178676</v>
      </c>
      <c r="G105" s="36">
        <f t="shared" ref="G105:G136" si="24">IF(($D105     =0),0,($F105     /$D105     ))</f>
        <v>0.23402022568816708</v>
      </c>
      <c r="H105" s="31">
        <v>254853156</v>
      </c>
      <c r="I105" s="36">
        <f t="shared" ref="I105:I136" si="25">IF(($D105     =0),0,($H105     /$D105     ))</f>
        <v>0.26137759290207141</v>
      </c>
      <c r="J105" s="31">
        <v>226290637</v>
      </c>
      <c r="K105" s="36">
        <f t="shared" ref="K105:K136" si="26">IF(($E105     =0),0,($J105     /$E105     ))</f>
        <v>0.21218676738649414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709322469</v>
      </c>
      <c r="O105" s="36">
        <f t="shared" ref="O105:O136" si="29">IF(($E105     =0),0,($N105     /$E105     ))</f>
        <v>0.66511298800098695</v>
      </c>
      <c r="P105" s="31">
        <v>195602490</v>
      </c>
      <c r="Q105" s="31">
        <v>959597860</v>
      </c>
      <c r="R105" s="31">
        <v>1004483294</v>
      </c>
      <c r="S105" s="31">
        <v>647027997</v>
      </c>
      <c r="T105" s="36">
        <f t="shared" ref="T105:T136" si="30">IF(($R105     =0),0,($S105     /$R105     ))</f>
        <v>0.64414012743152704</v>
      </c>
      <c r="U105" s="36">
        <f t="shared" ref="U105:U136" si="31">IF(($P105     =0),0,(($J105     /$P105     )-1))</f>
        <v>0.1568903698516313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975038270</v>
      </c>
      <c r="E106" s="32">
        <f>E105</f>
        <v>1066469129</v>
      </c>
      <c r="F106" s="32">
        <f>F105</f>
        <v>228178676</v>
      </c>
      <c r="G106" s="37">
        <f t="shared" si="24"/>
        <v>0.23402022568816708</v>
      </c>
      <c r="H106" s="32">
        <f>H105</f>
        <v>254853156</v>
      </c>
      <c r="I106" s="37">
        <f t="shared" si="25"/>
        <v>0.26137759290207141</v>
      </c>
      <c r="J106" s="32">
        <f>J105</f>
        <v>226290637</v>
      </c>
      <c r="K106" s="37">
        <f t="shared" si="26"/>
        <v>0.21218676738649414</v>
      </c>
      <c r="L106" s="32">
        <f>L105</f>
        <v>0</v>
      </c>
      <c r="M106" s="37">
        <f t="shared" si="27"/>
        <v>0</v>
      </c>
      <c r="N106" s="32">
        <f t="shared" si="28"/>
        <v>709322469</v>
      </c>
      <c r="O106" s="37">
        <f t="shared" si="29"/>
        <v>0.66511298800098695</v>
      </c>
      <c r="P106" s="32">
        <f>P105</f>
        <v>195602490</v>
      </c>
      <c r="Q106" s="32">
        <f>Q105</f>
        <v>959597860</v>
      </c>
      <c r="R106" s="32">
        <f>R105</f>
        <v>1004483294</v>
      </c>
      <c r="S106" s="32">
        <f>S105</f>
        <v>647027997</v>
      </c>
      <c r="T106" s="37">
        <f t="shared" si="30"/>
        <v>0.64414012743152704</v>
      </c>
      <c r="U106" s="37">
        <f t="shared" si="31"/>
        <v>0.1568903698516313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48130152</v>
      </c>
      <c r="E107" s="31">
        <v>55125339</v>
      </c>
      <c r="F107" s="31">
        <v>10455721</v>
      </c>
      <c r="G107" s="36">
        <f t="shared" si="24"/>
        <v>0.21723847869834279</v>
      </c>
      <c r="H107" s="31">
        <v>15628850</v>
      </c>
      <c r="I107" s="36">
        <f t="shared" si="25"/>
        <v>0.32472056186317466</v>
      </c>
      <c r="J107" s="31">
        <v>14249203</v>
      </c>
      <c r="K107" s="36">
        <f t="shared" si="26"/>
        <v>0.25848735370135323</v>
      </c>
      <c r="L107" s="31">
        <v>0</v>
      </c>
      <c r="M107" s="36">
        <f t="shared" si="27"/>
        <v>0</v>
      </c>
      <c r="N107" s="31">
        <f t="shared" si="28"/>
        <v>40333774</v>
      </c>
      <c r="O107" s="36">
        <f t="shared" si="29"/>
        <v>0.73167394036343247</v>
      </c>
      <c r="P107" s="31">
        <v>9837132</v>
      </c>
      <c r="Q107" s="31">
        <v>46753477</v>
      </c>
      <c r="R107" s="31">
        <v>48222480</v>
      </c>
      <c r="S107" s="31">
        <v>32423723</v>
      </c>
      <c r="T107" s="36">
        <f t="shared" si="30"/>
        <v>0.67237775825714485</v>
      </c>
      <c r="U107" s="36">
        <f t="shared" si="31"/>
        <v>0.44851192400386619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43571775</v>
      </c>
      <c r="E108" s="31">
        <v>43350203</v>
      </c>
      <c r="F108" s="31">
        <v>4448510</v>
      </c>
      <c r="G108" s="36">
        <f t="shared" si="24"/>
        <v>0.10209613907168115</v>
      </c>
      <c r="H108" s="31">
        <v>13581996</v>
      </c>
      <c r="I108" s="36">
        <f t="shared" si="25"/>
        <v>0.31171546259017446</v>
      </c>
      <c r="J108" s="31">
        <v>11496514</v>
      </c>
      <c r="K108" s="36">
        <f t="shared" si="26"/>
        <v>0.26520092651007887</v>
      </c>
      <c r="L108" s="31">
        <v>0</v>
      </c>
      <c r="M108" s="36">
        <f t="shared" si="27"/>
        <v>0</v>
      </c>
      <c r="N108" s="31">
        <f t="shared" si="28"/>
        <v>29527020</v>
      </c>
      <c r="O108" s="36">
        <f t="shared" si="29"/>
        <v>0.68112760625365465</v>
      </c>
      <c r="P108" s="31">
        <v>12573490</v>
      </c>
      <c r="Q108" s="31">
        <v>40739389</v>
      </c>
      <c r="R108" s="31">
        <v>39318771</v>
      </c>
      <c r="S108" s="31">
        <v>41596251</v>
      </c>
      <c r="T108" s="36">
        <f t="shared" si="30"/>
        <v>1.0579234788391529</v>
      </c>
      <c r="U108" s="36">
        <f t="shared" si="31"/>
        <v>-8.5654500063228278E-2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37442580</v>
      </c>
      <c r="E109" s="31">
        <v>40291836</v>
      </c>
      <c r="F109" s="31">
        <v>6232760</v>
      </c>
      <c r="G109" s="36">
        <f t="shared" si="24"/>
        <v>0.1664618196716145</v>
      </c>
      <c r="H109" s="31">
        <v>10598076</v>
      </c>
      <c r="I109" s="36">
        <f t="shared" si="25"/>
        <v>0.28304876426784692</v>
      </c>
      <c r="J109" s="31">
        <v>6059509</v>
      </c>
      <c r="K109" s="36">
        <f t="shared" si="26"/>
        <v>0.15039049101659205</v>
      </c>
      <c r="L109" s="31">
        <v>0</v>
      </c>
      <c r="M109" s="36">
        <f t="shared" si="27"/>
        <v>0</v>
      </c>
      <c r="N109" s="31">
        <f t="shared" si="28"/>
        <v>22890345</v>
      </c>
      <c r="O109" s="36">
        <f t="shared" si="29"/>
        <v>0.56811372408048122</v>
      </c>
      <c r="P109" s="31">
        <v>7003435</v>
      </c>
      <c r="Q109" s="31">
        <v>37945872</v>
      </c>
      <c r="R109" s="31">
        <v>39739688</v>
      </c>
      <c r="S109" s="31">
        <v>23564480</v>
      </c>
      <c r="T109" s="36">
        <f t="shared" si="30"/>
        <v>0.59297093625898623</v>
      </c>
      <c r="U109" s="36">
        <f t="shared" si="31"/>
        <v>-0.13478043274478879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58939264</v>
      </c>
      <c r="E110" s="31">
        <v>63107306</v>
      </c>
      <c r="F110" s="31">
        <v>15549155</v>
      </c>
      <c r="G110" s="36">
        <f t="shared" si="24"/>
        <v>0.26381657904652489</v>
      </c>
      <c r="H110" s="31">
        <v>16610793</v>
      </c>
      <c r="I110" s="36">
        <f t="shared" si="25"/>
        <v>0.28182898585228344</v>
      </c>
      <c r="J110" s="31">
        <v>12969162</v>
      </c>
      <c r="K110" s="36">
        <f t="shared" si="26"/>
        <v>0.20550967585274516</v>
      </c>
      <c r="L110" s="31">
        <v>0</v>
      </c>
      <c r="M110" s="36">
        <f t="shared" si="27"/>
        <v>0</v>
      </c>
      <c r="N110" s="31">
        <f t="shared" si="28"/>
        <v>45129110</v>
      </c>
      <c r="O110" s="36">
        <f t="shared" si="29"/>
        <v>0.71511704207433602</v>
      </c>
      <c r="P110" s="31">
        <v>13243488</v>
      </c>
      <c r="Q110" s="31">
        <v>61217853</v>
      </c>
      <c r="R110" s="31">
        <v>61051905</v>
      </c>
      <c r="S110" s="31">
        <v>46051052</v>
      </c>
      <c r="T110" s="36">
        <f t="shared" si="30"/>
        <v>0.75429344915609109</v>
      </c>
      <c r="U110" s="36">
        <f t="shared" si="31"/>
        <v>-2.0714029415815571E-2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48490619</v>
      </c>
      <c r="E111" s="31">
        <v>48032918</v>
      </c>
      <c r="F111" s="31">
        <v>27829633</v>
      </c>
      <c r="G111" s="36">
        <f t="shared" si="24"/>
        <v>0.57391787471304501</v>
      </c>
      <c r="H111" s="31">
        <v>22976499</v>
      </c>
      <c r="I111" s="36">
        <f t="shared" si="25"/>
        <v>0.4738338976452332</v>
      </c>
      <c r="J111" s="31">
        <v>22299801</v>
      </c>
      <c r="K111" s="36">
        <f t="shared" si="26"/>
        <v>0.46426080131130071</v>
      </c>
      <c r="L111" s="31">
        <v>0</v>
      </c>
      <c r="M111" s="36">
        <f t="shared" si="27"/>
        <v>0</v>
      </c>
      <c r="N111" s="31">
        <f t="shared" si="28"/>
        <v>73105933</v>
      </c>
      <c r="O111" s="36">
        <f t="shared" si="29"/>
        <v>1.5219964983180909</v>
      </c>
      <c r="P111" s="31">
        <v>20938017</v>
      </c>
      <c r="Q111" s="31">
        <v>45902841</v>
      </c>
      <c r="R111" s="31">
        <v>46032472</v>
      </c>
      <c r="S111" s="31">
        <v>69478641</v>
      </c>
      <c r="T111" s="36">
        <f t="shared" si="30"/>
        <v>1.5093397764951664</v>
      </c>
      <c r="U111" s="36">
        <f t="shared" si="31"/>
        <v>6.5038823877160867E-2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236574390</v>
      </c>
      <c r="E112" s="32">
        <f>SUM(E107:E111)</f>
        <v>249907602</v>
      </c>
      <c r="F112" s="32">
        <f>SUM(F107:F111)</f>
        <v>64515779</v>
      </c>
      <c r="G112" s="37">
        <f t="shared" si="24"/>
        <v>0.27270821241470811</v>
      </c>
      <c r="H112" s="32">
        <f>SUM(H107:H111)</f>
        <v>79396214</v>
      </c>
      <c r="I112" s="37">
        <f t="shared" si="25"/>
        <v>0.33560781452294985</v>
      </c>
      <c r="J112" s="32">
        <f>SUM(J107:J111)</f>
        <v>67074189</v>
      </c>
      <c r="K112" s="37">
        <f t="shared" si="26"/>
        <v>0.26839595299706009</v>
      </c>
      <c r="L112" s="32">
        <f>SUM(L107:L111)</f>
        <v>0</v>
      </c>
      <c r="M112" s="37">
        <f t="shared" si="27"/>
        <v>0</v>
      </c>
      <c r="N112" s="32">
        <f t="shared" si="28"/>
        <v>210986182</v>
      </c>
      <c r="O112" s="37">
        <f t="shared" si="29"/>
        <v>0.84425675854390381</v>
      </c>
      <c r="P112" s="32">
        <f>SUM(P107:P111)</f>
        <v>63595562</v>
      </c>
      <c r="Q112" s="32">
        <f>SUM(Q107:Q111)</f>
        <v>232559432</v>
      </c>
      <c r="R112" s="32">
        <f>SUM(R107:R111)</f>
        <v>234365316</v>
      </c>
      <c r="S112" s="32">
        <f>SUM(S107:S111)</f>
        <v>213114147</v>
      </c>
      <c r="T112" s="37">
        <f t="shared" si="30"/>
        <v>0.90932459903751284</v>
      </c>
      <c r="U112" s="37">
        <f t="shared" si="31"/>
        <v>5.4699209985753505E-2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45580925</v>
      </c>
      <c r="E113" s="31">
        <v>54507325</v>
      </c>
      <c r="F113" s="31">
        <v>10275788</v>
      </c>
      <c r="G113" s="36">
        <f t="shared" si="24"/>
        <v>0.225440532415698</v>
      </c>
      <c r="H113" s="31">
        <v>10638948</v>
      </c>
      <c r="I113" s="36">
        <f t="shared" si="25"/>
        <v>0.23340790034427777</v>
      </c>
      <c r="J113" s="31">
        <v>11204205</v>
      </c>
      <c r="K113" s="36">
        <f t="shared" si="26"/>
        <v>0.20555411589176317</v>
      </c>
      <c r="L113" s="31">
        <v>0</v>
      </c>
      <c r="M113" s="36">
        <f t="shared" si="27"/>
        <v>0</v>
      </c>
      <c r="N113" s="31">
        <f t="shared" si="28"/>
        <v>32118941</v>
      </c>
      <c r="O113" s="36">
        <f t="shared" si="29"/>
        <v>0.5892591683778281</v>
      </c>
      <c r="P113" s="31">
        <v>9809639</v>
      </c>
      <c r="Q113" s="31">
        <v>44027220</v>
      </c>
      <c r="R113" s="31">
        <v>45590870</v>
      </c>
      <c r="S113" s="31">
        <v>30197873</v>
      </c>
      <c r="T113" s="36">
        <f t="shared" si="30"/>
        <v>0.66236667560851548</v>
      </c>
      <c r="U113" s="36">
        <f t="shared" si="31"/>
        <v>0.14216282576759443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44553398</v>
      </c>
      <c r="E114" s="31">
        <v>54524726</v>
      </c>
      <c r="F114" s="31">
        <v>12264405</v>
      </c>
      <c r="G114" s="36">
        <f t="shared" si="24"/>
        <v>0.27527428996549264</v>
      </c>
      <c r="H114" s="31">
        <v>12566263</v>
      </c>
      <c r="I114" s="36">
        <f t="shared" si="25"/>
        <v>0.28204948587759793</v>
      </c>
      <c r="J114" s="31">
        <v>11954782</v>
      </c>
      <c r="K114" s="36">
        <f t="shared" si="26"/>
        <v>0.21925432509280285</v>
      </c>
      <c r="L114" s="31">
        <v>0</v>
      </c>
      <c r="M114" s="36">
        <f t="shared" si="27"/>
        <v>0</v>
      </c>
      <c r="N114" s="31">
        <f t="shared" si="28"/>
        <v>36785450</v>
      </c>
      <c r="O114" s="36">
        <f t="shared" si="29"/>
        <v>0.67465630180333236</v>
      </c>
      <c r="P114" s="31">
        <v>10814647</v>
      </c>
      <c r="Q114" s="31">
        <v>47953598</v>
      </c>
      <c r="R114" s="31">
        <v>48020636</v>
      </c>
      <c r="S114" s="31">
        <v>34041660</v>
      </c>
      <c r="T114" s="36">
        <f t="shared" si="30"/>
        <v>0.7088964835867646</v>
      </c>
      <c r="U114" s="36">
        <f t="shared" si="31"/>
        <v>0.10542507767474985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7414612</v>
      </c>
      <c r="E115" s="31">
        <v>10126363</v>
      </c>
      <c r="F115" s="31">
        <v>4008949</v>
      </c>
      <c r="G115" s="36">
        <f t="shared" si="24"/>
        <v>0.54068223664299631</v>
      </c>
      <c r="H115" s="31">
        <v>1819593</v>
      </c>
      <c r="I115" s="36">
        <f t="shared" si="25"/>
        <v>0.24540636785849348</v>
      </c>
      <c r="J115" s="31">
        <v>1958254</v>
      </c>
      <c r="K115" s="36">
        <f t="shared" si="26"/>
        <v>0.19338176994050085</v>
      </c>
      <c r="L115" s="31">
        <v>0</v>
      </c>
      <c r="M115" s="36">
        <f t="shared" si="27"/>
        <v>0</v>
      </c>
      <c r="N115" s="31">
        <f t="shared" si="28"/>
        <v>7786796</v>
      </c>
      <c r="O115" s="36">
        <f t="shared" si="29"/>
        <v>0.76896275592727614</v>
      </c>
      <c r="P115" s="31">
        <v>2447725</v>
      </c>
      <c r="Q115" s="31">
        <v>6493492</v>
      </c>
      <c r="R115" s="31">
        <v>8700190</v>
      </c>
      <c r="S115" s="31">
        <v>7252210</v>
      </c>
      <c r="T115" s="36">
        <f t="shared" si="30"/>
        <v>0.83356915193806114</v>
      </c>
      <c r="U115" s="36">
        <f t="shared" si="31"/>
        <v>-0.19996976784565257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7011425</v>
      </c>
      <c r="E116" s="31">
        <v>7380118</v>
      </c>
      <c r="F116" s="31">
        <v>1616739</v>
      </c>
      <c r="G116" s="36">
        <f t="shared" si="24"/>
        <v>0.23058636439810737</v>
      </c>
      <c r="H116" s="31">
        <v>477539</v>
      </c>
      <c r="I116" s="36">
        <f t="shared" si="25"/>
        <v>6.8108694024395899E-2</v>
      </c>
      <c r="J116" s="31">
        <v>94024</v>
      </c>
      <c r="K116" s="36">
        <f t="shared" si="26"/>
        <v>1.2740175699087739E-2</v>
      </c>
      <c r="L116" s="31">
        <v>0</v>
      </c>
      <c r="M116" s="36">
        <f t="shared" si="27"/>
        <v>0</v>
      </c>
      <c r="N116" s="31">
        <f t="shared" si="28"/>
        <v>2188302</v>
      </c>
      <c r="O116" s="36">
        <f t="shared" si="29"/>
        <v>0.2965131451827735</v>
      </c>
      <c r="P116" s="31">
        <v>2292094</v>
      </c>
      <c r="Q116" s="31">
        <v>8849305</v>
      </c>
      <c r="R116" s="31">
        <v>8649305</v>
      </c>
      <c r="S116" s="31">
        <v>6590018</v>
      </c>
      <c r="T116" s="36">
        <f t="shared" si="30"/>
        <v>0.76191300919553651</v>
      </c>
      <c r="U116" s="36">
        <f t="shared" si="31"/>
        <v>-0.95897899475326931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844005698</v>
      </c>
      <c r="E117" s="31">
        <v>859649873</v>
      </c>
      <c r="F117" s="31">
        <v>135162387</v>
      </c>
      <c r="G117" s="36">
        <f t="shared" si="24"/>
        <v>0.16014392713258674</v>
      </c>
      <c r="H117" s="31">
        <v>178103869</v>
      </c>
      <c r="I117" s="36">
        <f t="shared" si="25"/>
        <v>0.21102211681987956</v>
      </c>
      <c r="J117" s="31">
        <v>129958873</v>
      </c>
      <c r="K117" s="36">
        <f t="shared" si="26"/>
        <v>0.15117651625593853</v>
      </c>
      <c r="L117" s="31">
        <v>0</v>
      </c>
      <c r="M117" s="36">
        <f t="shared" si="27"/>
        <v>0</v>
      </c>
      <c r="N117" s="31">
        <f t="shared" si="28"/>
        <v>443225129</v>
      </c>
      <c r="O117" s="36">
        <f t="shared" si="29"/>
        <v>0.51558796542740837</v>
      </c>
      <c r="P117" s="31">
        <v>176905547</v>
      </c>
      <c r="Q117" s="31">
        <v>170182393</v>
      </c>
      <c r="R117" s="31">
        <v>770174778</v>
      </c>
      <c r="S117" s="31">
        <v>449692034</v>
      </c>
      <c r="T117" s="36">
        <f t="shared" si="30"/>
        <v>0.58388309620806611</v>
      </c>
      <c r="U117" s="36">
        <f t="shared" si="31"/>
        <v>-0.26537706022299001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25271368</v>
      </c>
      <c r="E118" s="31">
        <v>27383868</v>
      </c>
      <c r="F118" s="31">
        <v>5660594</v>
      </c>
      <c r="G118" s="36">
        <f t="shared" si="24"/>
        <v>0.22399238537462635</v>
      </c>
      <c r="H118" s="31">
        <v>9378583</v>
      </c>
      <c r="I118" s="36">
        <f t="shared" si="25"/>
        <v>0.37111497090303935</v>
      </c>
      <c r="J118" s="31">
        <v>7669323</v>
      </c>
      <c r="K118" s="36">
        <f t="shared" si="26"/>
        <v>0.28006719138435809</v>
      </c>
      <c r="L118" s="31">
        <v>0</v>
      </c>
      <c r="M118" s="36">
        <f t="shared" si="27"/>
        <v>0</v>
      </c>
      <c r="N118" s="31">
        <f t="shared" si="28"/>
        <v>22708500</v>
      </c>
      <c r="O118" s="36">
        <f t="shared" si="29"/>
        <v>0.82926560995692788</v>
      </c>
      <c r="P118" s="31">
        <v>7018095</v>
      </c>
      <c r="Q118" s="31">
        <v>26178027</v>
      </c>
      <c r="R118" s="31">
        <v>29149416</v>
      </c>
      <c r="S118" s="31">
        <v>20355247</v>
      </c>
      <c r="T118" s="36">
        <f t="shared" si="30"/>
        <v>0.69830719764677274</v>
      </c>
      <c r="U118" s="36">
        <f t="shared" si="31"/>
        <v>9.2792702293143625E-2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21302172</v>
      </c>
      <c r="E119" s="31">
        <v>22056998</v>
      </c>
      <c r="F119" s="31">
        <v>5756851</v>
      </c>
      <c r="G119" s="36">
        <f t="shared" si="24"/>
        <v>0.27024713724027766</v>
      </c>
      <c r="H119" s="31">
        <v>5886920</v>
      </c>
      <c r="I119" s="36">
        <f t="shared" si="25"/>
        <v>0.27635304043174563</v>
      </c>
      <c r="J119" s="31">
        <v>5369246</v>
      </c>
      <c r="K119" s="36">
        <f t="shared" si="26"/>
        <v>0.2434259639503073</v>
      </c>
      <c r="L119" s="31">
        <v>0</v>
      </c>
      <c r="M119" s="36">
        <f t="shared" si="27"/>
        <v>0</v>
      </c>
      <c r="N119" s="31">
        <f t="shared" si="28"/>
        <v>17013017</v>
      </c>
      <c r="O119" s="36">
        <f t="shared" si="29"/>
        <v>0.7713206031029245</v>
      </c>
      <c r="P119" s="31">
        <v>4772490</v>
      </c>
      <c r="Q119" s="31">
        <v>19306932</v>
      </c>
      <c r="R119" s="31">
        <v>20340235</v>
      </c>
      <c r="S119" s="31">
        <v>15524418</v>
      </c>
      <c r="T119" s="36">
        <f t="shared" si="30"/>
        <v>0.76323690458836879</v>
      </c>
      <c r="U119" s="36">
        <f t="shared" si="31"/>
        <v>0.12504080679058527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91129420</v>
      </c>
      <c r="E120" s="31">
        <v>96606273</v>
      </c>
      <c r="F120" s="31">
        <v>22239675</v>
      </c>
      <c r="G120" s="36">
        <f t="shared" si="24"/>
        <v>0.24404495277156379</v>
      </c>
      <c r="H120" s="31">
        <v>23252758</v>
      </c>
      <c r="I120" s="36">
        <f t="shared" si="25"/>
        <v>0.25516192246148389</v>
      </c>
      <c r="J120" s="31">
        <v>22909662</v>
      </c>
      <c r="K120" s="36">
        <f t="shared" si="26"/>
        <v>0.23714466243822491</v>
      </c>
      <c r="L120" s="31">
        <v>0</v>
      </c>
      <c r="M120" s="36">
        <f t="shared" si="27"/>
        <v>0</v>
      </c>
      <c r="N120" s="31">
        <f t="shared" si="28"/>
        <v>68402095</v>
      </c>
      <c r="O120" s="36">
        <f t="shared" si="29"/>
        <v>0.7080502422446211</v>
      </c>
      <c r="P120" s="31">
        <v>22519560</v>
      </c>
      <c r="Q120" s="31">
        <v>90932599</v>
      </c>
      <c r="R120" s="31">
        <v>85964981</v>
      </c>
      <c r="S120" s="31">
        <v>65185095</v>
      </c>
      <c r="T120" s="36">
        <f t="shared" si="30"/>
        <v>0.75827498874221821</v>
      </c>
      <c r="U120" s="36">
        <f t="shared" si="31"/>
        <v>1.7322807372790683E-2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1086269018</v>
      </c>
      <c r="E121" s="32">
        <f>SUM(E113:E120)</f>
        <v>1132235544</v>
      </c>
      <c r="F121" s="32">
        <f>SUM(F113:F120)</f>
        <v>196985388</v>
      </c>
      <c r="G121" s="37">
        <f t="shared" si="24"/>
        <v>0.18134125592818851</v>
      </c>
      <c r="H121" s="32">
        <f>SUM(H113:H120)</f>
        <v>242124473</v>
      </c>
      <c r="I121" s="37">
        <f t="shared" si="25"/>
        <v>0.222895497328821</v>
      </c>
      <c r="J121" s="32">
        <f>SUM(J113:J120)</f>
        <v>191118369</v>
      </c>
      <c r="K121" s="37">
        <f t="shared" si="26"/>
        <v>0.16879735847614408</v>
      </c>
      <c r="L121" s="32">
        <f>SUM(L113:L120)</f>
        <v>0</v>
      </c>
      <c r="M121" s="37">
        <f t="shared" si="27"/>
        <v>0</v>
      </c>
      <c r="N121" s="32">
        <f t="shared" si="28"/>
        <v>630228230</v>
      </c>
      <c r="O121" s="37">
        <f t="shared" si="29"/>
        <v>0.55662289824739863</v>
      </c>
      <c r="P121" s="32">
        <f>SUM(P113:P120)</f>
        <v>236579797</v>
      </c>
      <c r="Q121" s="32">
        <f>SUM(Q113:Q120)</f>
        <v>413923566</v>
      </c>
      <c r="R121" s="32">
        <f>SUM(R113:R120)</f>
        <v>1016590411</v>
      </c>
      <c r="S121" s="32">
        <f>SUM(S113:S120)</f>
        <v>628838555</v>
      </c>
      <c r="T121" s="37">
        <f t="shared" si="30"/>
        <v>0.61857612288652608</v>
      </c>
      <c r="U121" s="37">
        <f t="shared" si="31"/>
        <v>-0.19216107451474396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27250777</v>
      </c>
      <c r="E122" s="31">
        <v>28582508</v>
      </c>
      <c r="F122" s="31">
        <v>6653636</v>
      </c>
      <c r="G122" s="36">
        <f t="shared" si="24"/>
        <v>0.24416316643008015</v>
      </c>
      <c r="H122" s="31">
        <v>6220587</v>
      </c>
      <c r="I122" s="36">
        <f t="shared" si="25"/>
        <v>0.22827191312746789</v>
      </c>
      <c r="J122" s="31">
        <v>8971891</v>
      </c>
      <c r="K122" s="36">
        <f t="shared" si="26"/>
        <v>0.31389446300513585</v>
      </c>
      <c r="L122" s="31">
        <v>0</v>
      </c>
      <c r="M122" s="36">
        <f t="shared" si="27"/>
        <v>0</v>
      </c>
      <c r="N122" s="31">
        <f t="shared" si="28"/>
        <v>21846114</v>
      </c>
      <c r="O122" s="36">
        <f t="shared" si="29"/>
        <v>0.76431760291993966</v>
      </c>
      <c r="P122" s="31">
        <v>7707561</v>
      </c>
      <c r="Q122" s="31">
        <v>30420230</v>
      </c>
      <c r="R122" s="31">
        <v>31252311</v>
      </c>
      <c r="S122" s="31">
        <v>24283550</v>
      </c>
      <c r="T122" s="36">
        <f t="shared" si="30"/>
        <v>0.77701613810255499</v>
      </c>
      <c r="U122" s="36">
        <f t="shared" si="31"/>
        <v>0.1640376248725115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63800070</v>
      </c>
      <c r="E123" s="31">
        <v>65115648</v>
      </c>
      <c r="F123" s="31">
        <v>13739156</v>
      </c>
      <c r="G123" s="36">
        <f t="shared" si="24"/>
        <v>0.2153470364530948</v>
      </c>
      <c r="H123" s="31">
        <v>16316210</v>
      </c>
      <c r="I123" s="36">
        <f t="shared" si="25"/>
        <v>0.25573968805990338</v>
      </c>
      <c r="J123" s="31">
        <v>14156622</v>
      </c>
      <c r="K123" s="36">
        <f t="shared" si="26"/>
        <v>0.2174073734166018</v>
      </c>
      <c r="L123" s="31">
        <v>0</v>
      </c>
      <c r="M123" s="36">
        <f t="shared" si="27"/>
        <v>0</v>
      </c>
      <c r="N123" s="31">
        <f t="shared" si="28"/>
        <v>44211988</v>
      </c>
      <c r="O123" s="36">
        <f t="shared" si="29"/>
        <v>0.67897639596552894</v>
      </c>
      <c r="P123" s="31">
        <v>12396387</v>
      </c>
      <c r="Q123" s="31">
        <v>66247777</v>
      </c>
      <c r="R123" s="31">
        <v>67946759</v>
      </c>
      <c r="S123" s="31">
        <v>39528433</v>
      </c>
      <c r="T123" s="36">
        <f t="shared" si="30"/>
        <v>0.58175597455649064</v>
      </c>
      <c r="U123" s="36">
        <f t="shared" si="31"/>
        <v>0.14199580894013719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251486952</v>
      </c>
      <c r="E124" s="31">
        <v>254203981</v>
      </c>
      <c r="F124" s="31">
        <v>34249967</v>
      </c>
      <c r="G124" s="36">
        <f t="shared" si="24"/>
        <v>0.1361898369979847</v>
      </c>
      <c r="H124" s="31">
        <v>30068344</v>
      </c>
      <c r="I124" s="36">
        <f t="shared" si="25"/>
        <v>0.11956224273615595</v>
      </c>
      <c r="J124" s="31">
        <v>26899691</v>
      </c>
      <c r="K124" s="36">
        <f t="shared" si="26"/>
        <v>0.10581931445046881</v>
      </c>
      <c r="L124" s="31">
        <v>0</v>
      </c>
      <c r="M124" s="36">
        <f t="shared" si="27"/>
        <v>0</v>
      </c>
      <c r="N124" s="31">
        <f t="shared" si="28"/>
        <v>91218002</v>
      </c>
      <c r="O124" s="36">
        <f t="shared" si="29"/>
        <v>0.35883781851551727</v>
      </c>
      <c r="P124" s="31">
        <v>50983834</v>
      </c>
      <c r="Q124" s="31">
        <v>254092420</v>
      </c>
      <c r="R124" s="31">
        <v>227397694</v>
      </c>
      <c r="S124" s="31">
        <v>115144227</v>
      </c>
      <c r="T124" s="36">
        <f t="shared" si="30"/>
        <v>0.50635617703317604</v>
      </c>
      <c r="U124" s="36">
        <f t="shared" si="31"/>
        <v>-0.47238783572063259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56173716</v>
      </c>
      <c r="E125" s="31">
        <v>58640003</v>
      </c>
      <c r="F125" s="31">
        <v>12823915</v>
      </c>
      <c r="G125" s="36">
        <f t="shared" si="24"/>
        <v>0.22829030929696728</v>
      </c>
      <c r="H125" s="31">
        <v>15789073</v>
      </c>
      <c r="I125" s="36">
        <f t="shared" si="25"/>
        <v>0.28107581488822991</v>
      </c>
      <c r="J125" s="31">
        <v>17040856</v>
      </c>
      <c r="K125" s="36">
        <f t="shared" si="26"/>
        <v>0.29060121296378516</v>
      </c>
      <c r="L125" s="31">
        <v>0</v>
      </c>
      <c r="M125" s="36">
        <f t="shared" si="27"/>
        <v>0</v>
      </c>
      <c r="N125" s="31">
        <f t="shared" si="28"/>
        <v>45653844</v>
      </c>
      <c r="O125" s="36">
        <f t="shared" si="29"/>
        <v>0.77854436671839866</v>
      </c>
      <c r="P125" s="31">
        <v>13309115</v>
      </c>
      <c r="Q125" s="31">
        <v>51120252</v>
      </c>
      <c r="R125" s="31">
        <v>51868047</v>
      </c>
      <c r="S125" s="31">
        <v>36808196</v>
      </c>
      <c r="T125" s="36">
        <f t="shared" si="30"/>
        <v>0.709650702676351</v>
      </c>
      <c r="U125" s="36">
        <f t="shared" si="31"/>
        <v>0.28038986814675515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398711515</v>
      </c>
      <c r="E126" s="32">
        <f>SUM(E122:E125)</f>
        <v>406542140</v>
      </c>
      <c r="F126" s="32">
        <f>SUM(F122:F125)</f>
        <v>67466674</v>
      </c>
      <c r="G126" s="37">
        <f t="shared" si="24"/>
        <v>0.16921175201072383</v>
      </c>
      <c r="H126" s="32">
        <f>SUM(H122:H125)</f>
        <v>68394214</v>
      </c>
      <c r="I126" s="37">
        <f t="shared" si="25"/>
        <v>0.17153809565795961</v>
      </c>
      <c r="J126" s="32">
        <f>SUM(J122:J125)</f>
        <v>67069060</v>
      </c>
      <c r="K126" s="37">
        <f t="shared" si="26"/>
        <v>0.16497443536849588</v>
      </c>
      <c r="L126" s="32">
        <f>SUM(L122:L125)</f>
        <v>0</v>
      </c>
      <c r="M126" s="37">
        <f t="shared" si="27"/>
        <v>0</v>
      </c>
      <c r="N126" s="32">
        <f t="shared" si="28"/>
        <v>202929948</v>
      </c>
      <c r="O126" s="37">
        <f t="shared" si="29"/>
        <v>0.49916091847206784</v>
      </c>
      <c r="P126" s="32">
        <f>SUM(P122:P125)</f>
        <v>84396897</v>
      </c>
      <c r="Q126" s="32">
        <f>SUM(Q122:Q125)</f>
        <v>401880679</v>
      </c>
      <c r="R126" s="32">
        <f>SUM(R122:R125)</f>
        <v>378464811</v>
      </c>
      <c r="S126" s="32">
        <f>SUM(S122:S125)</f>
        <v>215764406</v>
      </c>
      <c r="T126" s="37">
        <f t="shared" si="30"/>
        <v>0.57010427318168821</v>
      </c>
      <c r="U126" s="37">
        <f t="shared" si="31"/>
        <v>-0.20531367403235212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25159371</v>
      </c>
      <c r="E127" s="31">
        <v>25434309</v>
      </c>
      <c r="F127" s="31">
        <v>5443027</v>
      </c>
      <c r="G127" s="36">
        <f t="shared" si="24"/>
        <v>0.21634193478048397</v>
      </c>
      <c r="H127" s="31">
        <v>6780480</v>
      </c>
      <c r="I127" s="36">
        <f t="shared" si="25"/>
        <v>0.2695011731414112</v>
      </c>
      <c r="J127" s="31">
        <v>6383217</v>
      </c>
      <c r="K127" s="36">
        <f t="shared" si="26"/>
        <v>0.25096876034650678</v>
      </c>
      <c r="L127" s="31">
        <v>0</v>
      </c>
      <c r="M127" s="36">
        <f t="shared" si="27"/>
        <v>0</v>
      </c>
      <c r="N127" s="31">
        <f t="shared" si="28"/>
        <v>18606724</v>
      </c>
      <c r="O127" s="36">
        <f t="shared" si="29"/>
        <v>0.73156003569823735</v>
      </c>
      <c r="P127" s="31">
        <v>5770008</v>
      </c>
      <c r="Q127" s="31">
        <v>23599020</v>
      </c>
      <c r="R127" s="31">
        <v>25558240</v>
      </c>
      <c r="S127" s="31">
        <v>16420248</v>
      </c>
      <c r="T127" s="36">
        <f t="shared" si="30"/>
        <v>0.64246395682957824</v>
      </c>
      <c r="U127" s="36">
        <f t="shared" si="31"/>
        <v>0.10627524259931698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33803965</v>
      </c>
      <c r="E128" s="31">
        <v>33946557</v>
      </c>
      <c r="F128" s="31">
        <v>3413921</v>
      </c>
      <c r="G128" s="36">
        <f t="shared" si="24"/>
        <v>0.10099173277454286</v>
      </c>
      <c r="H128" s="31">
        <v>7200772</v>
      </c>
      <c r="I128" s="36">
        <f t="shared" si="25"/>
        <v>0.21301560334712216</v>
      </c>
      <c r="J128" s="31">
        <v>5837723</v>
      </c>
      <c r="K128" s="36">
        <f t="shared" si="26"/>
        <v>0.17196804376950511</v>
      </c>
      <c r="L128" s="31">
        <v>0</v>
      </c>
      <c r="M128" s="36">
        <f t="shared" si="27"/>
        <v>0</v>
      </c>
      <c r="N128" s="31">
        <f t="shared" si="28"/>
        <v>16452416</v>
      </c>
      <c r="O128" s="36">
        <f t="shared" si="29"/>
        <v>0.48465639681809264</v>
      </c>
      <c r="P128" s="31">
        <v>7376857</v>
      </c>
      <c r="Q128" s="31">
        <v>36913405</v>
      </c>
      <c r="R128" s="31">
        <v>34457708</v>
      </c>
      <c r="S128" s="31">
        <v>22650745</v>
      </c>
      <c r="T128" s="36">
        <f t="shared" si="30"/>
        <v>0.65734914812093714</v>
      </c>
      <c r="U128" s="36">
        <f t="shared" si="31"/>
        <v>-0.2086435998420465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37456101</v>
      </c>
      <c r="E129" s="31">
        <v>38084688</v>
      </c>
      <c r="F129" s="31">
        <v>6856691</v>
      </c>
      <c r="G129" s="36">
        <f t="shared" si="24"/>
        <v>0.18305938997761673</v>
      </c>
      <c r="H129" s="31">
        <v>8343676</v>
      </c>
      <c r="I129" s="36">
        <f t="shared" si="25"/>
        <v>0.2227587970248158</v>
      </c>
      <c r="J129" s="31">
        <v>7850091</v>
      </c>
      <c r="K129" s="36">
        <f t="shared" si="26"/>
        <v>0.20612197216897246</v>
      </c>
      <c r="L129" s="31">
        <v>0</v>
      </c>
      <c r="M129" s="36">
        <f t="shared" si="27"/>
        <v>0</v>
      </c>
      <c r="N129" s="31">
        <f t="shared" si="28"/>
        <v>23050458</v>
      </c>
      <c r="O129" s="36">
        <f t="shared" si="29"/>
        <v>0.60524213825776907</v>
      </c>
      <c r="P129" s="31">
        <v>2507534</v>
      </c>
      <c r="Q129" s="31">
        <v>43710585</v>
      </c>
      <c r="R129" s="31">
        <v>44855119</v>
      </c>
      <c r="S129" s="31">
        <v>11810723</v>
      </c>
      <c r="T129" s="36">
        <f t="shared" si="30"/>
        <v>0.2633082525095965</v>
      </c>
      <c r="U129" s="36">
        <f t="shared" si="31"/>
        <v>2.1306020177592808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61298594</v>
      </c>
      <c r="E130" s="31">
        <v>55616430</v>
      </c>
      <c r="F130" s="31">
        <v>14003943</v>
      </c>
      <c r="G130" s="36">
        <f t="shared" si="24"/>
        <v>0.22845455476515497</v>
      </c>
      <c r="H130" s="31">
        <v>12384856</v>
      </c>
      <c r="I130" s="36">
        <f t="shared" si="25"/>
        <v>0.20204143670897248</v>
      </c>
      <c r="J130" s="31">
        <v>12421668</v>
      </c>
      <c r="K130" s="36">
        <f t="shared" si="26"/>
        <v>0.22334529562577102</v>
      </c>
      <c r="L130" s="31">
        <v>0</v>
      </c>
      <c r="M130" s="36">
        <f t="shared" si="27"/>
        <v>0</v>
      </c>
      <c r="N130" s="31">
        <f t="shared" si="28"/>
        <v>38810467</v>
      </c>
      <c r="O130" s="36">
        <f t="shared" si="29"/>
        <v>0.69782377257943384</v>
      </c>
      <c r="P130" s="31">
        <v>13328611</v>
      </c>
      <c r="Q130" s="31">
        <v>61342317</v>
      </c>
      <c r="R130" s="31">
        <v>62398717</v>
      </c>
      <c r="S130" s="31">
        <v>44777529</v>
      </c>
      <c r="T130" s="36">
        <f t="shared" si="30"/>
        <v>0.71760336033832239</v>
      </c>
      <c r="U130" s="36">
        <f t="shared" si="31"/>
        <v>-6.8044824775814972E-2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22071191</v>
      </c>
      <c r="E131" s="31">
        <v>21044364</v>
      </c>
      <c r="F131" s="31">
        <v>5211759</v>
      </c>
      <c r="G131" s="36">
        <f t="shared" si="24"/>
        <v>0.23613401741664053</v>
      </c>
      <c r="H131" s="31">
        <v>6629580</v>
      </c>
      <c r="I131" s="36">
        <f t="shared" si="25"/>
        <v>0.3003725535246376</v>
      </c>
      <c r="J131" s="31">
        <v>5157469</v>
      </c>
      <c r="K131" s="36">
        <f t="shared" si="26"/>
        <v>0.24507602130432643</v>
      </c>
      <c r="L131" s="31">
        <v>0</v>
      </c>
      <c r="M131" s="36">
        <f t="shared" si="27"/>
        <v>0</v>
      </c>
      <c r="N131" s="31">
        <f t="shared" si="28"/>
        <v>16998808</v>
      </c>
      <c r="O131" s="36">
        <f t="shared" si="29"/>
        <v>0.80776059566352298</v>
      </c>
      <c r="P131" s="31">
        <v>5183578</v>
      </c>
      <c r="Q131" s="31">
        <v>24179823</v>
      </c>
      <c r="R131" s="31">
        <v>22879973</v>
      </c>
      <c r="S131" s="31">
        <v>18085530</v>
      </c>
      <c r="T131" s="36">
        <f t="shared" si="30"/>
        <v>0.79045241880311656</v>
      </c>
      <c r="U131" s="36">
        <f t="shared" si="31"/>
        <v>-5.0368683561817784E-3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179789222</v>
      </c>
      <c r="E132" s="32">
        <f>SUM(E127:E131)</f>
        <v>174126348</v>
      </c>
      <c r="F132" s="32">
        <f>SUM(F127:F131)</f>
        <v>34929341</v>
      </c>
      <c r="G132" s="37">
        <f t="shared" si="24"/>
        <v>0.19427939345552092</v>
      </c>
      <c r="H132" s="32">
        <f>SUM(H127:H131)</f>
        <v>41339364</v>
      </c>
      <c r="I132" s="37">
        <f t="shared" si="25"/>
        <v>0.22993238159737964</v>
      </c>
      <c r="J132" s="32">
        <f>SUM(J127:J131)</f>
        <v>37650168</v>
      </c>
      <c r="K132" s="37">
        <f t="shared" si="26"/>
        <v>0.2162232679456414</v>
      </c>
      <c r="L132" s="32">
        <f>SUM(L127:L131)</f>
        <v>0</v>
      </c>
      <c r="M132" s="37">
        <f t="shared" si="27"/>
        <v>0</v>
      </c>
      <c r="N132" s="32">
        <f t="shared" si="28"/>
        <v>113918873</v>
      </c>
      <c r="O132" s="37">
        <f t="shared" si="29"/>
        <v>0.65423110464592071</v>
      </c>
      <c r="P132" s="32">
        <f>SUM(P127:P131)</f>
        <v>34166588</v>
      </c>
      <c r="Q132" s="32">
        <f>SUM(Q127:Q131)</f>
        <v>189745150</v>
      </c>
      <c r="R132" s="32">
        <f>SUM(R127:R131)</f>
        <v>190149757</v>
      </c>
      <c r="S132" s="32">
        <f>SUM(S127:S131)</f>
        <v>113744775</v>
      </c>
      <c r="T132" s="37">
        <f t="shared" si="30"/>
        <v>0.59818522408103836</v>
      </c>
      <c r="U132" s="37">
        <f t="shared" si="31"/>
        <v>0.10195867377801959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83562032</v>
      </c>
      <c r="E133" s="31">
        <v>87660498</v>
      </c>
      <c r="F133" s="31">
        <v>22577602</v>
      </c>
      <c r="G133" s="36">
        <f t="shared" si="24"/>
        <v>0.27018971965641048</v>
      </c>
      <c r="H133" s="31">
        <v>31716416</v>
      </c>
      <c r="I133" s="36">
        <f t="shared" si="25"/>
        <v>0.37955534638027949</v>
      </c>
      <c r="J133" s="31">
        <v>21549604</v>
      </c>
      <c r="K133" s="36">
        <f t="shared" si="26"/>
        <v>0.2458302712357395</v>
      </c>
      <c r="L133" s="31">
        <v>0</v>
      </c>
      <c r="M133" s="36">
        <f t="shared" si="27"/>
        <v>0</v>
      </c>
      <c r="N133" s="31">
        <f t="shared" si="28"/>
        <v>75843622</v>
      </c>
      <c r="O133" s="36">
        <f t="shared" si="29"/>
        <v>0.86519725224467692</v>
      </c>
      <c r="P133" s="31">
        <v>23194317</v>
      </c>
      <c r="Q133" s="31">
        <v>75857819</v>
      </c>
      <c r="R133" s="31">
        <v>78183360</v>
      </c>
      <c r="S133" s="31">
        <v>74779219</v>
      </c>
      <c r="T133" s="36">
        <f t="shared" si="30"/>
        <v>0.9564595202866697</v>
      </c>
      <c r="U133" s="36">
        <f t="shared" si="31"/>
        <v>-7.0910171659721688E-2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11278509</v>
      </c>
      <c r="E134" s="31">
        <v>11757536</v>
      </c>
      <c r="F134" s="31">
        <v>3365650</v>
      </c>
      <c r="G134" s="36">
        <f t="shared" si="24"/>
        <v>0.29841267139122735</v>
      </c>
      <c r="H134" s="31">
        <v>3304079</v>
      </c>
      <c r="I134" s="36">
        <f t="shared" si="25"/>
        <v>0.29295352781116724</v>
      </c>
      <c r="J134" s="31">
        <v>2683795</v>
      </c>
      <c r="K134" s="36">
        <f t="shared" si="26"/>
        <v>0.22826168680240486</v>
      </c>
      <c r="L134" s="31">
        <v>0</v>
      </c>
      <c r="M134" s="36">
        <f t="shared" si="27"/>
        <v>0</v>
      </c>
      <c r="N134" s="31">
        <f t="shared" si="28"/>
        <v>9353524</v>
      </c>
      <c r="O134" s="36">
        <f t="shared" si="29"/>
        <v>0.79553437046673725</v>
      </c>
      <c r="P134" s="31">
        <v>2242519</v>
      </c>
      <c r="Q134" s="31">
        <v>10651417</v>
      </c>
      <c r="R134" s="31">
        <v>12461393</v>
      </c>
      <c r="S134" s="31">
        <v>8873048</v>
      </c>
      <c r="T134" s="36">
        <f t="shared" si="30"/>
        <v>0.71204302761336558</v>
      </c>
      <c r="U134" s="36">
        <f t="shared" si="31"/>
        <v>0.1967769280884577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29513443</v>
      </c>
      <c r="E135" s="31">
        <v>41619367</v>
      </c>
      <c r="F135" s="31">
        <v>6106972</v>
      </c>
      <c r="G135" s="36">
        <f t="shared" si="24"/>
        <v>0.2069217068303417</v>
      </c>
      <c r="H135" s="31">
        <v>8604621</v>
      </c>
      <c r="I135" s="36">
        <f t="shared" si="25"/>
        <v>0.29154921030392827</v>
      </c>
      <c r="J135" s="31">
        <v>15626410</v>
      </c>
      <c r="K135" s="36">
        <f t="shared" si="26"/>
        <v>0.37546005925558645</v>
      </c>
      <c r="L135" s="31">
        <v>0</v>
      </c>
      <c r="M135" s="36">
        <f t="shared" si="27"/>
        <v>0</v>
      </c>
      <c r="N135" s="31">
        <f t="shared" si="28"/>
        <v>30338003</v>
      </c>
      <c r="O135" s="36">
        <f t="shared" si="29"/>
        <v>0.72893955835512825</v>
      </c>
      <c r="P135" s="31">
        <v>8617210</v>
      </c>
      <c r="Q135" s="31">
        <v>31612758</v>
      </c>
      <c r="R135" s="31">
        <v>27828463</v>
      </c>
      <c r="S135" s="31">
        <v>18124854</v>
      </c>
      <c r="T135" s="36">
        <f t="shared" si="30"/>
        <v>0.65130632618840645</v>
      </c>
      <c r="U135" s="36">
        <f t="shared" si="31"/>
        <v>0.81339551896727591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36442303</v>
      </c>
      <c r="E136" s="31">
        <v>31247284</v>
      </c>
      <c r="F136" s="31">
        <v>8370164</v>
      </c>
      <c r="G136" s="36">
        <f t="shared" si="24"/>
        <v>0.22968263010161569</v>
      </c>
      <c r="H136" s="31">
        <v>10306340</v>
      </c>
      <c r="I136" s="36">
        <f t="shared" si="25"/>
        <v>0.28281253245712817</v>
      </c>
      <c r="J136" s="31">
        <v>11313459</v>
      </c>
      <c r="K136" s="36">
        <f t="shared" si="26"/>
        <v>0.3620621555460628</v>
      </c>
      <c r="L136" s="31">
        <v>0</v>
      </c>
      <c r="M136" s="36">
        <f t="shared" si="27"/>
        <v>0</v>
      </c>
      <c r="N136" s="31">
        <f t="shared" si="28"/>
        <v>29989963</v>
      </c>
      <c r="O136" s="36">
        <f t="shared" si="29"/>
        <v>0.95976223085500811</v>
      </c>
      <c r="P136" s="31">
        <v>8692995</v>
      </c>
      <c r="Q136" s="31">
        <v>34211550</v>
      </c>
      <c r="R136" s="31">
        <v>30282485</v>
      </c>
      <c r="S136" s="31">
        <v>26866123</v>
      </c>
      <c r="T136" s="36">
        <f t="shared" si="30"/>
        <v>0.88718356502116658</v>
      </c>
      <c r="U136" s="36">
        <f t="shared" si="31"/>
        <v>0.30144547420077883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160796287</v>
      </c>
      <c r="E137" s="32">
        <f>SUM(E133:E136)</f>
        <v>172284685</v>
      </c>
      <c r="F137" s="32">
        <f>SUM(F133:F136)</f>
        <v>40420388</v>
      </c>
      <c r="G137" s="37">
        <f t="shared" ref="G137:G170" si="32">IF(($D137     =0),0,($F137     /$D137     ))</f>
        <v>0.25137637661994022</v>
      </c>
      <c r="H137" s="32">
        <f>SUM(H133:H136)</f>
        <v>53931456</v>
      </c>
      <c r="I137" s="37">
        <f t="shared" ref="I137:I170" si="33">IF(($D137     =0),0,($H137     /$D137     ))</f>
        <v>0.33540237157341823</v>
      </c>
      <c r="J137" s="32">
        <f>SUM(J133:J136)</f>
        <v>51173268</v>
      </c>
      <c r="K137" s="37">
        <f t="shared" ref="K137:K170" si="34">IF(($E137     =0),0,($J137     /$E137     ))</f>
        <v>0.2970273765192768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145525112</v>
      </c>
      <c r="O137" s="37">
        <f t="shared" ref="O137:O170" si="37">IF(($E137     =0),0,($N137     /$E137     ))</f>
        <v>0.84467816741807322</v>
      </c>
      <c r="P137" s="32">
        <f>SUM(P133:P136)</f>
        <v>42747041</v>
      </c>
      <c r="Q137" s="32">
        <f>SUM(Q133:Q136)</f>
        <v>152333544</v>
      </c>
      <c r="R137" s="32">
        <f>SUM(R133:R136)</f>
        <v>148755701</v>
      </c>
      <c r="S137" s="32">
        <f>SUM(S133:S136)</f>
        <v>128643244</v>
      </c>
      <c r="T137" s="37">
        <f t="shared" ref="T137:T170" si="38">IF(($R137     =0),0,($S137     /$R137     ))</f>
        <v>0.86479538690083546</v>
      </c>
      <c r="U137" s="37">
        <f t="shared" ref="U137:U170" si="39">IF(($P137     =0),0,(($J137     /$P137     )-1))</f>
        <v>0.19711836896500046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25806529</v>
      </c>
      <c r="E138" s="31">
        <v>24050818</v>
      </c>
      <c r="F138" s="31">
        <v>4765332</v>
      </c>
      <c r="G138" s="36">
        <f t="shared" si="32"/>
        <v>0.18465606126263628</v>
      </c>
      <c r="H138" s="31">
        <v>6736523</v>
      </c>
      <c r="I138" s="36">
        <f t="shared" si="33"/>
        <v>0.261039483457849</v>
      </c>
      <c r="J138" s="31">
        <v>7084056</v>
      </c>
      <c r="K138" s="36">
        <f t="shared" si="34"/>
        <v>0.29454532482013712</v>
      </c>
      <c r="L138" s="31">
        <v>0</v>
      </c>
      <c r="M138" s="36">
        <f t="shared" si="35"/>
        <v>0</v>
      </c>
      <c r="N138" s="31">
        <f t="shared" si="36"/>
        <v>18585911</v>
      </c>
      <c r="O138" s="36">
        <f t="shared" si="37"/>
        <v>0.77277666813660972</v>
      </c>
      <c r="P138" s="31">
        <v>8121723</v>
      </c>
      <c r="Q138" s="31">
        <v>26841977</v>
      </c>
      <c r="R138" s="31">
        <v>26198468</v>
      </c>
      <c r="S138" s="31">
        <v>18862200</v>
      </c>
      <c r="T138" s="36">
        <f t="shared" si="38"/>
        <v>0.71997339691771289</v>
      </c>
      <c r="U138" s="36">
        <f t="shared" si="39"/>
        <v>-0.12776439186611022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39836788</v>
      </c>
      <c r="E139" s="31">
        <v>38320650</v>
      </c>
      <c r="F139" s="31">
        <v>9152570</v>
      </c>
      <c r="G139" s="36">
        <f t="shared" si="32"/>
        <v>0.22975170588552471</v>
      </c>
      <c r="H139" s="31">
        <v>9456889</v>
      </c>
      <c r="I139" s="36">
        <f t="shared" si="33"/>
        <v>0.2373908508888819</v>
      </c>
      <c r="J139" s="31">
        <v>9730002</v>
      </c>
      <c r="K139" s="36">
        <f t="shared" si="34"/>
        <v>0.25391015027145936</v>
      </c>
      <c r="L139" s="31">
        <v>0</v>
      </c>
      <c r="M139" s="36">
        <f t="shared" si="35"/>
        <v>0</v>
      </c>
      <c r="N139" s="31">
        <f t="shared" si="36"/>
        <v>28339461</v>
      </c>
      <c r="O139" s="36">
        <f t="shared" si="37"/>
        <v>0.73953497657268341</v>
      </c>
      <c r="P139" s="31">
        <v>7859708</v>
      </c>
      <c r="Q139" s="31">
        <v>34298680</v>
      </c>
      <c r="R139" s="31">
        <v>37111731</v>
      </c>
      <c r="S139" s="31">
        <v>24587612</v>
      </c>
      <c r="T139" s="36">
        <f t="shared" si="38"/>
        <v>0.66252937649283994</v>
      </c>
      <c r="U139" s="36">
        <f t="shared" si="39"/>
        <v>0.23795973081951649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45795796</v>
      </c>
      <c r="E140" s="31">
        <v>42507543</v>
      </c>
      <c r="F140" s="31">
        <v>10417671</v>
      </c>
      <c r="G140" s="36">
        <f t="shared" si="32"/>
        <v>0.22748094606762595</v>
      </c>
      <c r="H140" s="31">
        <v>9062315</v>
      </c>
      <c r="I140" s="36">
        <f t="shared" si="33"/>
        <v>0.19788530370779012</v>
      </c>
      <c r="J140" s="31">
        <v>9541409</v>
      </c>
      <c r="K140" s="36">
        <f t="shared" si="34"/>
        <v>0.2244639027948522</v>
      </c>
      <c r="L140" s="31">
        <v>0</v>
      </c>
      <c r="M140" s="36">
        <f t="shared" si="35"/>
        <v>0</v>
      </c>
      <c r="N140" s="31">
        <f t="shared" si="36"/>
        <v>29021395</v>
      </c>
      <c r="O140" s="36">
        <f t="shared" si="37"/>
        <v>0.682735179495084</v>
      </c>
      <c r="P140" s="31">
        <v>8102681</v>
      </c>
      <c r="Q140" s="31">
        <v>30953385</v>
      </c>
      <c r="R140" s="31">
        <v>40501633</v>
      </c>
      <c r="S140" s="31">
        <v>26883973</v>
      </c>
      <c r="T140" s="36">
        <f t="shared" si="38"/>
        <v>0.66377503840400709</v>
      </c>
      <c r="U140" s="36">
        <f t="shared" si="39"/>
        <v>0.17756196992081996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36558937</v>
      </c>
      <c r="E141" s="31">
        <v>34375480</v>
      </c>
      <c r="F141" s="31">
        <v>7106538</v>
      </c>
      <c r="G141" s="36">
        <f t="shared" si="32"/>
        <v>0.19438579409461496</v>
      </c>
      <c r="H141" s="31">
        <v>7044119</v>
      </c>
      <c r="I141" s="36">
        <f t="shared" si="33"/>
        <v>0.19267844138903711</v>
      </c>
      <c r="J141" s="31">
        <v>4343704</v>
      </c>
      <c r="K141" s="36">
        <f t="shared" si="34"/>
        <v>0.12636053372927447</v>
      </c>
      <c r="L141" s="31">
        <v>0</v>
      </c>
      <c r="M141" s="36">
        <f t="shared" si="35"/>
        <v>0</v>
      </c>
      <c r="N141" s="31">
        <f t="shared" si="36"/>
        <v>18494361</v>
      </c>
      <c r="O141" s="36">
        <f t="shared" si="37"/>
        <v>0.5380102619657966</v>
      </c>
      <c r="P141" s="31">
        <v>6160212</v>
      </c>
      <c r="Q141" s="31">
        <v>32202708</v>
      </c>
      <c r="R141" s="31">
        <v>30213986</v>
      </c>
      <c r="S141" s="31">
        <v>24467733</v>
      </c>
      <c r="T141" s="36">
        <f t="shared" si="38"/>
        <v>0.80981479901394005</v>
      </c>
      <c r="U141" s="36">
        <f t="shared" si="39"/>
        <v>-0.29487751395568851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41637401</v>
      </c>
      <c r="E142" s="31">
        <v>51766124</v>
      </c>
      <c r="F142" s="31">
        <v>6419510</v>
      </c>
      <c r="G142" s="36">
        <f t="shared" si="32"/>
        <v>0.15417652989436109</v>
      </c>
      <c r="H142" s="31">
        <v>9816547</v>
      </c>
      <c r="I142" s="36">
        <f t="shared" si="33"/>
        <v>0.23576272207768204</v>
      </c>
      <c r="J142" s="31">
        <v>7690431</v>
      </c>
      <c r="K142" s="36">
        <f t="shared" si="34"/>
        <v>0.14856107442002031</v>
      </c>
      <c r="L142" s="31">
        <v>0</v>
      </c>
      <c r="M142" s="36">
        <f t="shared" si="35"/>
        <v>0</v>
      </c>
      <c r="N142" s="31">
        <f t="shared" si="36"/>
        <v>23926488</v>
      </c>
      <c r="O142" s="36">
        <f t="shared" si="37"/>
        <v>0.46220358317729177</v>
      </c>
      <c r="P142" s="31">
        <v>7369142</v>
      </c>
      <c r="Q142" s="31">
        <v>45690945</v>
      </c>
      <c r="R142" s="31">
        <v>47697470</v>
      </c>
      <c r="S142" s="31">
        <v>21228550</v>
      </c>
      <c r="T142" s="36">
        <f t="shared" si="38"/>
        <v>0.44506658319613179</v>
      </c>
      <c r="U142" s="36">
        <f t="shared" si="39"/>
        <v>4.3599241268522215E-2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32579895</v>
      </c>
      <c r="E143" s="31">
        <v>93416996</v>
      </c>
      <c r="F143" s="31">
        <v>10470133</v>
      </c>
      <c r="G143" s="36">
        <f t="shared" si="32"/>
        <v>0.32136791723853009</v>
      </c>
      <c r="H143" s="31">
        <v>10707459</v>
      </c>
      <c r="I143" s="36">
        <f t="shared" si="33"/>
        <v>0.32865234832708945</v>
      </c>
      <c r="J143" s="31">
        <v>11515024</v>
      </c>
      <c r="K143" s="36">
        <f t="shared" si="34"/>
        <v>0.12326476436900198</v>
      </c>
      <c r="L143" s="31">
        <v>0</v>
      </c>
      <c r="M143" s="36">
        <f t="shared" si="35"/>
        <v>0</v>
      </c>
      <c r="N143" s="31">
        <f t="shared" si="36"/>
        <v>32692616</v>
      </c>
      <c r="O143" s="36">
        <f t="shared" si="37"/>
        <v>0.34996432554949636</v>
      </c>
      <c r="P143" s="31">
        <v>9411883</v>
      </c>
      <c r="Q143" s="31">
        <v>35144113</v>
      </c>
      <c r="R143" s="31">
        <v>40872733</v>
      </c>
      <c r="S143" s="31">
        <v>29986834</v>
      </c>
      <c r="T143" s="36">
        <f t="shared" si="38"/>
        <v>0.73366354043415694</v>
      </c>
      <c r="U143" s="36">
        <f t="shared" si="39"/>
        <v>0.22345592268837167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222215346</v>
      </c>
      <c r="E144" s="32">
        <f>SUM(E138:E143)</f>
        <v>284437611</v>
      </c>
      <c r="F144" s="32">
        <f>SUM(F138:F143)</f>
        <v>48331754</v>
      </c>
      <c r="G144" s="37">
        <f t="shared" si="32"/>
        <v>0.21749962309083731</v>
      </c>
      <c r="H144" s="32">
        <f>SUM(H138:H143)</f>
        <v>52823852</v>
      </c>
      <c r="I144" s="37">
        <f t="shared" si="33"/>
        <v>0.23771468960564046</v>
      </c>
      <c r="J144" s="32">
        <f>SUM(J138:J143)</f>
        <v>49904626</v>
      </c>
      <c r="K144" s="37">
        <f t="shared" si="34"/>
        <v>0.17545016576587685</v>
      </c>
      <c r="L144" s="32">
        <f>SUM(L138:L143)</f>
        <v>0</v>
      </c>
      <c r="M144" s="37">
        <f t="shared" si="35"/>
        <v>0</v>
      </c>
      <c r="N144" s="32">
        <f t="shared" si="36"/>
        <v>151060232</v>
      </c>
      <c r="O144" s="37">
        <f t="shared" si="37"/>
        <v>0.53108388679301632</v>
      </c>
      <c r="P144" s="32">
        <f>SUM(P138:P143)</f>
        <v>47025349</v>
      </c>
      <c r="Q144" s="32">
        <f>SUM(Q138:Q143)</f>
        <v>205131808</v>
      </c>
      <c r="R144" s="32">
        <f>SUM(R138:R143)</f>
        <v>222596021</v>
      </c>
      <c r="S144" s="32">
        <f>SUM(S138:S143)</f>
        <v>146016902</v>
      </c>
      <c r="T144" s="37">
        <f t="shared" si="38"/>
        <v>0.65597265101158297</v>
      </c>
      <c r="U144" s="37">
        <f t="shared" si="39"/>
        <v>6.1228189927947207E-2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56936136</v>
      </c>
      <c r="E145" s="31">
        <v>64634019</v>
      </c>
      <c r="F145" s="31">
        <v>8751473</v>
      </c>
      <c r="G145" s="36">
        <f t="shared" si="32"/>
        <v>0.15370683040380542</v>
      </c>
      <c r="H145" s="31">
        <v>10423333</v>
      </c>
      <c r="I145" s="36">
        <f t="shared" si="33"/>
        <v>0.18307060739070877</v>
      </c>
      <c r="J145" s="31">
        <v>8588651</v>
      </c>
      <c r="K145" s="36">
        <f t="shared" si="34"/>
        <v>0.13288127727288629</v>
      </c>
      <c r="L145" s="31">
        <v>0</v>
      </c>
      <c r="M145" s="36">
        <f t="shared" si="35"/>
        <v>0</v>
      </c>
      <c r="N145" s="31">
        <f t="shared" si="36"/>
        <v>27763457</v>
      </c>
      <c r="O145" s="36">
        <f t="shared" si="37"/>
        <v>0.4295486715749488</v>
      </c>
      <c r="P145" s="31">
        <v>15967451</v>
      </c>
      <c r="Q145" s="31">
        <v>44569119</v>
      </c>
      <c r="R145" s="31">
        <v>51038055</v>
      </c>
      <c r="S145" s="31">
        <v>36634344</v>
      </c>
      <c r="T145" s="36">
        <f t="shared" si="38"/>
        <v>0.71778487640251964</v>
      </c>
      <c r="U145" s="36">
        <f t="shared" si="39"/>
        <v>-0.46211508649689925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41713574</v>
      </c>
      <c r="E146" s="31">
        <v>46250661</v>
      </c>
      <c r="F146" s="31">
        <v>9976318</v>
      </c>
      <c r="G146" s="36">
        <f t="shared" si="32"/>
        <v>0.23916238872267334</v>
      </c>
      <c r="H146" s="31">
        <v>14717268</v>
      </c>
      <c r="I146" s="36">
        <f t="shared" si="33"/>
        <v>0.35281723882014998</v>
      </c>
      <c r="J146" s="31">
        <v>11481775</v>
      </c>
      <c r="K146" s="36">
        <f t="shared" si="34"/>
        <v>0.2482510466174743</v>
      </c>
      <c r="L146" s="31">
        <v>0</v>
      </c>
      <c r="M146" s="36">
        <f t="shared" si="35"/>
        <v>0</v>
      </c>
      <c r="N146" s="31">
        <f t="shared" si="36"/>
        <v>36175361</v>
      </c>
      <c r="O146" s="36">
        <f t="shared" si="37"/>
        <v>0.78215878903871239</v>
      </c>
      <c r="P146" s="31">
        <v>10569053</v>
      </c>
      <c r="Q146" s="31">
        <v>51735439</v>
      </c>
      <c r="R146" s="31">
        <v>55872602</v>
      </c>
      <c r="S146" s="31">
        <v>46855017</v>
      </c>
      <c r="T146" s="36">
        <f t="shared" si="38"/>
        <v>0.83860452749274139</v>
      </c>
      <c r="U146" s="36">
        <f t="shared" si="39"/>
        <v>8.635797360463604E-2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66678673</v>
      </c>
      <c r="E147" s="31">
        <v>66012324</v>
      </c>
      <c r="F147" s="31">
        <v>21502117</v>
      </c>
      <c r="G147" s="36">
        <f t="shared" si="32"/>
        <v>0.32247367910276198</v>
      </c>
      <c r="H147" s="31">
        <v>18300984</v>
      </c>
      <c r="I147" s="36">
        <f t="shared" si="33"/>
        <v>0.27446533016636371</v>
      </c>
      <c r="J147" s="31">
        <v>16774912</v>
      </c>
      <c r="K147" s="36">
        <f t="shared" si="34"/>
        <v>0.25411788259416529</v>
      </c>
      <c r="L147" s="31">
        <v>0</v>
      </c>
      <c r="M147" s="36">
        <f t="shared" si="35"/>
        <v>0</v>
      </c>
      <c r="N147" s="31">
        <f t="shared" si="36"/>
        <v>56578013</v>
      </c>
      <c r="O147" s="36">
        <f t="shared" si="37"/>
        <v>0.85708258051935882</v>
      </c>
      <c r="P147" s="31">
        <v>13164088</v>
      </c>
      <c r="Q147" s="31">
        <v>55949111</v>
      </c>
      <c r="R147" s="31">
        <v>61996104</v>
      </c>
      <c r="S147" s="31">
        <v>40909640</v>
      </c>
      <c r="T147" s="36">
        <f t="shared" si="38"/>
        <v>0.65987436887969608</v>
      </c>
      <c r="U147" s="36">
        <f t="shared" si="39"/>
        <v>0.27429351733291352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39203250</v>
      </c>
      <c r="E148" s="31">
        <v>43503660</v>
      </c>
      <c r="F148" s="31">
        <v>15727217</v>
      </c>
      <c r="G148" s="36">
        <f t="shared" si="32"/>
        <v>0.40117125493422101</v>
      </c>
      <c r="H148" s="31">
        <v>7698813</v>
      </c>
      <c r="I148" s="36">
        <f t="shared" si="33"/>
        <v>0.19638200914465001</v>
      </c>
      <c r="J148" s="31">
        <v>10186449</v>
      </c>
      <c r="K148" s="36">
        <f t="shared" si="34"/>
        <v>0.2341515403531565</v>
      </c>
      <c r="L148" s="31">
        <v>0</v>
      </c>
      <c r="M148" s="36">
        <f t="shared" si="35"/>
        <v>0</v>
      </c>
      <c r="N148" s="31">
        <f t="shared" si="36"/>
        <v>33612479</v>
      </c>
      <c r="O148" s="36">
        <f t="shared" si="37"/>
        <v>0.77263565870090012</v>
      </c>
      <c r="P148" s="31">
        <v>8785370</v>
      </c>
      <c r="Q148" s="31">
        <v>43984292</v>
      </c>
      <c r="R148" s="31">
        <v>43855240</v>
      </c>
      <c r="S148" s="31">
        <v>31110390</v>
      </c>
      <c r="T148" s="36">
        <f t="shared" si="38"/>
        <v>0.70938820537751024</v>
      </c>
      <c r="U148" s="36">
        <f t="shared" si="39"/>
        <v>0.15947865599286093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51037020</v>
      </c>
      <c r="E149" s="31">
        <v>53385140</v>
      </c>
      <c r="F149" s="31">
        <v>14571378</v>
      </c>
      <c r="G149" s="36">
        <f t="shared" si="32"/>
        <v>0.28550605031406612</v>
      </c>
      <c r="H149" s="31">
        <v>15075265</v>
      </c>
      <c r="I149" s="36">
        <f t="shared" si="33"/>
        <v>0.29537902095380963</v>
      </c>
      <c r="J149" s="31">
        <v>15167201</v>
      </c>
      <c r="K149" s="36">
        <f t="shared" si="34"/>
        <v>0.28410904232900763</v>
      </c>
      <c r="L149" s="31">
        <v>0</v>
      </c>
      <c r="M149" s="36">
        <f t="shared" si="35"/>
        <v>0</v>
      </c>
      <c r="N149" s="31">
        <f t="shared" si="36"/>
        <v>44813844</v>
      </c>
      <c r="O149" s="36">
        <f t="shared" si="37"/>
        <v>0.83944415992914878</v>
      </c>
      <c r="P149" s="31">
        <v>10459447</v>
      </c>
      <c r="Q149" s="31">
        <v>44465802</v>
      </c>
      <c r="R149" s="31">
        <v>53801378</v>
      </c>
      <c r="S149" s="31">
        <v>55623869</v>
      </c>
      <c r="T149" s="36">
        <f t="shared" si="38"/>
        <v>1.0338744297590297</v>
      </c>
      <c r="U149" s="36">
        <f t="shared" si="39"/>
        <v>0.45009587982997568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255568653</v>
      </c>
      <c r="E150" s="32">
        <f>SUM(E145:E149)</f>
        <v>273785804</v>
      </c>
      <c r="F150" s="32">
        <f>SUM(F145:F149)</f>
        <v>70528503</v>
      </c>
      <c r="G150" s="37">
        <f t="shared" si="32"/>
        <v>0.27596695514922953</v>
      </c>
      <c r="H150" s="32">
        <f>SUM(H145:H149)</f>
        <v>66215663</v>
      </c>
      <c r="I150" s="37">
        <f t="shared" si="33"/>
        <v>0.25909148959673078</v>
      </c>
      <c r="J150" s="32">
        <f>SUM(J145:J149)</f>
        <v>62198988</v>
      </c>
      <c r="K150" s="37">
        <f t="shared" si="34"/>
        <v>0.22718120184200638</v>
      </c>
      <c r="L150" s="32">
        <f>SUM(L145:L149)</f>
        <v>0</v>
      </c>
      <c r="M150" s="37">
        <f t="shared" si="35"/>
        <v>0</v>
      </c>
      <c r="N150" s="32">
        <f t="shared" si="36"/>
        <v>198943154</v>
      </c>
      <c r="O150" s="37">
        <f t="shared" si="37"/>
        <v>0.72663794504115342</v>
      </c>
      <c r="P150" s="32">
        <f>SUM(P145:P149)</f>
        <v>58945409</v>
      </c>
      <c r="Q150" s="32">
        <f>SUM(Q145:Q149)</f>
        <v>240703763</v>
      </c>
      <c r="R150" s="32">
        <f>SUM(R145:R149)</f>
        <v>266563379</v>
      </c>
      <c r="S150" s="32">
        <f>SUM(S145:S149)</f>
        <v>211133260</v>
      </c>
      <c r="T150" s="37">
        <f t="shared" si="38"/>
        <v>0.79205651125843513</v>
      </c>
      <c r="U150" s="37">
        <f t="shared" si="39"/>
        <v>5.5196478490801448E-2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33265183</v>
      </c>
      <c r="E151" s="31">
        <v>39428522</v>
      </c>
      <c r="F151" s="31">
        <v>10730662</v>
      </c>
      <c r="G151" s="36">
        <f t="shared" si="32"/>
        <v>0.32257937676158283</v>
      </c>
      <c r="H151" s="31">
        <v>15973167</v>
      </c>
      <c r="I151" s="36">
        <f t="shared" si="33"/>
        <v>0.48017673613880313</v>
      </c>
      <c r="J151" s="31">
        <v>9583361</v>
      </c>
      <c r="K151" s="36">
        <f t="shared" si="34"/>
        <v>0.24305656194771896</v>
      </c>
      <c r="L151" s="31">
        <v>0</v>
      </c>
      <c r="M151" s="36">
        <f t="shared" si="35"/>
        <v>0</v>
      </c>
      <c r="N151" s="31">
        <f t="shared" si="36"/>
        <v>36287190</v>
      </c>
      <c r="O151" s="36">
        <f t="shared" si="37"/>
        <v>0.92032843635376438</v>
      </c>
      <c r="P151" s="31">
        <v>8521186</v>
      </c>
      <c r="Q151" s="31">
        <v>36133771</v>
      </c>
      <c r="R151" s="31">
        <v>34093540</v>
      </c>
      <c r="S151" s="31">
        <v>30789899</v>
      </c>
      <c r="T151" s="36">
        <f t="shared" si="38"/>
        <v>0.90310067537721217</v>
      </c>
      <c r="U151" s="36">
        <f t="shared" si="39"/>
        <v>0.12465107556624155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148608200</v>
      </c>
      <c r="E152" s="31">
        <v>142731974</v>
      </c>
      <c r="F152" s="31">
        <v>39670856</v>
      </c>
      <c r="G152" s="36">
        <f t="shared" si="32"/>
        <v>0.26694930696960195</v>
      </c>
      <c r="H152" s="31">
        <v>33965204</v>
      </c>
      <c r="I152" s="36">
        <f t="shared" si="33"/>
        <v>0.22855538254282065</v>
      </c>
      <c r="J152" s="31">
        <v>26728294</v>
      </c>
      <c r="K152" s="36">
        <f t="shared" si="34"/>
        <v>0.18726213371083902</v>
      </c>
      <c r="L152" s="31">
        <v>0</v>
      </c>
      <c r="M152" s="36">
        <f t="shared" si="35"/>
        <v>0</v>
      </c>
      <c r="N152" s="31">
        <f t="shared" si="36"/>
        <v>100364354</v>
      </c>
      <c r="O152" s="36">
        <f t="shared" si="37"/>
        <v>0.70316657990031017</v>
      </c>
      <c r="P152" s="31">
        <v>25353107</v>
      </c>
      <c r="Q152" s="31">
        <v>144656200</v>
      </c>
      <c r="R152" s="31">
        <v>154729131</v>
      </c>
      <c r="S152" s="31">
        <v>100973265</v>
      </c>
      <c r="T152" s="36">
        <f t="shared" si="38"/>
        <v>0.65258083172457038</v>
      </c>
      <c r="U152" s="36">
        <f t="shared" si="39"/>
        <v>5.4241359845955017E-2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75262106</v>
      </c>
      <c r="E153" s="31">
        <v>75317540</v>
      </c>
      <c r="F153" s="31">
        <v>16941133</v>
      </c>
      <c r="G153" s="36">
        <f t="shared" si="32"/>
        <v>0.22509512290288555</v>
      </c>
      <c r="H153" s="31">
        <v>16746670</v>
      </c>
      <c r="I153" s="36">
        <f t="shared" si="33"/>
        <v>0.22251131266510135</v>
      </c>
      <c r="J153" s="31">
        <v>18872570</v>
      </c>
      <c r="K153" s="36">
        <f t="shared" si="34"/>
        <v>0.25057337241763339</v>
      </c>
      <c r="L153" s="31">
        <v>0</v>
      </c>
      <c r="M153" s="36">
        <f t="shared" si="35"/>
        <v>0</v>
      </c>
      <c r="N153" s="31">
        <f t="shared" si="36"/>
        <v>52560373</v>
      </c>
      <c r="O153" s="36">
        <f t="shared" si="37"/>
        <v>0.69785036792226618</v>
      </c>
      <c r="P153" s="31">
        <v>18262457</v>
      </c>
      <c r="Q153" s="31">
        <v>75512880</v>
      </c>
      <c r="R153" s="31">
        <v>73541460</v>
      </c>
      <c r="S153" s="31">
        <v>53675930</v>
      </c>
      <c r="T153" s="36">
        <f t="shared" si="38"/>
        <v>0.72987305392087676</v>
      </c>
      <c r="U153" s="36">
        <f t="shared" si="39"/>
        <v>3.3408045806760933E-2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25285758</v>
      </c>
      <c r="E154" s="31">
        <v>25285758</v>
      </c>
      <c r="F154" s="31">
        <v>7804673</v>
      </c>
      <c r="G154" s="36">
        <f t="shared" si="32"/>
        <v>0.30865885056718489</v>
      </c>
      <c r="H154" s="31">
        <v>8230979</v>
      </c>
      <c r="I154" s="36">
        <f t="shared" si="33"/>
        <v>0.32551838074223444</v>
      </c>
      <c r="J154" s="31">
        <v>8273326</v>
      </c>
      <c r="K154" s="36">
        <f t="shared" si="34"/>
        <v>0.32719311795992034</v>
      </c>
      <c r="L154" s="31">
        <v>0</v>
      </c>
      <c r="M154" s="36">
        <f t="shared" si="35"/>
        <v>0</v>
      </c>
      <c r="N154" s="31">
        <f t="shared" si="36"/>
        <v>24308978</v>
      </c>
      <c r="O154" s="36">
        <f t="shared" si="37"/>
        <v>0.96137034926933973</v>
      </c>
      <c r="P154" s="31">
        <v>7340432</v>
      </c>
      <c r="Q154" s="31">
        <v>23338944</v>
      </c>
      <c r="R154" s="31">
        <v>25889003</v>
      </c>
      <c r="S154" s="31">
        <v>23610664</v>
      </c>
      <c r="T154" s="36">
        <f t="shared" si="38"/>
        <v>0.91199587716838693</v>
      </c>
      <c r="U154" s="36">
        <f t="shared" si="39"/>
        <v>0.12708979526000652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25500050</v>
      </c>
      <c r="E155" s="31">
        <v>26003505</v>
      </c>
      <c r="F155" s="31">
        <v>5164169</v>
      </c>
      <c r="G155" s="36">
        <f t="shared" si="32"/>
        <v>0.20251603428228573</v>
      </c>
      <c r="H155" s="31">
        <v>5782238</v>
      </c>
      <c r="I155" s="36">
        <f t="shared" si="33"/>
        <v>0.22675398675688871</v>
      </c>
      <c r="J155" s="31">
        <v>6509782</v>
      </c>
      <c r="K155" s="36">
        <f t="shared" si="34"/>
        <v>0.25034248267685455</v>
      </c>
      <c r="L155" s="31">
        <v>0</v>
      </c>
      <c r="M155" s="36">
        <f t="shared" si="35"/>
        <v>0</v>
      </c>
      <c r="N155" s="31">
        <f t="shared" si="36"/>
        <v>17456189</v>
      </c>
      <c r="O155" s="36">
        <f t="shared" si="37"/>
        <v>0.67130138802442207</v>
      </c>
      <c r="P155" s="31">
        <v>5158771</v>
      </c>
      <c r="Q155" s="31">
        <v>22603400</v>
      </c>
      <c r="R155" s="31">
        <v>22247731</v>
      </c>
      <c r="S155" s="31">
        <v>16971442</v>
      </c>
      <c r="T155" s="36">
        <f t="shared" si="38"/>
        <v>0.76283923066131998</v>
      </c>
      <c r="U155" s="36">
        <f t="shared" si="39"/>
        <v>0.26188621282084434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56616133</v>
      </c>
      <c r="E156" s="31">
        <v>48227893</v>
      </c>
      <c r="F156" s="31">
        <v>12870674</v>
      </c>
      <c r="G156" s="36">
        <f t="shared" si="32"/>
        <v>0.22733226940808551</v>
      </c>
      <c r="H156" s="31">
        <v>11835395</v>
      </c>
      <c r="I156" s="36">
        <f t="shared" si="33"/>
        <v>0.20904633313617516</v>
      </c>
      <c r="J156" s="31">
        <v>11289270</v>
      </c>
      <c r="K156" s="36">
        <f t="shared" si="34"/>
        <v>0.23408175845459389</v>
      </c>
      <c r="L156" s="31">
        <v>0</v>
      </c>
      <c r="M156" s="36">
        <f t="shared" si="35"/>
        <v>0</v>
      </c>
      <c r="N156" s="31">
        <f t="shared" si="36"/>
        <v>35995339</v>
      </c>
      <c r="O156" s="36">
        <f t="shared" si="37"/>
        <v>0.74635935266755282</v>
      </c>
      <c r="P156" s="31">
        <v>9012329</v>
      </c>
      <c r="Q156" s="31">
        <v>52379873</v>
      </c>
      <c r="R156" s="31">
        <v>45906899</v>
      </c>
      <c r="S156" s="31">
        <v>31114172</v>
      </c>
      <c r="T156" s="36">
        <f t="shared" si="38"/>
        <v>0.67776679927781658</v>
      </c>
      <c r="U156" s="36">
        <f t="shared" si="39"/>
        <v>0.25264734565282732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364537430</v>
      </c>
      <c r="E157" s="32">
        <f>SUM(E151:E156)</f>
        <v>356995192</v>
      </c>
      <c r="F157" s="32">
        <f>SUM(F151:F156)</f>
        <v>93182167</v>
      </c>
      <c r="G157" s="37">
        <f t="shared" si="32"/>
        <v>0.25561755619992166</v>
      </c>
      <c r="H157" s="32">
        <f>SUM(H151:H156)</f>
        <v>92533653</v>
      </c>
      <c r="I157" s="37">
        <f t="shared" si="33"/>
        <v>0.2538385509548361</v>
      </c>
      <c r="J157" s="32">
        <f>SUM(J151:J156)</f>
        <v>81256603</v>
      </c>
      <c r="K157" s="37">
        <f t="shared" si="34"/>
        <v>0.22761259765089498</v>
      </c>
      <c r="L157" s="32">
        <f>SUM(L151:L156)</f>
        <v>0</v>
      </c>
      <c r="M157" s="37">
        <f t="shared" si="35"/>
        <v>0</v>
      </c>
      <c r="N157" s="32">
        <f t="shared" si="36"/>
        <v>266972423</v>
      </c>
      <c r="O157" s="37">
        <f t="shared" si="37"/>
        <v>0.74783198480723512</v>
      </c>
      <c r="P157" s="32">
        <f>SUM(P151:P156)</f>
        <v>73648282</v>
      </c>
      <c r="Q157" s="32">
        <f>SUM(Q151:Q156)</f>
        <v>354625068</v>
      </c>
      <c r="R157" s="32">
        <f>SUM(R151:R156)</f>
        <v>356407764</v>
      </c>
      <c r="S157" s="32">
        <f>SUM(S151:S156)</f>
        <v>257135372</v>
      </c>
      <c r="T157" s="37">
        <f t="shared" si="38"/>
        <v>0.72146400267531774</v>
      </c>
      <c r="U157" s="37">
        <f t="shared" si="39"/>
        <v>0.10330615722984549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79879495</v>
      </c>
      <c r="E158" s="31">
        <v>74793875</v>
      </c>
      <c r="F158" s="31">
        <v>16062375</v>
      </c>
      <c r="G158" s="36">
        <f t="shared" si="32"/>
        <v>0.20108258070484797</v>
      </c>
      <c r="H158" s="31">
        <v>19246730</v>
      </c>
      <c r="I158" s="36">
        <f t="shared" si="33"/>
        <v>0.24094706657822512</v>
      </c>
      <c r="J158" s="31">
        <v>14328593</v>
      </c>
      <c r="K158" s="36">
        <f t="shared" si="34"/>
        <v>0.1915744170227843</v>
      </c>
      <c r="L158" s="31">
        <v>0</v>
      </c>
      <c r="M158" s="36">
        <f t="shared" si="35"/>
        <v>0</v>
      </c>
      <c r="N158" s="31">
        <f t="shared" si="36"/>
        <v>49637698</v>
      </c>
      <c r="O158" s="36">
        <f t="shared" si="37"/>
        <v>0.6636599320465747</v>
      </c>
      <c r="P158" s="31">
        <v>14349681</v>
      </c>
      <c r="Q158" s="31">
        <v>66001422</v>
      </c>
      <c r="R158" s="31">
        <v>72502265</v>
      </c>
      <c r="S158" s="31">
        <v>48236110</v>
      </c>
      <c r="T158" s="36">
        <f t="shared" si="38"/>
        <v>0.66530487013060902</v>
      </c>
      <c r="U158" s="36">
        <f t="shared" si="39"/>
        <v>-1.4695797070332084E-3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140372710</v>
      </c>
      <c r="E159" s="31">
        <v>137082600</v>
      </c>
      <c r="F159" s="31">
        <v>24166856</v>
      </c>
      <c r="G159" s="36">
        <f t="shared" si="32"/>
        <v>0.17216206768395367</v>
      </c>
      <c r="H159" s="31">
        <v>28016370</v>
      </c>
      <c r="I159" s="36">
        <f t="shared" si="33"/>
        <v>0.19958558896526254</v>
      </c>
      <c r="J159" s="31">
        <v>26007922</v>
      </c>
      <c r="K159" s="36">
        <f t="shared" si="34"/>
        <v>0.18972445810044455</v>
      </c>
      <c r="L159" s="31">
        <v>0</v>
      </c>
      <c r="M159" s="36">
        <f t="shared" si="35"/>
        <v>0</v>
      </c>
      <c r="N159" s="31">
        <f t="shared" si="36"/>
        <v>78191148</v>
      </c>
      <c r="O159" s="36">
        <f t="shared" si="37"/>
        <v>0.57039440454149537</v>
      </c>
      <c r="P159" s="31">
        <v>26633533</v>
      </c>
      <c r="Q159" s="31">
        <v>119755491</v>
      </c>
      <c r="R159" s="31">
        <v>126792666</v>
      </c>
      <c r="S159" s="31">
        <v>77970253</v>
      </c>
      <c r="T159" s="36">
        <f t="shared" si="38"/>
        <v>0.61494292579982501</v>
      </c>
      <c r="U159" s="36">
        <f t="shared" si="39"/>
        <v>-2.3489598619905183E-2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38200553</v>
      </c>
      <c r="E160" s="31">
        <v>39398733</v>
      </c>
      <c r="F160" s="31">
        <v>9294209</v>
      </c>
      <c r="G160" s="36">
        <f t="shared" si="32"/>
        <v>0.24330037840028126</v>
      </c>
      <c r="H160" s="31">
        <v>9908923</v>
      </c>
      <c r="I160" s="36">
        <f t="shared" si="33"/>
        <v>0.25939213497773189</v>
      </c>
      <c r="J160" s="31">
        <v>10300700</v>
      </c>
      <c r="K160" s="36">
        <f t="shared" si="34"/>
        <v>0.2614474937557002</v>
      </c>
      <c r="L160" s="31">
        <v>0</v>
      </c>
      <c r="M160" s="36">
        <f t="shared" si="35"/>
        <v>0</v>
      </c>
      <c r="N160" s="31">
        <f t="shared" si="36"/>
        <v>29503832</v>
      </c>
      <c r="O160" s="36">
        <f t="shared" si="37"/>
        <v>0.74885230446369933</v>
      </c>
      <c r="P160" s="31">
        <v>9505727</v>
      </c>
      <c r="Q160" s="31">
        <v>36224640</v>
      </c>
      <c r="R160" s="31">
        <v>38162959</v>
      </c>
      <c r="S160" s="31">
        <v>29362007</v>
      </c>
      <c r="T160" s="36">
        <f t="shared" si="38"/>
        <v>0.76938496828822944</v>
      </c>
      <c r="U160" s="36">
        <f t="shared" si="39"/>
        <v>8.3630952161786176E-2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36398268</v>
      </c>
      <c r="E161" s="31">
        <v>36122729</v>
      </c>
      <c r="F161" s="31">
        <v>7338247</v>
      </c>
      <c r="G161" s="36">
        <f t="shared" si="32"/>
        <v>0.20160978538868937</v>
      </c>
      <c r="H161" s="31">
        <v>10542878</v>
      </c>
      <c r="I161" s="36">
        <f t="shared" si="33"/>
        <v>0.28965328789820438</v>
      </c>
      <c r="J161" s="31">
        <v>9674543</v>
      </c>
      <c r="K161" s="36">
        <f t="shared" si="34"/>
        <v>0.26782425547084221</v>
      </c>
      <c r="L161" s="31">
        <v>0</v>
      </c>
      <c r="M161" s="36">
        <f t="shared" si="35"/>
        <v>0</v>
      </c>
      <c r="N161" s="31">
        <f t="shared" si="36"/>
        <v>27555668</v>
      </c>
      <c r="O161" s="36">
        <f t="shared" si="37"/>
        <v>0.76283461307699096</v>
      </c>
      <c r="P161" s="31">
        <v>6747137</v>
      </c>
      <c r="Q161" s="31">
        <v>37339339</v>
      </c>
      <c r="R161" s="31">
        <v>36010817</v>
      </c>
      <c r="S161" s="31">
        <v>24737747</v>
      </c>
      <c r="T161" s="36">
        <f t="shared" si="38"/>
        <v>0.68695322852575103</v>
      </c>
      <c r="U161" s="36">
        <f t="shared" si="39"/>
        <v>0.4338738045485071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30752763</v>
      </c>
      <c r="E162" s="31">
        <v>32957667</v>
      </c>
      <c r="F162" s="31">
        <v>6848936</v>
      </c>
      <c r="G162" s="36">
        <f t="shared" si="32"/>
        <v>0.22270961474258427</v>
      </c>
      <c r="H162" s="31">
        <v>6219617</v>
      </c>
      <c r="I162" s="36">
        <f t="shared" si="33"/>
        <v>0.20224579495507444</v>
      </c>
      <c r="J162" s="31">
        <v>8137288</v>
      </c>
      <c r="K162" s="36">
        <f t="shared" si="34"/>
        <v>0.24690121421519309</v>
      </c>
      <c r="L162" s="31">
        <v>0</v>
      </c>
      <c r="M162" s="36">
        <f t="shared" si="35"/>
        <v>0</v>
      </c>
      <c r="N162" s="31">
        <f t="shared" si="36"/>
        <v>21205841</v>
      </c>
      <c r="O162" s="36">
        <f t="shared" si="37"/>
        <v>0.64342664181903408</v>
      </c>
      <c r="P162" s="31">
        <v>5466436</v>
      </c>
      <c r="Q162" s="31">
        <v>27350510</v>
      </c>
      <c r="R162" s="31">
        <v>28327333</v>
      </c>
      <c r="S162" s="31">
        <v>16717026</v>
      </c>
      <c r="T162" s="36">
        <f t="shared" si="38"/>
        <v>0.5901376596236575</v>
      </c>
      <c r="U162" s="36">
        <f t="shared" si="39"/>
        <v>0.48859110396609418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325603789</v>
      </c>
      <c r="E163" s="32">
        <f>SUM(E158:E162)</f>
        <v>320355604</v>
      </c>
      <c r="F163" s="32">
        <f>SUM(F158:F162)</f>
        <v>63710623</v>
      </c>
      <c r="G163" s="37">
        <f t="shared" si="32"/>
        <v>0.19566916956239719</v>
      </c>
      <c r="H163" s="32">
        <f>SUM(H158:H162)</f>
        <v>73934518</v>
      </c>
      <c r="I163" s="37">
        <f t="shared" si="33"/>
        <v>0.22706897308249691</v>
      </c>
      <c r="J163" s="32">
        <f>SUM(J158:J162)</f>
        <v>68449046</v>
      </c>
      <c r="K163" s="37">
        <f t="shared" si="34"/>
        <v>0.21366582992567223</v>
      </c>
      <c r="L163" s="32">
        <f>SUM(L158:L162)</f>
        <v>0</v>
      </c>
      <c r="M163" s="37">
        <f t="shared" si="35"/>
        <v>0</v>
      </c>
      <c r="N163" s="32">
        <f t="shared" si="36"/>
        <v>206094187</v>
      </c>
      <c r="O163" s="37">
        <f t="shared" si="37"/>
        <v>0.64332942650817493</v>
      </c>
      <c r="P163" s="32">
        <f>SUM(P158:P162)</f>
        <v>62702514</v>
      </c>
      <c r="Q163" s="32">
        <f>SUM(Q158:Q162)</f>
        <v>286671402</v>
      </c>
      <c r="R163" s="32">
        <f>SUM(R158:R162)</f>
        <v>301796040</v>
      </c>
      <c r="S163" s="32">
        <f>SUM(S158:S162)</f>
        <v>197023143</v>
      </c>
      <c r="T163" s="37">
        <f t="shared" si="38"/>
        <v>0.65283541493785013</v>
      </c>
      <c r="U163" s="37">
        <f t="shared" si="39"/>
        <v>9.1647553397938619E-2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20506714</v>
      </c>
      <c r="E164" s="31">
        <v>19718464</v>
      </c>
      <c r="F164" s="31">
        <v>6056275</v>
      </c>
      <c r="G164" s="36">
        <f t="shared" si="32"/>
        <v>0.29533132417022057</v>
      </c>
      <c r="H164" s="31">
        <v>5160895</v>
      </c>
      <c r="I164" s="36">
        <f t="shared" si="33"/>
        <v>0.25166855109014541</v>
      </c>
      <c r="J164" s="31">
        <v>6569501</v>
      </c>
      <c r="K164" s="36">
        <f t="shared" si="34"/>
        <v>0.33316494631630539</v>
      </c>
      <c r="L164" s="31">
        <v>0</v>
      </c>
      <c r="M164" s="36">
        <f t="shared" si="35"/>
        <v>0</v>
      </c>
      <c r="N164" s="31">
        <f t="shared" si="36"/>
        <v>17786671</v>
      </c>
      <c r="O164" s="36">
        <f t="shared" si="37"/>
        <v>0.90203126369275011</v>
      </c>
      <c r="P164" s="31">
        <v>4605843</v>
      </c>
      <c r="Q164" s="31">
        <v>19894908</v>
      </c>
      <c r="R164" s="31">
        <v>19601781</v>
      </c>
      <c r="S164" s="31">
        <v>15701077</v>
      </c>
      <c r="T164" s="36">
        <f t="shared" si="38"/>
        <v>0.80100257216423343</v>
      </c>
      <c r="U164" s="36">
        <f t="shared" si="39"/>
        <v>0.42634062863193556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25981592</v>
      </c>
      <c r="E165" s="31">
        <v>32439664</v>
      </c>
      <c r="F165" s="31">
        <v>5488846</v>
      </c>
      <c r="G165" s="36">
        <f t="shared" si="32"/>
        <v>0.21125903293377865</v>
      </c>
      <c r="H165" s="31">
        <v>8248473</v>
      </c>
      <c r="I165" s="36">
        <f t="shared" si="33"/>
        <v>0.31747373294138403</v>
      </c>
      <c r="J165" s="31">
        <v>8123497</v>
      </c>
      <c r="K165" s="36">
        <f t="shared" si="34"/>
        <v>0.25041865415128839</v>
      </c>
      <c r="L165" s="31">
        <v>0</v>
      </c>
      <c r="M165" s="36">
        <f t="shared" si="35"/>
        <v>0</v>
      </c>
      <c r="N165" s="31">
        <f t="shared" si="36"/>
        <v>21860816</v>
      </c>
      <c r="O165" s="36">
        <f t="shared" si="37"/>
        <v>0.67389156681770812</v>
      </c>
      <c r="P165" s="31">
        <v>6509780</v>
      </c>
      <c r="Q165" s="31">
        <v>27630601</v>
      </c>
      <c r="R165" s="31">
        <v>29188912</v>
      </c>
      <c r="S165" s="31">
        <v>21162898</v>
      </c>
      <c r="T165" s="36">
        <f t="shared" si="38"/>
        <v>0.72503209437885185</v>
      </c>
      <c r="U165" s="36">
        <f t="shared" si="39"/>
        <v>0.24789117297358754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53600664</v>
      </c>
      <c r="E166" s="31">
        <v>55004697</v>
      </c>
      <c r="F166" s="31">
        <v>12089219</v>
      </c>
      <c r="G166" s="36">
        <f t="shared" si="32"/>
        <v>0.22554233656508435</v>
      </c>
      <c r="H166" s="31">
        <v>13647382</v>
      </c>
      <c r="I166" s="36">
        <f t="shared" si="33"/>
        <v>0.25461218166998828</v>
      </c>
      <c r="J166" s="31">
        <v>12518854</v>
      </c>
      <c r="K166" s="36">
        <f t="shared" si="34"/>
        <v>0.22759609056659288</v>
      </c>
      <c r="L166" s="31">
        <v>0</v>
      </c>
      <c r="M166" s="36">
        <f t="shared" si="35"/>
        <v>0</v>
      </c>
      <c r="N166" s="31">
        <f t="shared" si="36"/>
        <v>38255455</v>
      </c>
      <c r="O166" s="36">
        <f t="shared" si="37"/>
        <v>0.69549433205676958</v>
      </c>
      <c r="P166" s="31">
        <v>10520755</v>
      </c>
      <c r="Q166" s="31">
        <v>51505874</v>
      </c>
      <c r="R166" s="31">
        <v>52760318</v>
      </c>
      <c r="S166" s="31">
        <v>37863110</v>
      </c>
      <c r="T166" s="36">
        <f t="shared" si="38"/>
        <v>0.71764370336054462</v>
      </c>
      <c r="U166" s="36">
        <f t="shared" si="39"/>
        <v>0.18991973484792668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31745969</v>
      </c>
      <c r="E167" s="31">
        <v>31955269</v>
      </c>
      <c r="F167" s="31">
        <v>6058512</v>
      </c>
      <c r="G167" s="36">
        <f t="shared" si="32"/>
        <v>0.19084350520218804</v>
      </c>
      <c r="H167" s="31">
        <v>7998888</v>
      </c>
      <c r="I167" s="36">
        <f t="shared" si="33"/>
        <v>0.25196547000975145</v>
      </c>
      <c r="J167" s="31">
        <v>8073299</v>
      </c>
      <c r="K167" s="36">
        <f t="shared" si="34"/>
        <v>0.25264375023724567</v>
      </c>
      <c r="L167" s="31">
        <v>0</v>
      </c>
      <c r="M167" s="36">
        <f t="shared" si="35"/>
        <v>0</v>
      </c>
      <c r="N167" s="31">
        <f t="shared" si="36"/>
        <v>22130699</v>
      </c>
      <c r="O167" s="36">
        <f t="shared" si="37"/>
        <v>0.69255242382719417</v>
      </c>
      <c r="P167" s="31">
        <v>6878562</v>
      </c>
      <c r="Q167" s="31">
        <v>30258109</v>
      </c>
      <c r="R167" s="31">
        <v>31619897</v>
      </c>
      <c r="S167" s="31">
        <v>20409615</v>
      </c>
      <c r="T167" s="36">
        <f t="shared" si="38"/>
        <v>0.64546747258537873</v>
      </c>
      <c r="U167" s="36">
        <f t="shared" si="39"/>
        <v>0.17368993693740054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52194798</v>
      </c>
      <c r="E168" s="31">
        <v>53470803</v>
      </c>
      <c r="F168" s="31">
        <v>10879326</v>
      </c>
      <c r="G168" s="36">
        <f t="shared" si="32"/>
        <v>0.20843697871960343</v>
      </c>
      <c r="H168" s="31">
        <v>8099992</v>
      </c>
      <c r="I168" s="36">
        <f t="shared" si="33"/>
        <v>0.15518772579596918</v>
      </c>
      <c r="J168" s="31">
        <v>8886320</v>
      </c>
      <c r="K168" s="36">
        <f t="shared" si="34"/>
        <v>0.16619013557735424</v>
      </c>
      <c r="L168" s="31">
        <v>0</v>
      </c>
      <c r="M168" s="36">
        <f t="shared" si="35"/>
        <v>0</v>
      </c>
      <c r="N168" s="31">
        <f t="shared" si="36"/>
        <v>27865638</v>
      </c>
      <c r="O168" s="36">
        <f t="shared" si="37"/>
        <v>0.52113745140502188</v>
      </c>
      <c r="P168" s="31">
        <v>7609971</v>
      </c>
      <c r="Q168" s="31">
        <v>45410470</v>
      </c>
      <c r="R168" s="31">
        <v>44599023</v>
      </c>
      <c r="S168" s="31">
        <v>25242504</v>
      </c>
      <c r="T168" s="36">
        <f t="shared" si="38"/>
        <v>0.56598782444180451</v>
      </c>
      <c r="U168" s="36">
        <f t="shared" si="39"/>
        <v>0.16772061286435913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184029737</v>
      </c>
      <c r="E169" s="32">
        <f>SUM(E164:E168)</f>
        <v>192588897</v>
      </c>
      <c r="F169" s="32">
        <f>SUM(F164:F168)</f>
        <v>40572178</v>
      </c>
      <c r="G169" s="37">
        <f t="shared" si="32"/>
        <v>0.22046533707756155</v>
      </c>
      <c r="H169" s="32">
        <f>SUM(H164:H168)</f>
        <v>43155630</v>
      </c>
      <c r="I169" s="37">
        <f t="shared" si="33"/>
        <v>0.23450356830102953</v>
      </c>
      <c r="J169" s="32">
        <f>SUM(J164:J168)</f>
        <v>44171471</v>
      </c>
      <c r="K169" s="37">
        <f t="shared" si="34"/>
        <v>0.22935626969191272</v>
      </c>
      <c r="L169" s="32">
        <f>SUM(L164:L168)</f>
        <v>0</v>
      </c>
      <c r="M169" s="37">
        <f t="shared" si="35"/>
        <v>0</v>
      </c>
      <c r="N169" s="32">
        <f t="shared" si="36"/>
        <v>127899279</v>
      </c>
      <c r="O169" s="37">
        <f t="shared" si="37"/>
        <v>0.66410515347621524</v>
      </c>
      <c r="P169" s="32">
        <f>SUM(P164:P168)</f>
        <v>36124911</v>
      </c>
      <c r="Q169" s="32">
        <f>SUM(Q164:Q168)</f>
        <v>174699962</v>
      </c>
      <c r="R169" s="32">
        <f>SUM(R164:R168)</f>
        <v>177769931</v>
      </c>
      <c r="S169" s="32">
        <f>SUM(S164:S168)</f>
        <v>120379204</v>
      </c>
      <c r="T169" s="37">
        <f t="shared" si="38"/>
        <v>0.67716291120121996</v>
      </c>
      <c r="U169" s="37">
        <f t="shared" si="39"/>
        <v>0.22274269409272729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4389133657</v>
      </c>
      <c r="E170" s="32">
        <f>SUM(E105,E107:E111,E113:E120,E122:E125,E127:E131,E133:E136,E138:E143,E145:E149,E151:E156,E158:E162,E164:E168)</f>
        <v>4629728556</v>
      </c>
      <c r="F170" s="32">
        <f>SUM(F105,F107:F111,F113:F120,F122:F125,F127:F131,F133:F136,F138:F143,F145:F149,F151:F156,F158:F162,F164:F168)</f>
        <v>948821471</v>
      </c>
      <c r="G170" s="37">
        <f t="shared" si="32"/>
        <v>0.21617511453240304</v>
      </c>
      <c r="H170" s="32">
        <f>SUM(H105,H107:H111,H113:H120,H122:H125,H127:H131,H133:H136,H138:H143,H145:H149,H151:H156,H158:H162,H164:H168)</f>
        <v>1068702193</v>
      </c>
      <c r="I170" s="37">
        <f t="shared" si="33"/>
        <v>0.24348818616985671</v>
      </c>
      <c r="J170" s="32">
        <f>SUM(J105,J107:J111,J113:J120,J122:J125,J127:J131,J133:J136,J138:J143,J145:J149,J151:J156,J158:J162,J164:J168)</f>
        <v>946356425</v>
      </c>
      <c r="K170" s="37">
        <f t="shared" si="34"/>
        <v>0.20440861997698512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2963880089</v>
      </c>
      <c r="O170" s="37">
        <f t="shared" si="37"/>
        <v>0.64018441970186213</v>
      </c>
      <c r="P170" s="32">
        <f>SUM(P105,P107:P111,P113:P120,P122:P125,P127:P131,P133:P136,P138:P143,P145:P149,P151:P156,P158:P162,P164:P168)</f>
        <v>935534840</v>
      </c>
      <c r="Q170" s="32">
        <f>SUM(Q105,Q107:Q111,Q113:Q120,Q122:Q125,Q127:Q131,Q133:Q136,Q138:Q143,Q145:Q149,Q151:Q156,Q158:Q162,Q164:Q168)</f>
        <v>3611872234</v>
      </c>
      <c r="R170" s="32">
        <f>SUM(R105,R107:R111,R113:R120,R122:R125,R127:R131,R133:R136,R138:R143,R145:R149,R151:R156,R158:R162,R164:R168)</f>
        <v>4297942425</v>
      </c>
      <c r="S170" s="32">
        <f>SUM(S105,S107:S111,S113:S120,S122:S125,S127:S131,S133:S136,S138:S143,S145:S149,S151:S156,S158:S162,S164:S168)</f>
        <v>2878821005</v>
      </c>
      <c r="T170" s="37">
        <f t="shared" si="38"/>
        <v>0.66981376675840421</v>
      </c>
      <c r="U170" s="37">
        <f t="shared" si="39"/>
        <v>1.1567270974109256E-2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56261635</v>
      </c>
      <c r="E173" s="31">
        <v>62588036</v>
      </c>
      <c r="F173" s="31">
        <v>11849708</v>
      </c>
      <c r="G173" s="36">
        <f t="shared" ref="G173:G205" si="40">IF(($D173     =0),0,($F173     /$D173     ))</f>
        <v>0.21061791041088657</v>
      </c>
      <c r="H173" s="31">
        <v>14214829</v>
      </c>
      <c r="I173" s="36">
        <f t="shared" ref="I173:I205" si="41">IF(($D173     =0),0,($H173     /$D173     ))</f>
        <v>0.25265581066031939</v>
      </c>
      <c r="J173" s="31">
        <v>13616654</v>
      </c>
      <c r="K173" s="36">
        <f t="shared" ref="K173:K205" si="42">IF(($E173     =0),0,($J173     /$E173     ))</f>
        <v>0.2175600141854587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39681191</v>
      </c>
      <c r="O173" s="36">
        <f t="shared" ref="O173:O205" si="45">IF(($E173     =0),0,($N173     /$E173     ))</f>
        <v>0.63400601034996529</v>
      </c>
      <c r="P173" s="31">
        <v>15134614</v>
      </c>
      <c r="Q173" s="31">
        <v>51878957</v>
      </c>
      <c r="R173" s="31">
        <v>56663319</v>
      </c>
      <c r="S173" s="31">
        <v>41237721</v>
      </c>
      <c r="T173" s="36">
        <f t="shared" ref="T173:T205" si="46">IF(($R173     =0),0,($S173     /$R173     ))</f>
        <v>0.72776748216954956</v>
      </c>
      <c r="U173" s="36">
        <f t="shared" ref="U173:U205" si="47">IF(($P173     =0),0,(($J173     /$P173     )-1))</f>
        <v>-0.10029723916315281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77608044</v>
      </c>
      <c r="E174" s="31">
        <v>78671544</v>
      </c>
      <c r="F174" s="31">
        <v>15920850</v>
      </c>
      <c r="G174" s="36">
        <f t="shared" si="40"/>
        <v>0.20514432756480758</v>
      </c>
      <c r="H174" s="31">
        <v>21286251</v>
      </c>
      <c r="I174" s="36">
        <f t="shared" si="41"/>
        <v>0.27427892655044883</v>
      </c>
      <c r="J174" s="31">
        <v>18476335</v>
      </c>
      <c r="K174" s="36">
        <f t="shared" si="42"/>
        <v>0.23485410429977072</v>
      </c>
      <c r="L174" s="31">
        <v>0</v>
      </c>
      <c r="M174" s="36">
        <f t="shared" si="43"/>
        <v>0</v>
      </c>
      <c r="N174" s="31">
        <f t="shared" si="44"/>
        <v>55683436</v>
      </c>
      <c r="O174" s="36">
        <f t="shared" si="45"/>
        <v>0.70779640475849814</v>
      </c>
      <c r="P174" s="31">
        <v>16295018</v>
      </c>
      <c r="Q174" s="31">
        <v>76895026</v>
      </c>
      <c r="R174" s="31">
        <v>76356496</v>
      </c>
      <c r="S174" s="31">
        <v>57215998</v>
      </c>
      <c r="T174" s="36">
        <f t="shared" si="46"/>
        <v>0.74932718232643891</v>
      </c>
      <c r="U174" s="36">
        <f t="shared" si="47"/>
        <v>0.13386404359909276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51265978</v>
      </c>
      <c r="E175" s="31">
        <v>51046208</v>
      </c>
      <c r="F175" s="31">
        <v>11302501</v>
      </c>
      <c r="G175" s="36">
        <f t="shared" si="40"/>
        <v>0.22046787052419053</v>
      </c>
      <c r="H175" s="31">
        <v>11556184</v>
      </c>
      <c r="I175" s="36">
        <f t="shared" si="41"/>
        <v>0.22541623998668278</v>
      </c>
      <c r="J175" s="31">
        <v>12648159</v>
      </c>
      <c r="K175" s="36">
        <f t="shared" si="42"/>
        <v>0.2477786205000771</v>
      </c>
      <c r="L175" s="31">
        <v>0</v>
      </c>
      <c r="M175" s="36">
        <f t="shared" si="43"/>
        <v>0</v>
      </c>
      <c r="N175" s="31">
        <f t="shared" si="44"/>
        <v>35506844</v>
      </c>
      <c r="O175" s="36">
        <f t="shared" si="45"/>
        <v>0.69558240251655912</v>
      </c>
      <c r="P175" s="31">
        <v>11576251</v>
      </c>
      <c r="Q175" s="31">
        <v>49485130</v>
      </c>
      <c r="R175" s="31">
        <v>49833130</v>
      </c>
      <c r="S175" s="31">
        <v>35939289</v>
      </c>
      <c r="T175" s="36">
        <f t="shared" si="46"/>
        <v>0.72119268847852824</v>
      </c>
      <c r="U175" s="36">
        <f t="shared" si="47"/>
        <v>9.2595435257925907E-2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47561047</v>
      </c>
      <c r="E176" s="31">
        <v>52052788</v>
      </c>
      <c r="F176" s="31">
        <v>10035197</v>
      </c>
      <c r="G176" s="36">
        <f t="shared" si="40"/>
        <v>0.2109961330329839</v>
      </c>
      <c r="H176" s="31">
        <v>12465561</v>
      </c>
      <c r="I176" s="36">
        <f t="shared" si="41"/>
        <v>0.26209601735638832</v>
      </c>
      <c r="J176" s="31">
        <v>9563880</v>
      </c>
      <c r="K176" s="36">
        <f t="shared" si="42"/>
        <v>0.18373425069950144</v>
      </c>
      <c r="L176" s="31">
        <v>0</v>
      </c>
      <c r="M176" s="36">
        <f t="shared" si="43"/>
        <v>0</v>
      </c>
      <c r="N176" s="31">
        <f t="shared" si="44"/>
        <v>32064638</v>
      </c>
      <c r="O176" s="36">
        <f t="shared" si="45"/>
        <v>0.61600231672509065</v>
      </c>
      <c r="P176" s="31">
        <v>9305744</v>
      </c>
      <c r="Q176" s="31">
        <v>55412751</v>
      </c>
      <c r="R176" s="31">
        <v>55920519</v>
      </c>
      <c r="S176" s="31">
        <v>31759354</v>
      </c>
      <c r="T176" s="36">
        <f t="shared" si="46"/>
        <v>0.56793739700448775</v>
      </c>
      <c r="U176" s="36">
        <f t="shared" si="47"/>
        <v>2.7739426315617433E-2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50943185</v>
      </c>
      <c r="E177" s="31">
        <v>45204011</v>
      </c>
      <c r="F177" s="31">
        <v>10145043</v>
      </c>
      <c r="G177" s="36">
        <f t="shared" si="40"/>
        <v>0.19914426237778418</v>
      </c>
      <c r="H177" s="31">
        <v>8596995</v>
      </c>
      <c r="I177" s="36">
        <f t="shared" si="41"/>
        <v>0.16875652749234268</v>
      </c>
      <c r="J177" s="31">
        <v>12226208</v>
      </c>
      <c r="K177" s="36">
        <f t="shared" si="42"/>
        <v>0.27046732645030108</v>
      </c>
      <c r="L177" s="31">
        <v>0</v>
      </c>
      <c r="M177" s="36">
        <f t="shared" si="43"/>
        <v>0</v>
      </c>
      <c r="N177" s="31">
        <f t="shared" si="44"/>
        <v>30968246</v>
      </c>
      <c r="O177" s="36">
        <f t="shared" si="45"/>
        <v>0.68507739280038671</v>
      </c>
      <c r="P177" s="31">
        <v>10031587</v>
      </c>
      <c r="Q177" s="31">
        <v>50269486</v>
      </c>
      <c r="R177" s="31">
        <v>48016680</v>
      </c>
      <c r="S177" s="31">
        <v>30773370</v>
      </c>
      <c r="T177" s="36">
        <f t="shared" si="46"/>
        <v>0.64088916601480983</v>
      </c>
      <c r="U177" s="36">
        <f t="shared" si="47"/>
        <v>0.21877106782805145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195473960</v>
      </c>
      <c r="E178" s="31">
        <v>239030460</v>
      </c>
      <c r="F178" s="31">
        <v>60786022</v>
      </c>
      <c r="G178" s="36">
        <f t="shared" si="40"/>
        <v>0.31096736363247562</v>
      </c>
      <c r="H178" s="31">
        <v>68097572</v>
      </c>
      <c r="I178" s="36">
        <f t="shared" si="41"/>
        <v>0.3483715784956728</v>
      </c>
      <c r="J178" s="31">
        <v>67499424</v>
      </c>
      <c r="K178" s="36">
        <f t="shared" si="42"/>
        <v>0.28238837845185089</v>
      </c>
      <c r="L178" s="31">
        <v>0</v>
      </c>
      <c r="M178" s="36">
        <f t="shared" si="43"/>
        <v>0</v>
      </c>
      <c r="N178" s="31">
        <f t="shared" si="44"/>
        <v>196383018</v>
      </c>
      <c r="O178" s="36">
        <f t="shared" si="45"/>
        <v>0.82158155910338793</v>
      </c>
      <c r="P178" s="31">
        <v>50962460</v>
      </c>
      <c r="Q178" s="31">
        <v>121809732</v>
      </c>
      <c r="R178" s="31">
        <v>192858357</v>
      </c>
      <c r="S178" s="31">
        <v>137595100</v>
      </c>
      <c r="T178" s="36">
        <f t="shared" si="46"/>
        <v>0.71345158250000029</v>
      </c>
      <c r="U178" s="36">
        <f t="shared" si="47"/>
        <v>0.32449304841249815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479113849</v>
      </c>
      <c r="E179" s="32">
        <f>SUM(E173:E178)</f>
        <v>528593047</v>
      </c>
      <c r="F179" s="32">
        <f>SUM(F173:F178)</f>
        <v>120039321</v>
      </c>
      <c r="G179" s="37">
        <f t="shared" si="40"/>
        <v>0.25054446088449428</v>
      </c>
      <c r="H179" s="32">
        <f>SUM(H173:H178)</f>
        <v>136217392</v>
      </c>
      <c r="I179" s="37">
        <f t="shared" si="41"/>
        <v>0.28431111370358236</v>
      </c>
      <c r="J179" s="32">
        <f>SUM(J173:J178)</f>
        <v>134030660</v>
      </c>
      <c r="K179" s="37">
        <f t="shared" si="42"/>
        <v>0.25356114833648202</v>
      </c>
      <c r="L179" s="32">
        <f>SUM(L173:L178)</f>
        <v>0</v>
      </c>
      <c r="M179" s="37">
        <f t="shared" si="43"/>
        <v>0</v>
      </c>
      <c r="N179" s="32">
        <f t="shared" si="44"/>
        <v>390287373</v>
      </c>
      <c r="O179" s="37">
        <f t="shared" si="45"/>
        <v>0.73835131811712995</v>
      </c>
      <c r="P179" s="32">
        <f>SUM(P173:P178)</f>
        <v>113305674</v>
      </c>
      <c r="Q179" s="32">
        <f>SUM(Q173:Q178)</f>
        <v>405751082</v>
      </c>
      <c r="R179" s="32">
        <f>SUM(R173:R178)</f>
        <v>479648501</v>
      </c>
      <c r="S179" s="32">
        <f>SUM(S173:S178)</f>
        <v>334520832</v>
      </c>
      <c r="T179" s="37">
        <f t="shared" si="46"/>
        <v>0.69742912007974778</v>
      </c>
      <c r="U179" s="37">
        <f t="shared" si="47"/>
        <v>0.18291216378095942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48696396</v>
      </c>
      <c r="E180" s="31">
        <v>62703218</v>
      </c>
      <c r="F180" s="31">
        <v>20147589</v>
      </c>
      <c r="G180" s="36">
        <f t="shared" si="40"/>
        <v>0.41373881138965601</v>
      </c>
      <c r="H180" s="31">
        <v>21162194</v>
      </c>
      <c r="I180" s="36">
        <f t="shared" si="41"/>
        <v>0.43457413152299812</v>
      </c>
      <c r="J180" s="31">
        <v>19307849</v>
      </c>
      <c r="K180" s="36">
        <f t="shared" si="42"/>
        <v>0.30792437160083236</v>
      </c>
      <c r="L180" s="31">
        <v>0</v>
      </c>
      <c r="M180" s="36">
        <f t="shared" si="43"/>
        <v>0</v>
      </c>
      <c r="N180" s="31">
        <f t="shared" si="44"/>
        <v>60617632</v>
      </c>
      <c r="O180" s="36">
        <f t="shared" si="45"/>
        <v>0.96673877248213957</v>
      </c>
      <c r="P180" s="31">
        <v>12783414</v>
      </c>
      <c r="Q180" s="31">
        <v>58803249</v>
      </c>
      <c r="R180" s="31">
        <v>59706592</v>
      </c>
      <c r="S180" s="31">
        <v>40316791</v>
      </c>
      <c r="T180" s="36">
        <f t="shared" si="46"/>
        <v>0.67524857221795542</v>
      </c>
      <c r="U180" s="36">
        <f t="shared" si="47"/>
        <v>0.5103828288749781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148484645</v>
      </c>
      <c r="E181" s="31">
        <v>138892233</v>
      </c>
      <c r="F181" s="31">
        <v>32318650</v>
      </c>
      <c r="G181" s="36">
        <f t="shared" si="40"/>
        <v>0.21765651256397589</v>
      </c>
      <c r="H181" s="31">
        <v>38611866</v>
      </c>
      <c r="I181" s="36">
        <f t="shared" si="41"/>
        <v>0.2600394539112108</v>
      </c>
      <c r="J181" s="31">
        <v>38511591</v>
      </c>
      <c r="K181" s="36">
        <f t="shared" si="42"/>
        <v>0.27727677904062498</v>
      </c>
      <c r="L181" s="31">
        <v>0</v>
      </c>
      <c r="M181" s="36">
        <f t="shared" si="43"/>
        <v>0</v>
      </c>
      <c r="N181" s="31">
        <f t="shared" si="44"/>
        <v>109442107</v>
      </c>
      <c r="O181" s="36">
        <f t="shared" si="45"/>
        <v>0.78796419811322349</v>
      </c>
      <c r="P181" s="31">
        <v>49170350</v>
      </c>
      <c r="Q181" s="31">
        <v>150866418</v>
      </c>
      <c r="R181" s="31">
        <v>140917652</v>
      </c>
      <c r="S181" s="31">
        <v>116811735</v>
      </c>
      <c r="T181" s="36">
        <f t="shared" si="46"/>
        <v>0.82893614350031886</v>
      </c>
      <c r="U181" s="36">
        <f t="shared" si="47"/>
        <v>-0.21677207910864982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100096056</v>
      </c>
      <c r="E182" s="31">
        <v>124379096</v>
      </c>
      <c r="F182" s="31">
        <v>30844755</v>
      </c>
      <c r="G182" s="36">
        <f t="shared" si="40"/>
        <v>0.30815155194526345</v>
      </c>
      <c r="H182" s="31">
        <v>28011596</v>
      </c>
      <c r="I182" s="36">
        <f t="shared" si="41"/>
        <v>0.27984715002157529</v>
      </c>
      <c r="J182" s="31">
        <v>33445126</v>
      </c>
      <c r="K182" s="36">
        <f t="shared" si="42"/>
        <v>0.26889668019455615</v>
      </c>
      <c r="L182" s="31">
        <v>0</v>
      </c>
      <c r="M182" s="36">
        <f t="shared" si="43"/>
        <v>0</v>
      </c>
      <c r="N182" s="31">
        <f t="shared" si="44"/>
        <v>92301477</v>
      </c>
      <c r="O182" s="36">
        <f t="shared" si="45"/>
        <v>0.7420979888774879</v>
      </c>
      <c r="P182" s="31">
        <v>27846355</v>
      </c>
      <c r="Q182" s="31">
        <v>154788862</v>
      </c>
      <c r="R182" s="31">
        <v>112909137</v>
      </c>
      <c r="S182" s="31">
        <v>89802146</v>
      </c>
      <c r="T182" s="36">
        <f t="shared" si="46"/>
        <v>0.79534879449127305</v>
      </c>
      <c r="U182" s="36">
        <f t="shared" si="47"/>
        <v>0.20105938461245643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50409976</v>
      </c>
      <c r="E183" s="31">
        <v>50582248</v>
      </c>
      <c r="F183" s="31">
        <v>12464048</v>
      </c>
      <c r="G183" s="36">
        <f t="shared" si="40"/>
        <v>0.24725359916854553</v>
      </c>
      <c r="H183" s="31">
        <v>11238417</v>
      </c>
      <c r="I183" s="36">
        <f t="shared" si="41"/>
        <v>0.22294033625407797</v>
      </c>
      <c r="J183" s="31">
        <v>12164333</v>
      </c>
      <c r="K183" s="36">
        <f t="shared" si="42"/>
        <v>0.24048620773042748</v>
      </c>
      <c r="L183" s="31">
        <v>0</v>
      </c>
      <c r="M183" s="36">
        <f t="shared" si="43"/>
        <v>0</v>
      </c>
      <c r="N183" s="31">
        <f t="shared" si="44"/>
        <v>35866798</v>
      </c>
      <c r="O183" s="36">
        <f t="shared" si="45"/>
        <v>0.70907876613154874</v>
      </c>
      <c r="P183" s="31">
        <v>11713632</v>
      </c>
      <c r="Q183" s="31">
        <v>49870398</v>
      </c>
      <c r="R183" s="31">
        <v>50944658</v>
      </c>
      <c r="S183" s="31">
        <v>34630371</v>
      </c>
      <c r="T183" s="36">
        <f t="shared" si="46"/>
        <v>0.67976452015832556</v>
      </c>
      <c r="U183" s="36">
        <f t="shared" si="47"/>
        <v>3.8476622792998683E-2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129456052</v>
      </c>
      <c r="E184" s="31">
        <v>136010472</v>
      </c>
      <c r="F184" s="31">
        <v>32155811</v>
      </c>
      <c r="G184" s="36">
        <f t="shared" si="40"/>
        <v>0.24839171675033006</v>
      </c>
      <c r="H184" s="31">
        <v>31435038</v>
      </c>
      <c r="I184" s="36">
        <f t="shared" si="41"/>
        <v>0.24282401258459513</v>
      </c>
      <c r="J184" s="31">
        <v>31775767</v>
      </c>
      <c r="K184" s="36">
        <f t="shared" si="42"/>
        <v>0.23362735628180159</v>
      </c>
      <c r="L184" s="31">
        <v>0</v>
      </c>
      <c r="M184" s="36">
        <f t="shared" si="43"/>
        <v>0</v>
      </c>
      <c r="N184" s="31">
        <f t="shared" si="44"/>
        <v>95366616</v>
      </c>
      <c r="O184" s="36">
        <f t="shared" si="45"/>
        <v>0.70117112747024357</v>
      </c>
      <c r="P184" s="31">
        <v>32546093</v>
      </c>
      <c r="Q184" s="31">
        <v>143187124</v>
      </c>
      <c r="R184" s="31">
        <v>144996211</v>
      </c>
      <c r="S184" s="31">
        <v>96097913</v>
      </c>
      <c r="T184" s="36">
        <f t="shared" si="46"/>
        <v>0.66276154623102534</v>
      </c>
      <c r="U184" s="36">
        <f t="shared" si="47"/>
        <v>-2.3668770319067223E-2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477143125</v>
      </c>
      <c r="E185" s="32">
        <f>SUM(E180:E184)</f>
        <v>512567267</v>
      </c>
      <c r="F185" s="32">
        <f>SUM(F180:F184)</f>
        <v>127930853</v>
      </c>
      <c r="G185" s="37">
        <f t="shared" si="40"/>
        <v>0.26811840367604584</v>
      </c>
      <c r="H185" s="32">
        <f>SUM(H180:H184)</f>
        <v>130459111</v>
      </c>
      <c r="I185" s="37">
        <f t="shared" si="41"/>
        <v>0.27341714501283026</v>
      </c>
      <c r="J185" s="32">
        <f>SUM(J180:J184)</f>
        <v>135204666</v>
      </c>
      <c r="K185" s="37">
        <f t="shared" si="42"/>
        <v>0.26377936069023306</v>
      </c>
      <c r="L185" s="32">
        <f>SUM(L180:L184)</f>
        <v>0</v>
      </c>
      <c r="M185" s="37">
        <f t="shared" si="43"/>
        <v>0</v>
      </c>
      <c r="N185" s="32">
        <f t="shared" si="44"/>
        <v>393594630</v>
      </c>
      <c r="O185" s="37">
        <f t="shared" si="45"/>
        <v>0.7678887344946278</v>
      </c>
      <c r="P185" s="32">
        <f>SUM(P180:P184)</f>
        <v>134059844</v>
      </c>
      <c r="Q185" s="32">
        <f>SUM(Q180:Q184)</f>
        <v>557516051</v>
      </c>
      <c r="R185" s="32">
        <f>SUM(R180:R184)</f>
        <v>509474250</v>
      </c>
      <c r="S185" s="32">
        <f>SUM(S180:S184)</f>
        <v>377658956</v>
      </c>
      <c r="T185" s="37">
        <f t="shared" si="46"/>
        <v>0.74127192100483974</v>
      </c>
      <c r="U185" s="37">
        <f t="shared" si="47"/>
        <v>8.5396339861472104E-3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54763829</v>
      </c>
      <c r="E186" s="31">
        <v>54584879</v>
      </c>
      <c r="F186" s="31">
        <v>12819253</v>
      </c>
      <c r="G186" s="36">
        <f t="shared" si="40"/>
        <v>0.23408248170521459</v>
      </c>
      <c r="H186" s="31">
        <v>15350401</v>
      </c>
      <c r="I186" s="36">
        <f t="shared" si="41"/>
        <v>0.28030182111627</v>
      </c>
      <c r="J186" s="31">
        <v>14185970</v>
      </c>
      <c r="K186" s="36">
        <f t="shared" si="42"/>
        <v>0.25988827418670291</v>
      </c>
      <c r="L186" s="31">
        <v>0</v>
      </c>
      <c r="M186" s="36">
        <f t="shared" si="43"/>
        <v>0</v>
      </c>
      <c r="N186" s="31">
        <f t="shared" si="44"/>
        <v>42355624</v>
      </c>
      <c r="O186" s="36">
        <f t="shared" si="45"/>
        <v>0.77595892444865544</v>
      </c>
      <c r="P186" s="31">
        <v>14089493</v>
      </c>
      <c r="Q186" s="31">
        <v>74063121</v>
      </c>
      <c r="R186" s="31">
        <v>73182584</v>
      </c>
      <c r="S186" s="31">
        <v>44231100</v>
      </c>
      <c r="T186" s="36">
        <f t="shared" si="46"/>
        <v>0.60439379948650074</v>
      </c>
      <c r="U186" s="36">
        <f t="shared" si="47"/>
        <v>6.8474429846410167E-3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41625382</v>
      </c>
      <c r="E187" s="31">
        <v>44325723</v>
      </c>
      <c r="F187" s="31">
        <v>6888804</v>
      </c>
      <c r="G187" s="36">
        <f t="shared" si="40"/>
        <v>0.16549527401334119</v>
      </c>
      <c r="H187" s="31">
        <v>10331615</v>
      </c>
      <c r="I187" s="36">
        <f t="shared" si="41"/>
        <v>0.24820468914855845</v>
      </c>
      <c r="J187" s="31">
        <v>11081973</v>
      </c>
      <c r="K187" s="36">
        <f t="shared" si="42"/>
        <v>0.25001223330299654</v>
      </c>
      <c r="L187" s="31">
        <v>0</v>
      </c>
      <c r="M187" s="36">
        <f t="shared" si="43"/>
        <v>0</v>
      </c>
      <c r="N187" s="31">
        <f t="shared" si="44"/>
        <v>28302392</v>
      </c>
      <c r="O187" s="36">
        <f t="shared" si="45"/>
        <v>0.63850942713331493</v>
      </c>
      <c r="P187" s="31">
        <v>8339084</v>
      </c>
      <c r="Q187" s="31">
        <v>41556352</v>
      </c>
      <c r="R187" s="31">
        <v>40353502</v>
      </c>
      <c r="S187" s="31">
        <v>26547763</v>
      </c>
      <c r="T187" s="36">
        <f t="shared" si="46"/>
        <v>0.65788002736416784</v>
      </c>
      <c r="U187" s="36">
        <f t="shared" si="47"/>
        <v>0.32891969909404928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173193728</v>
      </c>
      <c r="E188" s="31">
        <v>175889989</v>
      </c>
      <c r="F188" s="31">
        <v>35386074</v>
      </c>
      <c r="G188" s="36">
        <f t="shared" si="40"/>
        <v>0.20431498535558978</v>
      </c>
      <c r="H188" s="31">
        <v>48202697</v>
      </c>
      <c r="I188" s="36">
        <f t="shared" si="41"/>
        <v>0.27831664319853433</v>
      </c>
      <c r="J188" s="31">
        <v>39367001</v>
      </c>
      <c r="K188" s="36">
        <f t="shared" si="42"/>
        <v>0.22381604105961939</v>
      </c>
      <c r="L188" s="31">
        <v>0</v>
      </c>
      <c r="M188" s="36">
        <f t="shared" si="43"/>
        <v>0</v>
      </c>
      <c r="N188" s="31">
        <f t="shared" si="44"/>
        <v>122955772</v>
      </c>
      <c r="O188" s="36">
        <f t="shared" si="45"/>
        <v>0.69904929040617547</v>
      </c>
      <c r="P188" s="31">
        <v>32944867</v>
      </c>
      <c r="Q188" s="31">
        <v>163210321</v>
      </c>
      <c r="R188" s="31">
        <v>199195305</v>
      </c>
      <c r="S188" s="31">
        <v>139996392</v>
      </c>
      <c r="T188" s="36">
        <f t="shared" si="46"/>
        <v>0.70280969724662934</v>
      </c>
      <c r="U188" s="36">
        <f t="shared" si="47"/>
        <v>0.19493579986223653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48443265</v>
      </c>
      <c r="E189" s="31">
        <v>51965265</v>
      </c>
      <c r="F189" s="31">
        <v>8091245</v>
      </c>
      <c r="G189" s="36">
        <f t="shared" si="40"/>
        <v>0.16702517883548931</v>
      </c>
      <c r="H189" s="31">
        <v>8217332</v>
      </c>
      <c r="I189" s="36">
        <f t="shared" si="41"/>
        <v>0.16962795550630205</v>
      </c>
      <c r="J189" s="31">
        <v>8256499</v>
      </c>
      <c r="K189" s="36">
        <f t="shared" si="42"/>
        <v>0.15888495902022245</v>
      </c>
      <c r="L189" s="31">
        <v>0</v>
      </c>
      <c r="M189" s="36">
        <f t="shared" si="43"/>
        <v>0</v>
      </c>
      <c r="N189" s="31">
        <f t="shared" si="44"/>
        <v>24565076</v>
      </c>
      <c r="O189" s="36">
        <f t="shared" si="45"/>
        <v>0.47272107628047311</v>
      </c>
      <c r="P189" s="31">
        <v>8500747</v>
      </c>
      <c r="Q189" s="31">
        <v>44422594</v>
      </c>
      <c r="R189" s="31">
        <v>45634379</v>
      </c>
      <c r="S189" s="31">
        <v>25421218</v>
      </c>
      <c r="T189" s="36">
        <f t="shared" si="46"/>
        <v>0.55706286701085606</v>
      </c>
      <c r="U189" s="36">
        <f t="shared" si="47"/>
        <v>-2.8732533740858268E-2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67899000</v>
      </c>
      <c r="E190" s="31">
        <v>62965000</v>
      </c>
      <c r="F190" s="31">
        <v>12400642</v>
      </c>
      <c r="G190" s="36">
        <f t="shared" si="40"/>
        <v>0.18263364703456605</v>
      </c>
      <c r="H190" s="31">
        <v>14990287</v>
      </c>
      <c r="I190" s="36">
        <f t="shared" si="41"/>
        <v>0.22077331035803177</v>
      </c>
      <c r="J190" s="31">
        <v>14589569</v>
      </c>
      <c r="K190" s="36">
        <f t="shared" si="42"/>
        <v>0.23170918764392917</v>
      </c>
      <c r="L190" s="31">
        <v>0</v>
      </c>
      <c r="M190" s="36">
        <f t="shared" si="43"/>
        <v>0</v>
      </c>
      <c r="N190" s="31">
        <f t="shared" si="44"/>
        <v>41980498</v>
      </c>
      <c r="O190" s="36">
        <f t="shared" si="45"/>
        <v>0.66672751528627017</v>
      </c>
      <c r="P190" s="31">
        <v>12181608</v>
      </c>
      <c r="Q190" s="31">
        <v>68029000</v>
      </c>
      <c r="R190" s="31">
        <v>64249000</v>
      </c>
      <c r="S190" s="31">
        <v>36227359</v>
      </c>
      <c r="T190" s="36">
        <f t="shared" si="46"/>
        <v>0.56385872153652195</v>
      </c>
      <c r="U190" s="36">
        <f t="shared" si="47"/>
        <v>0.19767185087551664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385925204</v>
      </c>
      <c r="E191" s="32">
        <f>SUM(E186:E190)</f>
        <v>389730856</v>
      </c>
      <c r="F191" s="32">
        <f>SUM(F186:F190)</f>
        <v>75586018</v>
      </c>
      <c r="G191" s="37">
        <f t="shared" si="40"/>
        <v>0.1958566510209061</v>
      </c>
      <c r="H191" s="32">
        <f>SUM(H186:H190)</f>
        <v>97092332</v>
      </c>
      <c r="I191" s="37">
        <f t="shared" si="41"/>
        <v>0.25158328866232849</v>
      </c>
      <c r="J191" s="32">
        <f>SUM(J186:J190)</f>
        <v>87481012</v>
      </c>
      <c r="K191" s="37">
        <f t="shared" si="42"/>
        <v>0.22446519348727165</v>
      </c>
      <c r="L191" s="32">
        <f>SUM(L186:L190)</f>
        <v>0</v>
      </c>
      <c r="M191" s="37">
        <f t="shared" si="43"/>
        <v>0</v>
      </c>
      <c r="N191" s="32">
        <f t="shared" si="44"/>
        <v>260159362</v>
      </c>
      <c r="O191" s="37">
        <f t="shared" si="45"/>
        <v>0.66753596230522738</v>
      </c>
      <c r="P191" s="32">
        <f>SUM(P186:P190)</f>
        <v>76055799</v>
      </c>
      <c r="Q191" s="32">
        <f>SUM(Q186:Q190)</f>
        <v>391281388</v>
      </c>
      <c r="R191" s="32">
        <f>SUM(R186:R190)</f>
        <v>422614770</v>
      </c>
      <c r="S191" s="32">
        <f>SUM(S186:S190)</f>
        <v>272423832</v>
      </c>
      <c r="T191" s="37">
        <f t="shared" si="46"/>
        <v>0.64461502848090235</v>
      </c>
      <c r="U191" s="37">
        <f t="shared" si="47"/>
        <v>0.15022145780100216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26507898</v>
      </c>
      <c r="E192" s="31">
        <v>49095018</v>
      </c>
      <c r="F192" s="31">
        <v>11042894</v>
      </c>
      <c r="G192" s="36">
        <f t="shared" si="40"/>
        <v>0.41658882194280361</v>
      </c>
      <c r="H192" s="31">
        <v>7431144</v>
      </c>
      <c r="I192" s="36">
        <f t="shared" si="41"/>
        <v>0.2803369773038964</v>
      </c>
      <c r="J192" s="31">
        <v>10048862</v>
      </c>
      <c r="K192" s="36">
        <f t="shared" si="42"/>
        <v>0.20468190886496873</v>
      </c>
      <c r="L192" s="31">
        <v>0</v>
      </c>
      <c r="M192" s="36">
        <f t="shared" si="43"/>
        <v>0</v>
      </c>
      <c r="N192" s="31">
        <f t="shared" si="44"/>
        <v>28522900</v>
      </c>
      <c r="O192" s="36">
        <f t="shared" si="45"/>
        <v>0.58097340956265664</v>
      </c>
      <c r="P192" s="31">
        <v>8517196</v>
      </c>
      <c r="Q192" s="31">
        <v>32515123</v>
      </c>
      <c r="R192" s="31">
        <v>32215123</v>
      </c>
      <c r="S192" s="31">
        <v>21677397</v>
      </c>
      <c r="T192" s="36">
        <f t="shared" si="46"/>
        <v>0.67289505615111267</v>
      </c>
      <c r="U192" s="36">
        <f t="shared" si="47"/>
        <v>0.17983218890348418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68039607</v>
      </c>
      <c r="E193" s="31">
        <v>56033940</v>
      </c>
      <c r="F193" s="31">
        <v>7241202</v>
      </c>
      <c r="G193" s="36">
        <f t="shared" si="40"/>
        <v>0.10642627609533371</v>
      </c>
      <c r="H193" s="31">
        <v>7984160</v>
      </c>
      <c r="I193" s="36">
        <f t="shared" si="41"/>
        <v>0.11734576891368582</v>
      </c>
      <c r="J193" s="31">
        <v>6970660</v>
      </c>
      <c r="K193" s="36">
        <f t="shared" si="42"/>
        <v>0.12440067573331448</v>
      </c>
      <c r="L193" s="31">
        <v>0</v>
      </c>
      <c r="M193" s="36">
        <f t="shared" si="43"/>
        <v>0</v>
      </c>
      <c r="N193" s="31">
        <f t="shared" si="44"/>
        <v>22196022</v>
      </c>
      <c r="O193" s="36">
        <f t="shared" si="45"/>
        <v>0.39611746023927641</v>
      </c>
      <c r="P193" s="31">
        <v>12790074</v>
      </c>
      <c r="Q193" s="31">
        <v>69366072</v>
      </c>
      <c r="R193" s="31">
        <v>78134175</v>
      </c>
      <c r="S193" s="31">
        <v>35259276</v>
      </c>
      <c r="T193" s="36">
        <f t="shared" si="46"/>
        <v>0.45126573615194632</v>
      </c>
      <c r="U193" s="36">
        <f t="shared" si="47"/>
        <v>-0.4549945528071222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25374264</v>
      </c>
      <c r="E194" s="31">
        <v>26297908</v>
      </c>
      <c r="F194" s="31">
        <v>4926305</v>
      </c>
      <c r="G194" s="36">
        <f t="shared" si="40"/>
        <v>0.19414572970471183</v>
      </c>
      <c r="H194" s="31">
        <v>5405877</v>
      </c>
      <c r="I194" s="36">
        <f t="shared" si="41"/>
        <v>0.21304566705855982</v>
      </c>
      <c r="J194" s="31">
        <v>7335048</v>
      </c>
      <c r="K194" s="36">
        <f t="shared" si="42"/>
        <v>0.27892134994159989</v>
      </c>
      <c r="L194" s="31">
        <v>0</v>
      </c>
      <c r="M194" s="36">
        <f t="shared" si="43"/>
        <v>0</v>
      </c>
      <c r="N194" s="31">
        <f t="shared" si="44"/>
        <v>17667230</v>
      </c>
      <c r="O194" s="36">
        <f t="shared" si="45"/>
        <v>0.67181123304560952</v>
      </c>
      <c r="P194" s="31">
        <v>5655893</v>
      </c>
      <c r="Q194" s="31">
        <v>29385260</v>
      </c>
      <c r="R194" s="31">
        <v>30973923</v>
      </c>
      <c r="S194" s="31">
        <v>20360605</v>
      </c>
      <c r="T194" s="36">
        <f t="shared" si="46"/>
        <v>0.65734666545145093</v>
      </c>
      <c r="U194" s="36">
        <f t="shared" si="47"/>
        <v>0.29688592057876617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191567955</v>
      </c>
      <c r="E195" s="31">
        <v>195454335</v>
      </c>
      <c r="F195" s="31">
        <v>18720453</v>
      </c>
      <c r="G195" s="36">
        <f t="shared" si="40"/>
        <v>9.7722257357708911E-2</v>
      </c>
      <c r="H195" s="31">
        <v>13486132</v>
      </c>
      <c r="I195" s="36">
        <f t="shared" si="41"/>
        <v>7.0398684372863923E-2</v>
      </c>
      <c r="J195" s="31">
        <v>21110725</v>
      </c>
      <c r="K195" s="36">
        <f t="shared" si="42"/>
        <v>0.10800847676261567</v>
      </c>
      <c r="L195" s="31">
        <v>0</v>
      </c>
      <c r="M195" s="36">
        <f t="shared" si="43"/>
        <v>0</v>
      </c>
      <c r="N195" s="31">
        <f t="shared" si="44"/>
        <v>53317310</v>
      </c>
      <c r="O195" s="36">
        <f t="shared" si="45"/>
        <v>0.27278653093061356</v>
      </c>
      <c r="P195" s="31">
        <v>14752639</v>
      </c>
      <c r="Q195" s="31">
        <v>185687257</v>
      </c>
      <c r="R195" s="31">
        <v>80486849</v>
      </c>
      <c r="S195" s="31">
        <v>53421299</v>
      </c>
      <c r="T195" s="36">
        <f t="shared" si="46"/>
        <v>0.66372705185663317</v>
      </c>
      <c r="U195" s="36">
        <f t="shared" si="47"/>
        <v>0.43097956914691671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45464088</v>
      </c>
      <c r="E196" s="31">
        <v>39136228</v>
      </c>
      <c r="F196" s="31">
        <v>5898621</v>
      </c>
      <c r="G196" s="36">
        <f t="shared" si="40"/>
        <v>0.12974242439439235</v>
      </c>
      <c r="H196" s="31">
        <v>6088012</v>
      </c>
      <c r="I196" s="36">
        <f t="shared" si="41"/>
        <v>0.13390815185823149</v>
      </c>
      <c r="J196" s="31">
        <v>9322159</v>
      </c>
      <c r="K196" s="36">
        <f t="shared" si="42"/>
        <v>0.23819768731927871</v>
      </c>
      <c r="L196" s="31">
        <v>0</v>
      </c>
      <c r="M196" s="36">
        <f t="shared" si="43"/>
        <v>0</v>
      </c>
      <c r="N196" s="31">
        <f t="shared" si="44"/>
        <v>21308792</v>
      </c>
      <c r="O196" s="36">
        <f t="shared" si="45"/>
        <v>0.54447740850242388</v>
      </c>
      <c r="P196" s="31">
        <v>11600669</v>
      </c>
      <c r="Q196" s="31">
        <v>28213483</v>
      </c>
      <c r="R196" s="31">
        <v>37549031</v>
      </c>
      <c r="S196" s="31">
        <v>25983488</v>
      </c>
      <c r="T196" s="36">
        <f t="shared" si="46"/>
        <v>0.69198824331844944</v>
      </c>
      <c r="U196" s="36">
        <f t="shared" si="47"/>
        <v>-0.19641194831091202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44719805</v>
      </c>
      <c r="E197" s="31">
        <v>43753477</v>
      </c>
      <c r="F197" s="31">
        <v>9847669</v>
      </c>
      <c r="G197" s="36">
        <f t="shared" si="40"/>
        <v>0.22020822765215545</v>
      </c>
      <c r="H197" s="31">
        <v>9192259</v>
      </c>
      <c r="I197" s="36">
        <f t="shared" si="41"/>
        <v>0.20555230506930877</v>
      </c>
      <c r="J197" s="31">
        <v>10214016</v>
      </c>
      <c r="K197" s="36">
        <f t="shared" si="42"/>
        <v>0.23344467000874011</v>
      </c>
      <c r="L197" s="31">
        <v>0</v>
      </c>
      <c r="M197" s="36">
        <f t="shared" si="43"/>
        <v>0</v>
      </c>
      <c r="N197" s="31">
        <f t="shared" si="44"/>
        <v>29253944</v>
      </c>
      <c r="O197" s="36">
        <f t="shared" si="45"/>
        <v>0.66860843996466846</v>
      </c>
      <c r="P197" s="31">
        <v>9823567</v>
      </c>
      <c r="Q197" s="31">
        <v>44124881</v>
      </c>
      <c r="R197" s="31">
        <v>43904091</v>
      </c>
      <c r="S197" s="31">
        <v>29565958</v>
      </c>
      <c r="T197" s="36">
        <f t="shared" si="46"/>
        <v>0.67342148138313584</v>
      </c>
      <c r="U197" s="36">
        <f t="shared" si="47"/>
        <v>3.9746153306635001E-2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401673617</v>
      </c>
      <c r="E198" s="32">
        <f>SUM(E192:E197)</f>
        <v>409770906</v>
      </c>
      <c r="F198" s="32">
        <f>SUM(F192:F197)</f>
        <v>57677144</v>
      </c>
      <c r="G198" s="37">
        <f t="shared" si="40"/>
        <v>0.14359206469863814</v>
      </c>
      <c r="H198" s="32">
        <f>SUM(H192:H197)</f>
        <v>49587584</v>
      </c>
      <c r="I198" s="37">
        <f t="shared" si="41"/>
        <v>0.12345242978704275</v>
      </c>
      <c r="J198" s="32">
        <f>SUM(J192:J197)</f>
        <v>65001470</v>
      </c>
      <c r="K198" s="37">
        <f t="shared" si="42"/>
        <v>0.1586288070925172</v>
      </c>
      <c r="L198" s="32">
        <f>SUM(L192:L197)</f>
        <v>0</v>
      </c>
      <c r="M198" s="37">
        <f t="shared" si="43"/>
        <v>0</v>
      </c>
      <c r="N198" s="32">
        <f t="shared" si="44"/>
        <v>172266198</v>
      </c>
      <c r="O198" s="37">
        <f t="shared" si="45"/>
        <v>0.42039636166848798</v>
      </c>
      <c r="P198" s="32">
        <f>SUM(P192:P197)</f>
        <v>63140038</v>
      </c>
      <c r="Q198" s="32">
        <f>SUM(Q192:Q197)</f>
        <v>389292076</v>
      </c>
      <c r="R198" s="32">
        <f>SUM(R192:R197)</f>
        <v>303263192</v>
      </c>
      <c r="S198" s="32">
        <f>SUM(S192:S197)</f>
        <v>186268023</v>
      </c>
      <c r="T198" s="37">
        <f t="shared" si="46"/>
        <v>0.61421243300769579</v>
      </c>
      <c r="U198" s="37">
        <f t="shared" si="47"/>
        <v>2.9481008548015053E-2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48517927</v>
      </c>
      <c r="E199" s="31">
        <v>48082044</v>
      </c>
      <c r="F199" s="31">
        <v>10769855</v>
      </c>
      <c r="G199" s="36">
        <f t="shared" si="40"/>
        <v>0.22197681694026211</v>
      </c>
      <c r="H199" s="31">
        <v>12084991</v>
      </c>
      <c r="I199" s="36">
        <f t="shared" si="41"/>
        <v>0.24908300389668339</v>
      </c>
      <c r="J199" s="31">
        <v>13404484</v>
      </c>
      <c r="K199" s="36">
        <f t="shared" si="42"/>
        <v>0.27878357251201719</v>
      </c>
      <c r="L199" s="31">
        <v>0</v>
      </c>
      <c r="M199" s="36">
        <f t="shared" si="43"/>
        <v>0</v>
      </c>
      <c r="N199" s="31">
        <f t="shared" si="44"/>
        <v>36259330</v>
      </c>
      <c r="O199" s="36">
        <f t="shared" si="45"/>
        <v>0.75411373942422244</v>
      </c>
      <c r="P199" s="31">
        <v>11642018</v>
      </c>
      <c r="Q199" s="31">
        <v>45621295</v>
      </c>
      <c r="R199" s="31">
        <v>47355593</v>
      </c>
      <c r="S199" s="31">
        <v>36311262</v>
      </c>
      <c r="T199" s="36">
        <f t="shared" si="46"/>
        <v>0.76677874142553759</v>
      </c>
      <c r="U199" s="36">
        <f t="shared" si="47"/>
        <v>0.1513883589597611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53160004</v>
      </c>
      <c r="E200" s="31">
        <v>51349347</v>
      </c>
      <c r="F200" s="31">
        <v>11077251</v>
      </c>
      <c r="G200" s="36">
        <f t="shared" si="40"/>
        <v>0.20837566152177114</v>
      </c>
      <c r="H200" s="31">
        <v>11628175</v>
      </c>
      <c r="I200" s="36">
        <f t="shared" si="41"/>
        <v>0.21873916713776018</v>
      </c>
      <c r="J200" s="31">
        <v>14606309</v>
      </c>
      <c r="K200" s="36">
        <f t="shared" si="42"/>
        <v>0.28444975162001573</v>
      </c>
      <c r="L200" s="31">
        <v>0</v>
      </c>
      <c r="M200" s="36">
        <f t="shared" si="43"/>
        <v>0</v>
      </c>
      <c r="N200" s="31">
        <f t="shared" si="44"/>
        <v>37311735</v>
      </c>
      <c r="O200" s="36">
        <f t="shared" si="45"/>
        <v>0.7266253064522904</v>
      </c>
      <c r="P200" s="31">
        <v>11598811</v>
      </c>
      <c r="Q200" s="31">
        <v>50466845</v>
      </c>
      <c r="R200" s="31">
        <v>51198605</v>
      </c>
      <c r="S200" s="31">
        <v>37100362</v>
      </c>
      <c r="T200" s="36">
        <f t="shared" si="46"/>
        <v>0.72463618881803515</v>
      </c>
      <c r="U200" s="36">
        <f t="shared" si="47"/>
        <v>0.2592936465642901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71061098</v>
      </c>
      <c r="E201" s="31">
        <v>77733439</v>
      </c>
      <c r="F201" s="31">
        <v>18188443</v>
      </c>
      <c r="G201" s="36">
        <f t="shared" si="40"/>
        <v>0.25595499523522702</v>
      </c>
      <c r="H201" s="31">
        <v>16493972</v>
      </c>
      <c r="I201" s="36">
        <f t="shared" si="41"/>
        <v>0.23210972619646267</v>
      </c>
      <c r="J201" s="31">
        <v>18257889</v>
      </c>
      <c r="K201" s="36">
        <f t="shared" si="42"/>
        <v>0.23487818414929512</v>
      </c>
      <c r="L201" s="31">
        <v>0</v>
      </c>
      <c r="M201" s="36">
        <f t="shared" si="43"/>
        <v>0</v>
      </c>
      <c r="N201" s="31">
        <f t="shared" si="44"/>
        <v>52940304</v>
      </c>
      <c r="O201" s="36">
        <f t="shared" si="45"/>
        <v>0.68104929720142704</v>
      </c>
      <c r="P201" s="31">
        <v>18040574</v>
      </c>
      <c r="Q201" s="31">
        <v>73502667</v>
      </c>
      <c r="R201" s="31">
        <v>71278195</v>
      </c>
      <c r="S201" s="31">
        <v>48891220</v>
      </c>
      <c r="T201" s="36">
        <f t="shared" si="46"/>
        <v>0.68592112917561954</v>
      </c>
      <c r="U201" s="36">
        <f t="shared" si="47"/>
        <v>1.2045902752318094E-2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165580527</v>
      </c>
      <c r="E202" s="31">
        <v>162134740</v>
      </c>
      <c r="F202" s="31">
        <v>37923275</v>
      </c>
      <c r="G202" s="36">
        <f t="shared" si="40"/>
        <v>0.22903221584745892</v>
      </c>
      <c r="H202" s="31">
        <v>43387337</v>
      </c>
      <c r="I202" s="36">
        <f t="shared" si="41"/>
        <v>0.26203163974710625</v>
      </c>
      <c r="J202" s="31">
        <v>48518520</v>
      </c>
      <c r="K202" s="36">
        <f t="shared" si="42"/>
        <v>0.29924814385862031</v>
      </c>
      <c r="L202" s="31">
        <v>0</v>
      </c>
      <c r="M202" s="36">
        <f t="shared" si="43"/>
        <v>0</v>
      </c>
      <c r="N202" s="31">
        <f t="shared" si="44"/>
        <v>129829132</v>
      </c>
      <c r="O202" s="36">
        <f t="shared" si="45"/>
        <v>0.80074838988855812</v>
      </c>
      <c r="P202" s="31">
        <v>40776475</v>
      </c>
      <c r="Q202" s="31">
        <v>172345064</v>
      </c>
      <c r="R202" s="31">
        <v>204661677</v>
      </c>
      <c r="S202" s="31">
        <v>139823125</v>
      </c>
      <c r="T202" s="36">
        <f t="shared" si="46"/>
        <v>0.68319153370369379</v>
      </c>
      <c r="U202" s="36">
        <f t="shared" si="47"/>
        <v>0.18986548003475034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244090933</v>
      </c>
      <c r="E203" s="31">
        <v>250490933</v>
      </c>
      <c r="F203" s="31">
        <v>50362632</v>
      </c>
      <c r="G203" s="36">
        <f t="shared" si="40"/>
        <v>0.20632733621449184</v>
      </c>
      <c r="H203" s="31">
        <v>59790382</v>
      </c>
      <c r="I203" s="36">
        <f t="shared" si="41"/>
        <v>0.24495126166771627</v>
      </c>
      <c r="J203" s="31">
        <v>54948379</v>
      </c>
      <c r="K203" s="36">
        <f t="shared" si="42"/>
        <v>0.21936274635537406</v>
      </c>
      <c r="L203" s="31">
        <v>0</v>
      </c>
      <c r="M203" s="36">
        <f t="shared" si="43"/>
        <v>0</v>
      </c>
      <c r="N203" s="31">
        <f t="shared" si="44"/>
        <v>165101393</v>
      </c>
      <c r="O203" s="36">
        <f t="shared" si="45"/>
        <v>0.65911125413868776</v>
      </c>
      <c r="P203" s="31">
        <v>55884685</v>
      </c>
      <c r="Q203" s="31">
        <v>222464535</v>
      </c>
      <c r="R203" s="31">
        <v>224164535</v>
      </c>
      <c r="S203" s="31">
        <v>167666755</v>
      </c>
      <c r="T203" s="36">
        <f t="shared" si="46"/>
        <v>0.74796289698546647</v>
      </c>
      <c r="U203" s="36">
        <f t="shared" si="47"/>
        <v>-1.6754250292365436E-2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582410489</v>
      </c>
      <c r="E204" s="32">
        <f>SUM(E199:E203)</f>
        <v>589790503</v>
      </c>
      <c r="F204" s="32">
        <f>SUM(F199:F203)</f>
        <v>128321456</v>
      </c>
      <c r="G204" s="37">
        <f t="shared" si="40"/>
        <v>0.22032820222782767</v>
      </c>
      <c r="H204" s="32">
        <f>SUM(H199:H203)</f>
        <v>143384857</v>
      </c>
      <c r="I204" s="37">
        <f t="shared" si="41"/>
        <v>0.24619209253286645</v>
      </c>
      <c r="J204" s="32">
        <f>SUM(J199:J203)</f>
        <v>149735581</v>
      </c>
      <c r="K204" s="37">
        <f t="shared" si="42"/>
        <v>0.25387926770329838</v>
      </c>
      <c r="L204" s="32">
        <f>SUM(L199:L203)</f>
        <v>0</v>
      </c>
      <c r="M204" s="37">
        <f t="shared" si="43"/>
        <v>0</v>
      </c>
      <c r="N204" s="32">
        <f t="shared" si="44"/>
        <v>421441894</v>
      </c>
      <c r="O204" s="37">
        <f t="shared" si="45"/>
        <v>0.71456202135557279</v>
      </c>
      <c r="P204" s="32">
        <f>SUM(P199:P203)</f>
        <v>137942563</v>
      </c>
      <c r="Q204" s="32">
        <f>SUM(Q199:Q203)</f>
        <v>564400406</v>
      </c>
      <c r="R204" s="32">
        <f>SUM(R199:R203)</f>
        <v>598658605</v>
      </c>
      <c r="S204" s="32">
        <f>SUM(S199:S203)</f>
        <v>429792724</v>
      </c>
      <c r="T204" s="37">
        <f t="shared" si="46"/>
        <v>0.71792624445780751</v>
      </c>
      <c r="U204" s="37">
        <f t="shared" si="47"/>
        <v>8.5492234909394949E-2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2326266284</v>
      </c>
      <c r="E205" s="32">
        <f>SUM(E173:E178,E180:E184,E186:E190,E192:E197,E199:E203)</f>
        <v>2430452579</v>
      </c>
      <c r="F205" s="32">
        <f>SUM(F173:F178,F180:F184,F186:F190,F192:F197,F199:F203)</f>
        <v>509554792</v>
      </c>
      <c r="G205" s="37">
        <f t="shared" si="40"/>
        <v>0.2190440516224238</v>
      </c>
      <c r="H205" s="32">
        <f>SUM(H173:H178,H180:H184,H186:H190,H192:H197,H199:H203)</f>
        <v>556741276</v>
      </c>
      <c r="I205" s="37">
        <f t="shared" si="41"/>
        <v>0.23932826599828758</v>
      </c>
      <c r="J205" s="32">
        <f>SUM(J173:J178,J180:J184,J186:J190,J192:J197,J199:J203)</f>
        <v>571453389</v>
      </c>
      <c r="K205" s="37">
        <f t="shared" si="42"/>
        <v>0.23512221301397382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1637749457</v>
      </c>
      <c r="O205" s="37">
        <f t="shared" si="45"/>
        <v>0.67384546859739414</v>
      </c>
      <c r="P205" s="32">
        <f>SUM(P173:P178,P180:P184,P186:P190,P192:P197,P199:P203)</f>
        <v>524503918</v>
      </c>
      <c r="Q205" s="32">
        <f>SUM(Q173:Q178,Q180:Q184,Q186:Q190,Q192:Q197,Q199:Q203)</f>
        <v>2308241003</v>
      </c>
      <c r="R205" s="32">
        <f>SUM(R173:R178,R180:R184,R186:R190,R192:R197,R199:R203)</f>
        <v>2313659318</v>
      </c>
      <c r="S205" s="32">
        <f>SUM(S173:S178,S180:S184,S186:S190,S192:S197,S199:S203)</f>
        <v>1600664367</v>
      </c>
      <c r="T205" s="37">
        <f t="shared" si="46"/>
        <v>0.69183235169802992</v>
      </c>
      <c r="U205" s="37">
        <f t="shared" si="47"/>
        <v>8.9512145455508341E-2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66291567</v>
      </c>
      <c r="E208" s="31">
        <v>66803200</v>
      </c>
      <c r="F208" s="31">
        <v>17307955</v>
      </c>
      <c r="G208" s="36">
        <f t="shared" ref="G208:G231" si="48">IF(($D208     =0),0,($F208     /$D208     ))</f>
        <v>0.26108833722394886</v>
      </c>
      <c r="H208" s="31">
        <v>19917903</v>
      </c>
      <c r="I208" s="36">
        <f t="shared" ref="I208:I231" si="49">IF(($D208     =0),0,($H208     /$D208     ))</f>
        <v>0.30045907649158454</v>
      </c>
      <c r="J208" s="31">
        <v>15878243</v>
      </c>
      <c r="K208" s="36">
        <f t="shared" ref="K208:K231" si="50">IF(($E208     =0),0,($J208     /$E208     ))</f>
        <v>0.23768686230599731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53104101</v>
      </c>
      <c r="O208" s="36">
        <f t="shared" ref="O208:O231" si="53">IF(($E208     =0),0,($N208     /$E208     ))</f>
        <v>0.7949334912100019</v>
      </c>
      <c r="P208" s="31">
        <v>17446160</v>
      </c>
      <c r="Q208" s="31">
        <v>57469089</v>
      </c>
      <c r="R208" s="31">
        <v>72754332</v>
      </c>
      <c r="S208" s="31">
        <v>49070593</v>
      </c>
      <c r="T208" s="36">
        <f t="shared" ref="T208:T231" si="54">IF(($R208     =0),0,($S208     /$R208     ))</f>
        <v>0.67446970717839871</v>
      </c>
      <c r="U208" s="36">
        <f t="shared" ref="U208:U231" si="55">IF(($P208     =0),0,(($J208     /$P208     )-1))</f>
        <v>-8.9871754013490679E-2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87562530</v>
      </c>
      <c r="E209" s="31">
        <v>86902388</v>
      </c>
      <c r="F209" s="31">
        <v>19282606</v>
      </c>
      <c r="G209" s="36">
        <f t="shared" si="48"/>
        <v>0.22021526787770979</v>
      </c>
      <c r="H209" s="31">
        <v>15717252</v>
      </c>
      <c r="I209" s="36">
        <f t="shared" si="49"/>
        <v>0.17949746312720749</v>
      </c>
      <c r="J209" s="31">
        <v>9635915</v>
      </c>
      <c r="K209" s="36">
        <f t="shared" si="50"/>
        <v>0.11088205079013479</v>
      </c>
      <c r="L209" s="31">
        <v>0</v>
      </c>
      <c r="M209" s="36">
        <f t="shared" si="51"/>
        <v>0</v>
      </c>
      <c r="N209" s="31">
        <f t="shared" si="52"/>
        <v>44635773</v>
      </c>
      <c r="O209" s="36">
        <f t="shared" si="53"/>
        <v>0.51363114440537583</v>
      </c>
      <c r="P209" s="31">
        <v>14422594</v>
      </c>
      <c r="Q209" s="31">
        <v>90367241</v>
      </c>
      <c r="R209" s="31">
        <v>89239342</v>
      </c>
      <c r="S209" s="31">
        <v>48135028</v>
      </c>
      <c r="T209" s="36">
        <f t="shared" si="54"/>
        <v>0.53939245764497012</v>
      </c>
      <c r="U209" s="36">
        <f t="shared" si="55"/>
        <v>-0.33188752314597503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50862099</v>
      </c>
      <c r="E210" s="31">
        <v>59905301</v>
      </c>
      <c r="F210" s="31">
        <v>9939428</v>
      </c>
      <c r="G210" s="36">
        <f t="shared" si="48"/>
        <v>0.19541914697621898</v>
      </c>
      <c r="H210" s="31">
        <v>13035596</v>
      </c>
      <c r="I210" s="36">
        <f t="shared" si="49"/>
        <v>0.25629292255516234</v>
      </c>
      <c r="J210" s="31">
        <v>14084352</v>
      </c>
      <c r="K210" s="36">
        <f t="shared" si="50"/>
        <v>0.23511027847101545</v>
      </c>
      <c r="L210" s="31">
        <v>0</v>
      </c>
      <c r="M210" s="36">
        <f t="shared" si="51"/>
        <v>0</v>
      </c>
      <c r="N210" s="31">
        <f t="shared" si="52"/>
        <v>37059376</v>
      </c>
      <c r="O210" s="36">
        <f t="shared" si="53"/>
        <v>0.61863266491224211</v>
      </c>
      <c r="P210" s="31">
        <v>13964078</v>
      </c>
      <c r="Q210" s="31">
        <v>57083759</v>
      </c>
      <c r="R210" s="31">
        <v>54480743</v>
      </c>
      <c r="S210" s="31">
        <v>40533794</v>
      </c>
      <c r="T210" s="36">
        <f t="shared" si="54"/>
        <v>0.74400222478610467</v>
      </c>
      <c r="U210" s="36">
        <f t="shared" si="55"/>
        <v>8.6130999841163014E-3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25199781</v>
      </c>
      <c r="E211" s="31">
        <v>25284781</v>
      </c>
      <c r="F211" s="31">
        <v>5600101</v>
      </c>
      <c r="G211" s="36">
        <f t="shared" si="48"/>
        <v>0.22222816142727589</v>
      </c>
      <c r="H211" s="31">
        <v>5507705</v>
      </c>
      <c r="I211" s="36">
        <f t="shared" si="49"/>
        <v>0.21856162162679113</v>
      </c>
      <c r="J211" s="31">
        <v>5910321</v>
      </c>
      <c r="K211" s="36">
        <f t="shared" si="50"/>
        <v>0.23375013609965614</v>
      </c>
      <c r="L211" s="31">
        <v>0</v>
      </c>
      <c r="M211" s="36">
        <f t="shared" si="51"/>
        <v>0</v>
      </c>
      <c r="N211" s="31">
        <f t="shared" si="52"/>
        <v>17018127</v>
      </c>
      <c r="O211" s="36">
        <f t="shared" si="53"/>
        <v>0.67305811349522859</v>
      </c>
      <c r="P211" s="31">
        <v>4947907</v>
      </c>
      <c r="Q211" s="31">
        <v>25384070</v>
      </c>
      <c r="R211" s="31">
        <v>26748931</v>
      </c>
      <c r="S211" s="31">
        <v>17498037</v>
      </c>
      <c r="T211" s="36">
        <f t="shared" si="54"/>
        <v>0.65415836617919421</v>
      </c>
      <c r="U211" s="36">
        <f t="shared" si="55"/>
        <v>0.19450931474661903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67603016</v>
      </c>
      <c r="E212" s="31">
        <v>69278718</v>
      </c>
      <c r="F212" s="31">
        <v>6433470</v>
      </c>
      <c r="G212" s="36">
        <f t="shared" si="48"/>
        <v>9.5165428714008848E-2</v>
      </c>
      <c r="H212" s="31">
        <v>4128989</v>
      </c>
      <c r="I212" s="36">
        <f t="shared" si="49"/>
        <v>6.1076993961334508E-2</v>
      </c>
      <c r="J212" s="31">
        <v>35268357</v>
      </c>
      <c r="K212" s="36">
        <f t="shared" si="50"/>
        <v>0.50907923844664682</v>
      </c>
      <c r="L212" s="31">
        <v>0</v>
      </c>
      <c r="M212" s="36">
        <f t="shared" si="51"/>
        <v>0</v>
      </c>
      <c r="N212" s="31">
        <f t="shared" si="52"/>
        <v>45830816</v>
      </c>
      <c r="O212" s="36">
        <f t="shared" si="53"/>
        <v>0.6615424956333632</v>
      </c>
      <c r="P212" s="31">
        <v>16023632</v>
      </c>
      <c r="Q212" s="31">
        <v>80466963</v>
      </c>
      <c r="R212" s="31">
        <v>77734953</v>
      </c>
      <c r="S212" s="31">
        <v>33346689</v>
      </c>
      <c r="T212" s="36">
        <f t="shared" si="54"/>
        <v>0.42897934214998495</v>
      </c>
      <c r="U212" s="36">
        <f t="shared" si="55"/>
        <v>1.2010214038864597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19951953</v>
      </c>
      <c r="E213" s="31">
        <v>20365959</v>
      </c>
      <c r="F213" s="31">
        <v>5555295</v>
      </c>
      <c r="G213" s="36">
        <f t="shared" si="48"/>
        <v>0.27843364506722723</v>
      </c>
      <c r="H213" s="31">
        <v>3829507</v>
      </c>
      <c r="I213" s="36">
        <f t="shared" si="49"/>
        <v>0.19193644852711914</v>
      </c>
      <c r="J213" s="31">
        <v>7021641</v>
      </c>
      <c r="K213" s="36">
        <f t="shared" si="50"/>
        <v>0.34477340350140151</v>
      </c>
      <c r="L213" s="31">
        <v>0</v>
      </c>
      <c r="M213" s="36">
        <f t="shared" si="51"/>
        <v>0</v>
      </c>
      <c r="N213" s="31">
        <f t="shared" si="52"/>
        <v>16406443</v>
      </c>
      <c r="O213" s="36">
        <f t="shared" si="53"/>
        <v>0.80558165711715324</v>
      </c>
      <c r="P213" s="31">
        <v>74748</v>
      </c>
      <c r="Q213" s="31">
        <v>19167324</v>
      </c>
      <c r="R213" s="31">
        <v>20347036</v>
      </c>
      <c r="S213" s="31">
        <v>7692383</v>
      </c>
      <c r="T213" s="36">
        <f t="shared" si="54"/>
        <v>0.37805914335630997</v>
      </c>
      <c r="U213" s="36">
        <f t="shared" si="55"/>
        <v>92.937510033713281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113184487</v>
      </c>
      <c r="E214" s="31">
        <v>106113183</v>
      </c>
      <c r="F214" s="31">
        <v>18012401</v>
      </c>
      <c r="G214" s="36">
        <f t="shared" si="48"/>
        <v>0.15914195909197346</v>
      </c>
      <c r="H214" s="31">
        <v>22796784</v>
      </c>
      <c r="I214" s="36">
        <f t="shared" si="49"/>
        <v>0.2014126193813115</v>
      </c>
      <c r="J214" s="31">
        <v>24508102</v>
      </c>
      <c r="K214" s="36">
        <f t="shared" si="50"/>
        <v>0.23096189660053831</v>
      </c>
      <c r="L214" s="31">
        <v>0</v>
      </c>
      <c r="M214" s="36">
        <f t="shared" si="51"/>
        <v>0</v>
      </c>
      <c r="N214" s="31">
        <f t="shared" si="52"/>
        <v>65317287</v>
      </c>
      <c r="O214" s="36">
        <f t="shared" si="53"/>
        <v>0.61554356540223654</v>
      </c>
      <c r="P214" s="31">
        <v>26241630</v>
      </c>
      <c r="Q214" s="31">
        <v>77135030</v>
      </c>
      <c r="R214" s="31">
        <v>116816126</v>
      </c>
      <c r="S214" s="31">
        <v>64546560</v>
      </c>
      <c r="T214" s="36">
        <f t="shared" si="54"/>
        <v>0.55254836990570977</v>
      </c>
      <c r="U214" s="36">
        <f t="shared" si="55"/>
        <v>-6.6060225679578588E-2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54601589</v>
      </c>
      <c r="E215" s="31">
        <v>56334843</v>
      </c>
      <c r="F215" s="31">
        <v>10790281</v>
      </c>
      <c r="G215" s="36">
        <f t="shared" si="48"/>
        <v>0.19761844293579076</v>
      </c>
      <c r="H215" s="31">
        <v>12598213</v>
      </c>
      <c r="I215" s="36">
        <f t="shared" si="49"/>
        <v>0.23072978700308519</v>
      </c>
      <c r="J215" s="31">
        <v>14685265</v>
      </c>
      <c r="K215" s="36">
        <f t="shared" si="50"/>
        <v>0.26067819164775163</v>
      </c>
      <c r="L215" s="31">
        <v>0</v>
      </c>
      <c r="M215" s="36">
        <f t="shared" si="51"/>
        <v>0</v>
      </c>
      <c r="N215" s="31">
        <f t="shared" si="52"/>
        <v>38073759</v>
      </c>
      <c r="O215" s="36">
        <f t="shared" si="53"/>
        <v>0.67584743246732759</v>
      </c>
      <c r="P215" s="31">
        <v>14058375</v>
      </c>
      <c r="Q215" s="31">
        <v>53478837</v>
      </c>
      <c r="R215" s="31">
        <v>53555276</v>
      </c>
      <c r="S215" s="31">
        <v>37845903</v>
      </c>
      <c r="T215" s="36">
        <f t="shared" si="54"/>
        <v>0.7066699273475876</v>
      </c>
      <c r="U215" s="36">
        <f t="shared" si="55"/>
        <v>4.4591924742368949E-2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485257022</v>
      </c>
      <c r="E216" s="32">
        <f>SUM(E208:E215)</f>
        <v>490988373</v>
      </c>
      <c r="F216" s="32">
        <f>SUM(F208:F215)</f>
        <v>92921537</v>
      </c>
      <c r="G216" s="37">
        <f t="shared" si="48"/>
        <v>0.19148931965378133</v>
      </c>
      <c r="H216" s="32">
        <f>SUM(H208:H215)</f>
        <v>97531949</v>
      </c>
      <c r="I216" s="37">
        <f t="shared" si="49"/>
        <v>0.20099028881234818</v>
      </c>
      <c r="J216" s="32">
        <f>SUM(J208:J215)</f>
        <v>126992196</v>
      </c>
      <c r="K216" s="37">
        <f t="shared" si="50"/>
        <v>0.25864603518829149</v>
      </c>
      <c r="L216" s="32">
        <f>SUM(L208:L215)</f>
        <v>0</v>
      </c>
      <c r="M216" s="37">
        <f t="shared" si="51"/>
        <v>0</v>
      </c>
      <c r="N216" s="32">
        <f t="shared" si="52"/>
        <v>317445682</v>
      </c>
      <c r="O216" s="37">
        <f t="shared" si="53"/>
        <v>0.64654419423492138</v>
      </c>
      <c r="P216" s="32">
        <f>SUM(P208:P215)</f>
        <v>107179124</v>
      </c>
      <c r="Q216" s="32">
        <f>SUM(Q208:Q215)</f>
        <v>460552313</v>
      </c>
      <c r="R216" s="32">
        <f>SUM(R208:R215)</f>
        <v>511676739</v>
      </c>
      <c r="S216" s="32">
        <f>SUM(S208:S215)</f>
        <v>298668987</v>
      </c>
      <c r="T216" s="37">
        <f t="shared" si="54"/>
        <v>0.58370639944216807</v>
      </c>
      <c r="U216" s="37">
        <f t="shared" si="55"/>
        <v>0.18485943214090828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45241620</v>
      </c>
      <c r="E217" s="31">
        <v>55715444</v>
      </c>
      <c r="F217" s="31">
        <v>11120199</v>
      </c>
      <c r="G217" s="36">
        <f t="shared" si="48"/>
        <v>0.24579577389138585</v>
      </c>
      <c r="H217" s="31">
        <v>13309274</v>
      </c>
      <c r="I217" s="36">
        <f t="shared" si="49"/>
        <v>0.29418208278129737</v>
      </c>
      <c r="J217" s="31">
        <v>4863189</v>
      </c>
      <c r="K217" s="36">
        <f t="shared" si="50"/>
        <v>8.7286193034735574E-2</v>
      </c>
      <c r="L217" s="31">
        <v>0</v>
      </c>
      <c r="M217" s="36">
        <f t="shared" si="51"/>
        <v>0</v>
      </c>
      <c r="N217" s="31">
        <f t="shared" si="52"/>
        <v>29292662</v>
      </c>
      <c r="O217" s="36">
        <f t="shared" si="53"/>
        <v>0.52575479789768886</v>
      </c>
      <c r="P217" s="31">
        <v>11961792</v>
      </c>
      <c r="Q217" s="31">
        <v>45646117</v>
      </c>
      <c r="R217" s="31">
        <v>45646117</v>
      </c>
      <c r="S217" s="31">
        <v>36593207</v>
      </c>
      <c r="T217" s="36">
        <f t="shared" si="54"/>
        <v>0.80167184867006325</v>
      </c>
      <c r="U217" s="36">
        <f t="shared" si="55"/>
        <v>-0.59343976220285388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101418215</v>
      </c>
      <c r="E218" s="31">
        <v>101488215</v>
      </c>
      <c r="F218" s="31">
        <v>31127752</v>
      </c>
      <c r="G218" s="36">
        <f t="shared" si="48"/>
        <v>0.30692466831525284</v>
      </c>
      <c r="H218" s="31">
        <v>20069672</v>
      </c>
      <c r="I218" s="36">
        <f t="shared" si="49"/>
        <v>0.197890211339255</v>
      </c>
      <c r="J218" s="31">
        <v>22433494</v>
      </c>
      <c r="K218" s="36">
        <f t="shared" si="50"/>
        <v>0.22104531053186816</v>
      </c>
      <c r="L218" s="31">
        <v>0</v>
      </c>
      <c r="M218" s="36">
        <f t="shared" si="51"/>
        <v>0</v>
      </c>
      <c r="N218" s="31">
        <f t="shared" si="52"/>
        <v>73630918</v>
      </c>
      <c r="O218" s="36">
        <f t="shared" si="53"/>
        <v>0.72551200156589613</v>
      </c>
      <c r="P218" s="31">
        <v>20509973</v>
      </c>
      <c r="Q218" s="31">
        <v>101055752</v>
      </c>
      <c r="R218" s="31">
        <v>101035752</v>
      </c>
      <c r="S218" s="31">
        <v>69489391</v>
      </c>
      <c r="T218" s="36">
        <f t="shared" si="54"/>
        <v>0.68777031520485932</v>
      </c>
      <c r="U218" s="36">
        <f t="shared" si="55"/>
        <v>9.3784667585861792E-2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148118671</v>
      </c>
      <c r="E219" s="31">
        <v>162200836</v>
      </c>
      <c r="F219" s="31">
        <v>32651452</v>
      </c>
      <c r="G219" s="36">
        <f t="shared" si="48"/>
        <v>0.22044116234340233</v>
      </c>
      <c r="H219" s="31">
        <v>22619089</v>
      </c>
      <c r="I219" s="36">
        <f t="shared" si="49"/>
        <v>0.15270923542110365</v>
      </c>
      <c r="J219" s="31">
        <v>21334399</v>
      </c>
      <c r="K219" s="36">
        <f t="shared" si="50"/>
        <v>0.13153075857142932</v>
      </c>
      <c r="L219" s="31">
        <v>0</v>
      </c>
      <c r="M219" s="36">
        <f t="shared" si="51"/>
        <v>0</v>
      </c>
      <c r="N219" s="31">
        <f t="shared" si="52"/>
        <v>76604940</v>
      </c>
      <c r="O219" s="36">
        <f t="shared" si="53"/>
        <v>0.47228449550038076</v>
      </c>
      <c r="P219" s="31">
        <v>22001152</v>
      </c>
      <c r="Q219" s="31">
        <v>154640729</v>
      </c>
      <c r="R219" s="31">
        <v>162451039</v>
      </c>
      <c r="S219" s="31">
        <v>82257519</v>
      </c>
      <c r="T219" s="36">
        <f t="shared" si="54"/>
        <v>0.50635268020661905</v>
      </c>
      <c r="U219" s="36">
        <f t="shared" si="55"/>
        <v>-3.0305367646203285E-2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178507152</v>
      </c>
      <c r="E220" s="31">
        <v>242293712</v>
      </c>
      <c r="F220" s="31">
        <v>10731090</v>
      </c>
      <c r="G220" s="36">
        <f t="shared" si="48"/>
        <v>6.0115742589406163E-2</v>
      </c>
      <c r="H220" s="31">
        <v>19846578</v>
      </c>
      <c r="I220" s="36">
        <f t="shared" si="49"/>
        <v>0.11118085621577785</v>
      </c>
      <c r="J220" s="31">
        <v>26489303</v>
      </c>
      <c r="K220" s="36">
        <f t="shared" si="50"/>
        <v>0.10932724081589043</v>
      </c>
      <c r="L220" s="31">
        <v>0</v>
      </c>
      <c r="M220" s="36">
        <f t="shared" si="51"/>
        <v>0</v>
      </c>
      <c r="N220" s="31">
        <f t="shared" si="52"/>
        <v>57066971</v>
      </c>
      <c r="O220" s="36">
        <f t="shared" si="53"/>
        <v>0.23552807263937581</v>
      </c>
      <c r="P220" s="31">
        <v>10174829</v>
      </c>
      <c r="Q220" s="31">
        <v>119501724</v>
      </c>
      <c r="R220" s="31">
        <v>244697578</v>
      </c>
      <c r="S220" s="31">
        <v>34420676</v>
      </c>
      <c r="T220" s="36">
        <f t="shared" si="54"/>
        <v>0.14066619000209313</v>
      </c>
      <c r="U220" s="36">
        <f t="shared" si="55"/>
        <v>1.6034150549360584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62736464</v>
      </c>
      <c r="E221" s="31">
        <v>75457700</v>
      </c>
      <c r="F221" s="31">
        <v>13632428</v>
      </c>
      <c r="G221" s="36">
        <f t="shared" si="48"/>
        <v>0.21729672236548112</v>
      </c>
      <c r="H221" s="31">
        <v>18460299</v>
      </c>
      <c r="I221" s="36">
        <f t="shared" si="49"/>
        <v>0.29425150579095438</v>
      </c>
      <c r="J221" s="31">
        <v>12793123</v>
      </c>
      <c r="K221" s="36">
        <f t="shared" si="50"/>
        <v>0.16954032524182422</v>
      </c>
      <c r="L221" s="31">
        <v>0</v>
      </c>
      <c r="M221" s="36">
        <f t="shared" si="51"/>
        <v>0</v>
      </c>
      <c r="N221" s="31">
        <f t="shared" si="52"/>
        <v>44885850</v>
      </c>
      <c r="O221" s="36">
        <f t="shared" si="53"/>
        <v>0.59484784190347706</v>
      </c>
      <c r="P221" s="31">
        <v>10837860</v>
      </c>
      <c r="Q221" s="31">
        <v>64362041</v>
      </c>
      <c r="R221" s="31">
        <v>64121427</v>
      </c>
      <c r="S221" s="31">
        <v>43236134</v>
      </c>
      <c r="T221" s="36">
        <f t="shared" si="54"/>
        <v>0.67428527440601094</v>
      </c>
      <c r="U221" s="36">
        <f t="shared" si="55"/>
        <v>0.18041043157966619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57745723</v>
      </c>
      <c r="E222" s="31">
        <v>65279543</v>
      </c>
      <c r="F222" s="31">
        <v>19381206</v>
      </c>
      <c r="G222" s="36">
        <f t="shared" si="48"/>
        <v>0.33563015567404014</v>
      </c>
      <c r="H222" s="31">
        <v>13003324</v>
      </c>
      <c r="I222" s="36">
        <f t="shared" si="49"/>
        <v>0.22518246069929715</v>
      </c>
      <c r="J222" s="31">
        <v>7863346</v>
      </c>
      <c r="K222" s="36">
        <f t="shared" si="50"/>
        <v>0.12045651116154413</v>
      </c>
      <c r="L222" s="31">
        <v>0</v>
      </c>
      <c r="M222" s="36">
        <f t="shared" si="51"/>
        <v>0</v>
      </c>
      <c r="N222" s="31">
        <f t="shared" si="52"/>
        <v>40247876</v>
      </c>
      <c r="O222" s="36">
        <f t="shared" si="53"/>
        <v>0.6165465343407811</v>
      </c>
      <c r="P222" s="31">
        <v>11911477</v>
      </c>
      <c r="Q222" s="31">
        <v>51797826</v>
      </c>
      <c r="R222" s="31">
        <v>57246855</v>
      </c>
      <c r="S222" s="31">
        <v>39681214</v>
      </c>
      <c r="T222" s="36">
        <f t="shared" si="54"/>
        <v>0.69315972030253892</v>
      </c>
      <c r="U222" s="36">
        <f t="shared" si="55"/>
        <v>-0.33985130475422987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41093232</v>
      </c>
      <c r="E223" s="31">
        <v>43722723</v>
      </c>
      <c r="F223" s="31">
        <v>9234799</v>
      </c>
      <c r="G223" s="36">
        <f t="shared" si="48"/>
        <v>0.22472797953687362</v>
      </c>
      <c r="H223" s="31">
        <v>10957205</v>
      </c>
      <c r="I223" s="36">
        <f t="shared" si="49"/>
        <v>0.26664257024125043</v>
      </c>
      <c r="J223" s="31">
        <v>9500462</v>
      </c>
      <c r="K223" s="36">
        <f t="shared" si="50"/>
        <v>0.21728889117907868</v>
      </c>
      <c r="L223" s="31">
        <v>0</v>
      </c>
      <c r="M223" s="36">
        <f t="shared" si="51"/>
        <v>0</v>
      </c>
      <c r="N223" s="31">
        <f t="shared" si="52"/>
        <v>29692466</v>
      </c>
      <c r="O223" s="36">
        <f t="shared" si="53"/>
        <v>0.67910834373238826</v>
      </c>
      <c r="P223" s="31">
        <v>8581291</v>
      </c>
      <c r="Q223" s="31">
        <v>41055532</v>
      </c>
      <c r="R223" s="31">
        <v>44496118</v>
      </c>
      <c r="S223" s="31">
        <v>26292041</v>
      </c>
      <c r="T223" s="36">
        <f t="shared" si="54"/>
        <v>0.59088392834628856</v>
      </c>
      <c r="U223" s="36">
        <f t="shared" si="55"/>
        <v>0.10711337023764833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634861077</v>
      </c>
      <c r="E224" s="32">
        <f>SUM(E217:E223)</f>
        <v>746158173</v>
      </c>
      <c r="F224" s="32">
        <f>SUM(F217:F223)</f>
        <v>127878926</v>
      </c>
      <c r="G224" s="37">
        <f t="shared" si="48"/>
        <v>0.201428203165777</v>
      </c>
      <c r="H224" s="32">
        <f>SUM(H217:H223)</f>
        <v>118265441</v>
      </c>
      <c r="I224" s="37">
        <f t="shared" si="49"/>
        <v>0.18628554385292706</v>
      </c>
      <c r="J224" s="32">
        <f>SUM(J217:J223)</f>
        <v>105277316</v>
      </c>
      <c r="K224" s="37">
        <f t="shared" si="50"/>
        <v>0.14109249192664142</v>
      </c>
      <c r="L224" s="32">
        <f>SUM(L217:L223)</f>
        <v>0</v>
      </c>
      <c r="M224" s="37">
        <f t="shared" si="51"/>
        <v>0</v>
      </c>
      <c r="N224" s="32">
        <f t="shared" si="52"/>
        <v>351421683</v>
      </c>
      <c r="O224" s="37">
        <f t="shared" si="53"/>
        <v>0.47097478217932753</v>
      </c>
      <c r="P224" s="32">
        <f>SUM(P217:P223)</f>
        <v>95978374</v>
      </c>
      <c r="Q224" s="32">
        <f>SUM(Q217:Q223)</f>
        <v>578059721</v>
      </c>
      <c r="R224" s="32">
        <f>SUM(R217:R223)</f>
        <v>719694886</v>
      </c>
      <c r="S224" s="32">
        <f>SUM(S217:S223)</f>
        <v>331970182</v>
      </c>
      <c r="T224" s="37">
        <f t="shared" si="54"/>
        <v>0.46126516730591305</v>
      </c>
      <c r="U224" s="37">
        <f t="shared" si="55"/>
        <v>9.6885804712632417E-2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68741993</v>
      </c>
      <c r="E225" s="31">
        <v>68781993</v>
      </c>
      <c r="F225" s="31">
        <v>18827258</v>
      </c>
      <c r="G225" s="36">
        <f t="shared" si="48"/>
        <v>0.27388292335370606</v>
      </c>
      <c r="H225" s="31">
        <v>16465304</v>
      </c>
      <c r="I225" s="36">
        <f t="shared" si="49"/>
        <v>0.23952322709060822</v>
      </c>
      <c r="J225" s="31">
        <v>16647728</v>
      </c>
      <c r="K225" s="36">
        <f t="shared" si="50"/>
        <v>0.24203613873183349</v>
      </c>
      <c r="L225" s="31">
        <v>0</v>
      </c>
      <c r="M225" s="36">
        <f t="shared" si="51"/>
        <v>0</v>
      </c>
      <c r="N225" s="31">
        <f t="shared" si="52"/>
        <v>51940290</v>
      </c>
      <c r="O225" s="36">
        <f t="shared" si="53"/>
        <v>0.75514371908356881</v>
      </c>
      <c r="P225" s="31">
        <v>17189848</v>
      </c>
      <c r="Q225" s="31">
        <v>116179711</v>
      </c>
      <c r="R225" s="31">
        <v>82016587</v>
      </c>
      <c r="S225" s="31">
        <v>52664699</v>
      </c>
      <c r="T225" s="36">
        <f t="shared" si="54"/>
        <v>0.64212253796905738</v>
      </c>
      <c r="U225" s="36">
        <f t="shared" si="55"/>
        <v>-3.1537218944577061E-2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71754945</v>
      </c>
      <c r="E226" s="31">
        <v>66990584</v>
      </c>
      <c r="F226" s="31">
        <v>18602254</v>
      </c>
      <c r="G226" s="36">
        <f t="shared" si="48"/>
        <v>0.25924699684460772</v>
      </c>
      <c r="H226" s="31">
        <v>20256530</v>
      </c>
      <c r="I226" s="36">
        <f t="shared" si="49"/>
        <v>0.28230151942838227</v>
      </c>
      <c r="J226" s="31">
        <v>19347421</v>
      </c>
      <c r="K226" s="36">
        <f t="shared" si="50"/>
        <v>0.28880806592162267</v>
      </c>
      <c r="L226" s="31">
        <v>0</v>
      </c>
      <c r="M226" s="36">
        <f t="shared" si="51"/>
        <v>0</v>
      </c>
      <c r="N226" s="31">
        <f t="shared" si="52"/>
        <v>58206205</v>
      </c>
      <c r="O226" s="36">
        <f t="shared" si="53"/>
        <v>0.8688714372157138</v>
      </c>
      <c r="P226" s="31">
        <v>23775302</v>
      </c>
      <c r="Q226" s="31">
        <v>78311978</v>
      </c>
      <c r="R226" s="31">
        <v>79500933</v>
      </c>
      <c r="S226" s="31">
        <v>64508166</v>
      </c>
      <c r="T226" s="36">
        <f t="shared" si="54"/>
        <v>0.81141394906648456</v>
      </c>
      <c r="U226" s="36">
        <f t="shared" si="55"/>
        <v>-0.18623868584298109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78658446</v>
      </c>
      <c r="E227" s="31">
        <v>104373306</v>
      </c>
      <c r="F227" s="31">
        <v>17928717</v>
      </c>
      <c r="G227" s="36">
        <f t="shared" si="48"/>
        <v>0.2279312383059284</v>
      </c>
      <c r="H227" s="31">
        <v>22672176</v>
      </c>
      <c r="I227" s="36">
        <f t="shared" si="49"/>
        <v>0.2882357477542844</v>
      </c>
      <c r="J227" s="31">
        <v>22723058</v>
      </c>
      <c r="K227" s="36">
        <f t="shared" si="50"/>
        <v>0.21770947832197632</v>
      </c>
      <c r="L227" s="31">
        <v>0</v>
      </c>
      <c r="M227" s="36">
        <f t="shared" si="51"/>
        <v>0</v>
      </c>
      <c r="N227" s="31">
        <f t="shared" si="52"/>
        <v>63323951</v>
      </c>
      <c r="O227" s="36">
        <f t="shared" si="53"/>
        <v>0.60670638333521787</v>
      </c>
      <c r="P227" s="31">
        <v>18154458</v>
      </c>
      <c r="Q227" s="31">
        <v>71743597</v>
      </c>
      <c r="R227" s="31">
        <v>75475869</v>
      </c>
      <c r="S227" s="31">
        <v>56469166</v>
      </c>
      <c r="T227" s="36">
        <f t="shared" si="54"/>
        <v>0.74817510216411021</v>
      </c>
      <c r="U227" s="36">
        <f t="shared" si="55"/>
        <v>0.25165168797658399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162060643</v>
      </c>
      <c r="E228" s="31">
        <v>159219879</v>
      </c>
      <c r="F228" s="31">
        <v>37123775</v>
      </c>
      <c r="G228" s="36">
        <f t="shared" si="48"/>
        <v>0.22907335373215815</v>
      </c>
      <c r="H228" s="31">
        <v>46257121</v>
      </c>
      <c r="I228" s="36">
        <f t="shared" si="49"/>
        <v>0.28543093587503537</v>
      </c>
      <c r="J228" s="31">
        <v>42456971</v>
      </c>
      <c r="K228" s="36">
        <f t="shared" si="50"/>
        <v>0.26665621947872475</v>
      </c>
      <c r="L228" s="31">
        <v>0</v>
      </c>
      <c r="M228" s="36">
        <f t="shared" si="51"/>
        <v>0</v>
      </c>
      <c r="N228" s="31">
        <f t="shared" si="52"/>
        <v>125837867</v>
      </c>
      <c r="O228" s="36">
        <f t="shared" si="53"/>
        <v>0.790340174796892</v>
      </c>
      <c r="P228" s="31">
        <v>51437992</v>
      </c>
      <c r="Q228" s="31">
        <v>165922954</v>
      </c>
      <c r="R228" s="31">
        <v>154700677</v>
      </c>
      <c r="S228" s="31">
        <v>130960131</v>
      </c>
      <c r="T228" s="36">
        <f t="shared" si="54"/>
        <v>0.84653883576734446</v>
      </c>
      <c r="U228" s="36">
        <f t="shared" si="55"/>
        <v>-0.17459898123550388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59745476</v>
      </c>
      <c r="E229" s="31">
        <v>60252526</v>
      </c>
      <c r="F229" s="31">
        <v>13399950</v>
      </c>
      <c r="G229" s="36">
        <f t="shared" si="48"/>
        <v>0.22428392737217459</v>
      </c>
      <c r="H229" s="31">
        <v>15472842</v>
      </c>
      <c r="I229" s="36">
        <f t="shared" si="49"/>
        <v>0.2589793074876498</v>
      </c>
      <c r="J229" s="31">
        <v>14212968</v>
      </c>
      <c r="K229" s="36">
        <f t="shared" si="50"/>
        <v>0.23588999405601685</v>
      </c>
      <c r="L229" s="31">
        <v>0</v>
      </c>
      <c r="M229" s="36">
        <f t="shared" si="51"/>
        <v>0</v>
      </c>
      <c r="N229" s="31">
        <f t="shared" si="52"/>
        <v>43085760</v>
      </c>
      <c r="O229" s="36">
        <f t="shared" si="53"/>
        <v>0.71508636832918837</v>
      </c>
      <c r="P229" s="31">
        <v>13859728</v>
      </c>
      <c r="Q229" s="31">
        <v>66660996</v>
      </c>
      <c r="R229" s="31">
        <v>64077543</v>
      </c>
      <c r="S229" s="31">
        <v>46367056</v>
      </c>
      <c r="T229" s="36">
        <f t="shared" si="54"/>
        <v>0.72360851913438695</v>
      </c>
      <c r="U229" s="36">
        <f t="shared" si="55"/>
        <v>2.5486791659980579E-2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440961503</v>
      </c>
      <c r="E230" s="32">
        <f>SUM(E225:E229)</f>
        <v>459618288</v>
      </c>
      <c r="F230" s="32">
        <f>SUM(F225:F229)</f>
        <v>105881954</v>
      </c>
      <c r="G230" s="37">
        <f t="shared" si="48"/>
        <v>0.24011609466960657</v>
      </c>
      <c r="H230" s="32">
        <f>SUM(H225:H229)</f>
        <v>121123973</v>
      </c>
      <c r="I230" s="37">
        <f t="shared" si="49"/>
        <v>0.27468151341093372</v>
      </c>
      <c r="J230" s="32">
        <f>SUM(J225:J229)</f>
        <v>115388146</v>
      </c>
      <c r="K230" s="37">
        <f t="shared" si="50"/>
        <v>0.25105212088514633</v>
      </c>
      <c r="L230" s="32">
        <f>SUM(L225:L229)</f>
        <v>0</v>
      </c>
      <c r="M230" s="37">
        <f t="shared" si="51"/>
        <v>0</v>
      </c>
      <c r="N230" s="32">
        <f t="shared" si="52"/>
        <v>342394073</v>
      </c>
      <c r="O230" s="37">
        <f t="shared" si="53"/>
        <v>0.74495310987277341</v>
      </c>
      <c r="P230" s="32">
        <f>SUM(P225:P229)</f>
        <v>124417328</v>
      </c>
      <c r="Q230" s="32">
        <f>SUM(Q225:Q229)</f>
        <v>498819236</v>
      </c>
      <c r="R230" s="32">
        <f>SUM(R225:R229)</f>
        <v>455771609</v>
      </c>
      <c r="S230" s="32">
        <f>SUM(S225:S229)</f>
        <v>350969218</v>
      </c>
      <c r="T230" s="37">
        <f t="shared" si="54"/>
        <v>0.77005502552046856</v>
      </c>
      <c r="U230" s="37">
        <f t="shared" si="55"/>
        <v>-7.2571740167896914E-2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1561079602</v>
      </c>
      <c r="E231" s="32">
        <f>SUM(E208:E215,E217:E223,E225:E229)</f>
        <v>1696764834</v>
      </c>
      <c r="F231" s="32">
        <f>SUM(F208:F215,F217:F223,F225:F229)</f>
        <v>326682417</v>
      </c>
      <c r="G231" s="37">
        <f t="shared" si="48"/>
        <v>0.20926698201774338</v>
      </c>
      <c r="H231" s="32">
        <f>SUM(H208:H215,H217:H223,H225:H229)</f>
        <v>336921363</v>
      </c>
      <c r="I231" s="37">
        <f t="shared" si="49"/>
        <v>0.21582586984568133</v>
      </c>
      <c r="J231" s="32">
        <f>SUM(J208:J215,J217:J223,J225:J229)</f>
        <v>347657658</v>
      </c>
      <c r="K231" s="37">
        <f t="shared" si="50"/>
        <v>0.20489442675472139</v>
      </c>
      <c r="L231" s="32">
        <f>SUM(L208:L215,L217:L223,L225:L229)</f>
        <v>0</v>
      </c>
      <c r="M231" s="37">
        <f t="shared" si="51"/>
        <v>0</v>
      </c>
      <c r="N231" s="32">
        <f t="shared" si="52"/>
        <v>1011261438</v>
      </c>
      <c r="O231" s="37">
        <f t="shared" si="53"/>
        <v>0.59599386888283423</v>
      </c>
      <c r="P231" s="32">
        <f>SUM(P208:P215,P217:P223,P225:P229)</f>
        <v>327574826</v>
      </c>
      <c r="Q231" s="32">
        <f>SUM(Q208:Q215,Q217:Q223,Q225:Q229)</f>
        <v>1537431270</v>
      </c>
      <c r="R231" s="32">
        <f>SUM(R208:R215,R217:R223,R225:R229)</f>
        <v>1687143234</v>
      </c>
      <c r="S231" s="32">
        <f>SUM(S208:S215,S217:S223,S225:S229)</f>
        <v>981608387</v>
      </c>
      <c r="T231" s="37">
        <f t="shared" si="54"/>
        <v>0.58181686487443784</v>
      </c>
      <c r="U231" s="37">
        <f t="shared" si="55"/>
        <v>6.130761708776733E-2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80354164</v>
      </c>
      <c r="E234" s="31">
        <v>83540667</v>
      </c>
      <c r="F234" s="31">
        <v>23068241</v>
      </c>
      <c r="G234" s="36">
        <f t="shared" ref="G234:G260" si="56">IF(($D234     =0),0,($F234     /$D234     ))</f>
        <v>0.2870820857522704</v>
      </c>
      <c r="H234" s="31">
        <v>21018165</v>
      </c>
      <c r="I234" s="36">
        <f t="shared" ref="I234:I260" si="57">IF(($D234     =0),0,($H234     /$D234     ))</f>
        <v>0.26156908309070331</v>
      </c>
      <c r="J234" s="31">
        <v>23129346</v>
      </c>
      <c r="K234" s="36">
        <f t="shared" ref="K234:K260" si="58">IF(($E234     =0),0,($J234     /$E234     ))</f>
        <v>0.27686331496491401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67215752</v>
      </c>
      <c r="O234" s="36">
        <f t="shared" ref="O234:O260" si="61">IF(($E234     =0),0,($N234     /$E234     ))</f>
        <v>0.80458720780862336</v>
      </c>
      <c r="P234" s="31">
        <v>22874316</v>
      </c>
      <c r="Q234" s="31">
        <v>94193143</v>
      </c>
      <c r="R234" s="31">
        <v>90113417</v>
      </c>
      <c r="S234" s="31">
        <v>66294861</v>
      </c>
      <c r="T234" s="36">
        <f t="shared" ref="T234:T260" si="62">IF(($R234     =0),0,($S234     /$R234     ))</f>
        <v>0.73568246779500102</v>
      </c>
      <c r="U234" s="36">
        <f t="shared" ref="U234:U260" si="63">IF(($P234     =0),0,(($J234     /$P234     )-1))</f>
        <v>1.1149185837950215E-2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114325480</v>
      </c>
      <c r="E235" s="31">
        <v>119054480</v>
      </c>
      <c r="F235" s="31">
        <v>26541775</v>
      </c>
      <c r="G235" s="36">
        <f t="shared" si="56"/>
        <v>0.23215975126454749</v>
      </c>
      <c r="H235" s="31">
        <v>30963650</v>
      </c>
      <c r="I235" s="36">
        <f t="shared" si="57"/>
        <v>0.27083769952245118</v>
      </c>
      <c r="J235" s="31">
        <v>29545673</v>
      </c>
      <c r="K235" s="36">
        <f t="shared" si="58"/>
        <v>0.24816935070398022</v>
      </c>
      <c r="L235" s="31">
        <v>0</v>
      </c>
      <c r="M235" s="36">
        <f t="shared" si="59"/>
        <v>0</v>
      </c>
      <c r="N235" s="31">
        <f t="shared" si="60"/>
        <v>87051098</v>
      </c>
      <c r="O235" s="36">
        <f t="shared" si="61"/>
        <v>0.73118708342600802</v>
      </c>
      <c r="P235" s="31">
        <v>26302335</v>
      </c>
      <c r="Q235" s="31">
        <v>111814268</v>
      </c>
      <c r="R235" s="31">
        <v>113355113</v>
      </c>
      <c r="S235" s="31">
        <v>82078573</v>
      </c>
      <c r="T235" s="36">
        <f t="shared" si="62"/>
        <v>0.72408355324915952</v>
      </c>
      <c r="U235" s="36">
        <f t="shared" si="63"/>
        <v>0.12330988864676851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240402577</v>
      </c>
      <c r="E236" s="31">
        <v>245914599</v>
      </c>
      <c r="F236" s="31">
        <v>2386100</v>
      </c>
      <c r="G236" s="36">
        <f t="shared" si="56"/>
        <v>9.9254343683678574E-3</v>
      </c>
      <c r="H236" s="31">
        <v>14387188</v>
      </c>
      <c r="I236" s="36">
        <f t="shared" si="57"/>
        <v>5.9846230350517414E-2</v>
      </c>
      <c r="J236" s="31">
        <v>116679279</v>
      </c>
      <c r="K236" s="36">
        <f t="shared" si="58"/>
        <v>0.47447072875897051</v>
      </c>
      <c r="L236" s="31">
        <v>0</v>
      </c>
      <c r="M236" s="36">
        <f t="shared" si="59"/>
        <v>0</v>
      </c>
      <c r="N236" s="31">
        <f t="shared" si="60"/>
        <v>133452567</v>
      </c>
      <c r="O236" s="36">
        <f t="shared" si="61"/>
        <v>0.54267850523181016</v>
      </c>
      <c r="P236" s="31">
        <v>45793358</v>
      </c>
      <c r="Q236" s="31">
        <v>286978958</v>
      </c>
      <c r="R236" s="31">
        <v>298343698</v>
      </c>
      <c r="S236" s="31">
        <v>163756931</v>
      </c>
      <c r="T236" s="36">
        <f t="shared" si="62"/>
        <v>0.54888684459492088</v>
      </c>
      <c r="U236" s="36">
        <f t="shared" si="63"/>
        <v>1.5479520195920116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39190910</v>
      </c>
      <c r="E237" s="31">
        <v>37904186</v>
      </c>
      <c r="F237" s="31">
        <v>406101</v>
      </c>
      <c r="G237" s="36">
        <f t="shared" si="56"/>
        <v>1.0362122237018738E-2</v>
      </c>
      <c r="H237" s="31">
        <v>12195191</v>
      </c>
      <c r="I237" s="36">
        <f t="shared" si="57"/>
        <v>0.311173968657528</v>
      </c>
      <c r="J237" s="31">
        <v>9163380</v>
      </c>
      <c r="K237" s="36">
        <f t="shared" si="58"/>
        <v>0.24175113534953632</v>
      </c>
      <c r="L237" s="31">
        <v>0</v>
      </c>
      <c r="M237" s="36">
        <f t="shared" si="59"/>
        <v>0</v>
      </c>
      <c r="N237" s="31">
        <f t="shared" si="60"/>
        <v>21764672</v>
      </c>
      <c r="O237" s="36">
        <f t="shared" si="61"/>
        <v>0.57420233216457939</v>
      </c>
      <c r="P237" s="31">
        <v>3728473</v>
      </c>
      <c r="Q237" s="31">
        <v>32451693</v>
      </c>
      <c r="R237" s="31">
        <v>34446569</v>
      </c>
      <c r="S237" s="31">
        <v>19218470</v>
      </c>
      <c r="T237" s="36">
        <f t="shared" si="62"/>
        <v>0.55792116770758793</v>
      </c>
      <c r="U237" s="36">
        <f t="shared" si="63"/>
        <v>1.4576763731425708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103911563</v>
      </c>
      <c r="E238" s="31">
        <v>108108763</v>
      </c>
      <c r="F238" s="31">
        <v>27630898</v>
      </c>
      <c r="G238" s="36">
        <f t="shared" si="56"/>
        <v>0.2659078277939097</v>
      </c>
      <c r="H238" s="31">
        <v>25633252</v>
      </c>
      <c r="I238" s="36">
        <f t="shared" si="57"/>
        <v>0.24668334552912075</v>
      </c>
      <c r="J238" s="31">
        <v>25272931</v>
      </c>
      <c r="K238" s="36">
        <f t="shared" si="58"/>
        <v>0.23377319561042428</v>
      </c>
      <c r="L238" s="31">
        <v>0</v>
      </c>
      <c r="M238" s="36">
        <f t="shared" si="59"/>
        <v>0</v>
      </c>
      <c r="N238" s="31">
        <f t="shared" si="60"/>
        <v>78537081</v>
      </c>
      <c r="O238" s="36">
        <f t="shared" si="61"/>
        <v>0.72646359851513609</v>
      </c>
      <c r="P238" s="31">
        <v>17458824</v>
      </c>
      <c r="Q238" s="31">
        <v>117268586</v>
      </c>
      <c r="R238" s="31">
        <v>117208586</v>
      </c>
      <c r="S238" s="31">
        <v>66459078</v>
      </c>
      <c r="T238" s="36">
        <f t="shared" si="62"/>
        <v>0.56701544031936368</v>
      </c>
      <c r="U238" s="36">
        <f t="shared" si="63"/>
        <v>0.44757350208696756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112990984</v>
      </c>
      <c r="E239" s="31">
        <v>114306324</v>
      </c>
      <c r="F239" s="31">
        <v>30357790</v>
      </c>
      <c r="G239" s="36">
        <f t="shared" si="56"/>
        <v>0.26867444574161775</v>
      </c>
      <c r="H239" s="31">
        <v>31262426</v>
      </c>
      <c r="I239" s="36">
        <f t="shared" si="57"/>
        <v>0.27668071286112528</v>
      </c>
      <c r="J239" s="31">
        <v>16175685</v>
      </c>
      <c r="K239" s="36">
        <f t="shared" si="58"/>
        <v>0.1415117242332104</v>
      </c>
      <c r="L239" s="31">
        <v>0</v>
      </c>
      <c r="M239" s="36">
        <f t="shared" si="59"/>
        <v>0</v>
      </c>
      <c r="N239" s="31">
        <f t="shared" si="60"/>
        <v>77795901</v>
      </c>
      <c r="O239" s="36">
        <f t="shared" si="61"/>
        <v>0.68059139930000723</v>
      </c>
      <c r="P239" s="31">
        <v>25575050</v>
      </c>
      <c r="Q239" s="31">
        <v>104547747</v>
      </c>
      <c r="R239" s="31">
        <v>109248384</v>
      </c>
      <c r="S239" s="31">
        <v>90366753</v>
      </c>
      <c r="T239" s="36">
        <f t="shared" si="62"/>
        <v>0.82716786913754259</v>
      </c>
      <c r="U239" s="36">
        <f t="shared" si="63"/>
        <v>-0.36752088461215127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691175678</v>
      </c>
      <c r="E240" s="32">
        <f>SUM(E234:E239)</f>
        <v>708829019</v>
      </c>
      <c r="F240" s="32">
        <f>SUM(F234:F239)</f>
        <v>110390905</v>
      </c>
      <c r="G240" s="37">
        <f t="shared" si="56"/>
        <v>0.15971468399962999</v>
      </c>
      <c r="H240" s="32">
        <f>SUM(H234:H239)</f>
        <v>135459872</v>
      </c>
      <c r="I240" s="37">
        <f t="shared" si="57"/>
        <v>0.19598472039984022</v>
      </c>
      <c r="J240" s="32">
        <f>SUM(J234:J239)</f>
        <v>219966294</v>
      </c>
      <c r="K240" s="37">
        <f t="shared" si="58"/>
        <v>0.31032348860423842</v>
      </c>
      <c r="L240" s="32">
        <f>SUM(L234:L239)</f>
        <v>0</v>
      </c>
      <c r="M240" s="37">
        <f t="shared" si="59"/>
        <v>0</v>
      </c>
      <c r="N240" s="32">
        <f t="shared" si="60"/>
        <v>465817071</v>
      </c>
      <c r="O240" s="37">
        <f t="shared" si="61"/>
        <v>0.65716422227911075</v>
      </c>
      <c r="P240" s="32">
        <f>SUM(P234:P239)</f>
        <v>141732356</v>
      </c>
      <c r="Q240" s="32">
        <f>SUM(Q234:Q239)</f>
        <v>747254395</v>
      </c>
      <c r="R240" s="32">
        <f>SUM(R234:R239)</f>
        <v>762715767</v>
      </c>
      <c r="S240" s="32">
        <f>SUM(S234:S239)</f>
        <v>488174666</v>
      </c>
      <c r="T240" s="37">
        <f t="shared" si="62"/>
        <v>0.64004795380085544</v>
      </c>
      <c r="U240" s="37">
        <f t="shared" si="63"/>
        <v>0.55198361339594193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43560396</v>
      </c>
      <c r="E241" s="31">
        <v>42756060</v>
      </c>
      <c r="F241" s="31">
        <v>10113156</v>
      </c>
      <c r="G241" s="36">
        <f t="shared" si="56"/>
        <v>0.23216400512061461</v>
      </c>
      <c r="H241" s="31">
        <v>11987952</v>
      </c>
      <c r="I241" s="36">
        <f t="shared" si="57"/>
        <v>0.27520300779634788</v>
      </c>
      <c r="J241" s="31">
        <v>12347734</v>
      </c>
      <c r="K241" s="36">
        <f t="shared" si="58"/>
        <v>0.28879494509082454</v>
      </c>
      <c r="L241" s="31">
        <v>0</v>
      </c>
      <c r="M241" s="36">
        <f t="shared" si="59"/>
        <v>0</v>
      </c>
      <c r="N241" s="31">
        <f t="shared" si="60"/>
        <v>34448842</v>
      </c>
      <c r="O241" s="36">
        <f t="shared" si="61"/>
        <v>0.80570665304520572</v>
      </c>
      <c r="P241" s="31">
        <v>3294698</v>
      </c>
      <c r="Q241" s="31">
        <v>57342552</v>
      </c>
      <c r="R241" s="31">
        <v>45659720</v>
      </c>
      <c r="S241" s="31">
        <v>33613069</v>
      </c>
      <c r="T241" s="36">
        <f t="shared" si="62"/>
        <v>0.73616458883234503</v>
      </c>
      <c r="U241" s="36">
        <f t="shared" si="63"/>
        <v>2.7477589751776947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36013878</v>
      </c>
      <c r="E242" s="31">
        <v>40207894</v>
      </c>
      <c r="F242" s="31">
        <v>8686264</v>
      </c>
      <c r="G242" s="36">
        <f t="shared" si="56"/>
        <v>0.24119213154440075</v>
      </c>
      <c r="H242" s="31">
        <v>9513492</v>
      </c>
      <c r="I242" s="36">
        <f t="shared" si="57"/>
        <v>0.26416183228032258</v>
      </c>
      <c r="J242" s="31">
        <v>9182123</v>
      </c>
      <c r="K242" s="36">
        <f t="shared" si="58"/>
        <v>0.22836617605488116</v>
      </c>
      <c r="L242" s="31">
        <v>0</v>
      </c>
      <c r="M242" s="36">
        <f t="shared" si="59"/>
        <v>0</v>
      </c>
      <c r="N242" s="31">
        <f t="shared" si="60"/>
        <v>27381879</v>
      </c>
      <c r="O242" s="36">
        <f t="shared" si="61"/>
        <v>0.68100754045959233</v>
      </c>
      <c r="P242" s="31">
        <v>11199328</v>
      </c>
      <c r="Q242" s="31">
        <v>35613577</v>
      </c>
      <c r="R242" s="31">
        <v>42086866</v>
      </c>
      <c r="S242" s="31">
        <v>31369839</v>
      </c>
      <c r="T242" s="36">
        <f t="shared" si="62"/>
        <v>0.74535934797330838</v>
      </c>
      <c r="U242" s="36">
        <f t="shared" si="63"/>
        <v>-0.18011839638949767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81464140</v>
      </c>
      <c r="E243" s="31">
        <v>88604707</v>
      </c>
      <c r="F243" s="31">
        <v>13026138</v>
      </c>
      <c r="G243" s="36">
        <f t="shared" si="56"/>
        <v>0.15990027022933034</v>
      </c>
      <c r="H243" s="31">
        <v>27619128</v>
      </c>
      <c r="I243" s="36">
        <f t="shared" si="57"/>
        <v>0.3390341811746862</v>
      </c>
      <c r="J243" s="31">
        <v>23824722</v>
      </c>
      <c r="K243" s="36">
        <f t="shared" si="58"/>
        <v>0.26888776913398066</v>
      </c>
      <c r="L243" s="31">
        <v>0</v>
      </c>
      <c r="M243" s="36">
        <f t="shared" si="59"/>
        <v>0</v>
      </c>
      <c r="N243" s="31">
        <f t="shared" si="60"/>
        <v>64469988</v>
      </c>
      <c r="O243" s="36">
        <f t="shared" si="61"/>
        <v>0.72761357926503833</v>
      </c>
      <c r="P243" s="31">
        <v>25061298</v>
      </c>
      <c r="Q243" s="31">
        <v>79212732</v>
      </c>
      <c r="R243" s="31">
        <v>91886590</v>
      </c>
      <c r="S243" s="31">
        <v>64377561</v>
      </c>
      <c r="T243" s="36">
        <f t="shared" si="62"/>
        <v>0.70061976399385373</v>
      </c>
      <c r="U243" s="36">
        <f t="shared" si="63"/>
        <v>-4.9342057223053626E-2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24197825</v>
      </c>
      <c r="E244" s="31">
        <v>40861623</v>
      </c>
      <c r="F244" s="31">
        <v>212102</v>
      </c>
      <c r="G244" s="36">
        <f t="shared" si="56"/>
        <v>8.7653332479262075E-3</v>
      </c>
      <c r="H244" s="31">
        <v>12368464</v>
      </c>
      <c r="I244" s="36">
        <f t="shared" si="57"/>
        <v>0.51113949290897009</v>
      </c>
      <c r="J244" s="31">
        <v>9136601</v>
      </c>
      <c r="K244" s="36">
        <f t="shared" si="58"/>
        <v>0.22359858295398594</v>
      </c>
      <c r="L244" s="31">
        <v>0</v>
      </c>
      <c r="M244" s="36">
        <f t="shared" si="59"/>
        <v>0</v>
      </c>
      <c r="N244" s="31">
        <f t="shared" si="60"/>
        <v>21717167</v>
      </c>
      <c r="O244" s="36">
        <f t="shared" si="61"/>
        <v>0.5314807735365773</v>
      </c>
      <c r="P244" s="31">
        <v>3371966</v>
      </c>
      <c r="Q244" s="31">
        <v>43988066</v>
      </c>
      <c r="R244" s="31">
        <v>44022414</v>
      </c>
      <c r="S244" s="31">
        <v>16601875</v>
      </c>
      <c r="T244" s="36">
        <f t="shared" si="62"/>
        <v>0.37712323090687394</v>
      </c>
      <c r="U244" s="36">
        <f t="shared" si="63"/>
        <v>1.709576846267133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48806964</v>
      </c>
      <c r="E245" s="31">
        <v>45669954</v>
      </c>
      <c r="F245" s="31">
        <v>7410297</v>
      </c>
      <c r="G245" s="36">
        <f t="shared" si="56"/>
        <v>0.15182868166108426</v>
      </c>
      <c r="H245" s="31">
        <v>7604466</v>
      </c>
      <c r="I245" s="36">
        <f t="shared" si="57"/>
        <v>0.15580698688818259</v>
      </c>
      <c r="J245" s="31">
        <v>7080698</v>
      </c>
      <c r="K245" s="36">
        <f t="shared" si="58"/>
        <v>0.15504062036059857</v>
      </c>
      <c r="L245" s="31">
        <v>0</v>
      </c>
      <c r="M245" s="36">
        <f t="shared" si="59"/>
        <v>0</v>
      </c>
      <c r="N245" s="31">
        <f t="shared" si="60"/>
        <v>22095461</v>
      </c>
      <c r="O245" s="36">
        <f t="shared" si="61"/>
        <v>0.48380738461002171</v>
      </c>
      <c r="P245" s="31">
        <v>6662972</v>
      </c>
      <c r="Q245" s="31">
        <v>45318384</v>
      </c>
      <c r="R245" s="31">
        <v>54439492</v>
      </c>
      <c r="S245" s="31">
        <v>14927987</v>
      </c>
      <c r="T245" s="36">
        <f t="shared" si="62"/>
        <v>0.27421245958724227</v>
      </c>
      <c r="U245" s="36">
        <f t="shared" si="63"/>
        <v>6.2693644817958027E-2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59899905</v>
      </c>
      <c r="E246" s="31">
        <v>63957905</v>
      </c>
      <c r="F246" s="31">
        <v>14277054</v>
      </c>
      <c r="G246" s="36">
        <f t="shared" si="56"/>
        <v>0.23834852492670899</v>
      </c>
      <c r="H246" s="31">
        <v>17940456</v>
      </c>
      <c r="I246" s="36">
        <f t="shared" si="57"/>
        <v>0.29950725297477515</v>
      </c>
      <c r="J246" s="31">
        <v>16694599</v>
      </c>
      <c r="K246" s="36">
        <f t="shared" si="58"/>
        <v>0.26102479435497455</v>
      </c>
      <c r="L246" s="31">
        <v>0</v>
      </c>
      <c r="M246" s="36">
        <f t="shared" si="59"/>
        <v>0</v>
      </c>
      <c r="N246" s="31">
        <f t="shared" si="60"/>
        <v>48912109</v>
      </c>
      <c r="O246" s="36">
        <f t="shared" si="61"/>
        <v>0.76475470858527961</v>
      </c>
      <c r="P246" s="31">
        <v>8894642</v>
      </c>
      <c r="Q246" s="31">
        <v>57498457</v>
      </c>
      <c r="R246" s="31">
        <v>56735634</v>
      </c>
      <c r="S246" s="31">
        <v>36483339</v>
      </c>
      <c r="T246" s="36">
        <f t="shared" si="62"/>
        <v>0.64304100311983825</v>
      </c>
      <c r="U246" s="36">
        <f t="shared" si="63"/>
        <v>0.87692759303859558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293943108</v>
      </c>
      <c r="E247" s="32">
        <f>SUM(E241:E246)</f>
        <v>322058143</v>
      </c>
      <c r="F247" s="32">
        <f>SUM(F241:F246)</f>
        <v>53725011</v>
      </c>
      <c r="G247" s="37">
        <f t="shared" si="56"/>
        <v>0.18277350119057734</v>
      </c>
      <c r="H247" s="32">
        <f>SUM(H241:H246)</f>
        <v>87033958</v>
      </c>
      <c r="I247" s="37">
        <f t="shared" si="57"/>
        <v>0.29609116741053171</v>
      </c>
      <c r="J247" s="32">
        <f>SUM(J241:J246)</f>
        <v>78266477</v>
      </c>
      <c r="K247" s="37">
        <f t="shared" si="58"/>
        <v>0.24301971150594381</v>
      </c>
      <c r="L247" s="32">
        <f>SUM(L241:L246)</f>
        <v>0</v>
      </c>
      <c r="M247" s="37">
        <f t="shared" si="59"/>
        <v>0</v>
      </c>
      <c r="N247" s="32">
        <f t="shared" si="60"/>
        <v>219025446</v>
      </c>
      <c r="O247" s="37">
        <f t="shared" si="61"/>
        <v>0.68008044746131446</v>
      </c>
      <c r="P247" s="32">
        <f>SUM(P241:P246)</f>
        <v>58484904</v>
      </c>
      <c r="Q247" s="32">
        <f>SUM(Q241:Q246)</f>
        <v>318973768</v>
      </c>
      <c r="R247" s="32">
        <f>SUM(R241:R246)</f>
        <v>334830716</v>
      </c>
      <c r="S247" s="32">
        <f>SUM(S241:S246)</f>
        <v>197373670</v>
      </c>
      <c r="T247" s="37">
        <f t="shared" si="62"/>
        <v>0.58947300999708763</v>
      </c>
      <c r="U247" s="37">
        <f t="shared" si="63"/>
        <v>0.33823382868167151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48095729</v>
      </c>
      <c r="E248" s="31">
        <v>48035729</v>
      </c>
      <c r="F248" s="31">
        <v>7774120</v>
      </c>
      <c r="G248" s="36">
        <f t="shared" si="56"/>
        <v>0.16163846897923098</v>
      </c>
      <c r="H248" s="31">
        <v>9319761</v>
      </c>
      <c r="I248" s="36">
        <f t="shared" si="57"/>
        <v>0.19377523106053762</v>
      </c>
      <c r="J248" s="31">
        <v>7419422</v>
      </c>
      <c r="K248" s="36">
        <f t="shared" si="58"/>
        <v>0.15445632146021976</v>
      </c>
      <c r="L248" s="31">
        <v>0</v>
      </c>
      <c r="M248" s="36">
        <f t="shared" si="59"/>
        <v>0</v>
      </c>
      <c r="N248" s="31">
        <f t="shared" si="60"/>
        <v>24513303</v>
      </c>
      <c r="O248" s="36">
        <f t="shared" si="61"/>
        <v>0.51031395817892133</v>
      </c>
      <c r="P248" s="31">
        <v>8955282</v>
      </c>
      <c r="Q248" s="31">
        <v>41791865</v>
      </c>
      <c r="R248" s="31">
        <v>55272632</v>
      </c>
      <c r="S248" s="31">
        <v>35429749</v>
      </c>
      <c r="T248" s="36">
        <f t="shared" si="62"/>
        <v>0.64099985323658915</v>
      </c>
      <c r="U248" s="36">
        <f t="shared" si="63"/>
        <v>-0.17150325361055074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9787152</v>
      </c>
      <c r="E249" s="31">
        <v>9787152</v>
      </c>
      <c r="F249" s="31">
        <v>0</v>
      </c>
      <c r="G249" s="36">
        <f t="shared" si="56"/>
        <v>0</v>
      </c>
      <c r="H249" s="31">
        <v>3693536</v>
      </c>
      <c r="I249" s="36">
        <f t="shared" si="57"/>
        <v>0.37738618956771081</v>
      </c>
      <c r="J249" s="31">
        <v>4929940</v>
      </c>
      <c r="K249" s="36">
        <f t="shared" si="58"/>
        <v>0.50371548331935578</v>
      </c>
      <c r="L249" s="31">
        <v>0</v>
      </c>
      <c r="M249" s="36">
        <f t="shared" si="59"/>
        <v>0</v>
      </c>
      <c r="N249" s="31">
        <f t="shared" si="60"/>
        <v>8623476</v>
      </c>
      <c r="O249" s="36">
        <f t="shared" si="61"/>
        <v>0.88110167288706664</v>
      </c>
      <c r="P249" s="31">
        <v>858032</v>
      </c>
      <c r="Q249" s="31">
        <v>13751016</v>
      </c>
      <c r="R249" s="31">
        <v>14088420</v>
      </c>
      <c r="S249" s="31">
        <v>5018130</v>
      </c>
      <c r="T249" s="36">
        <f t="shared" si="62"/>
        <v>0.35618827377378015</v>
      </c>
      <c r="U249" s="36">
        <f t="shared" si="63"/>
        <v>4.7456365263766385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121899137</v>
      </c>
      <c r="E250" s="31">
        <v>129661737</v>
      </c>
      <c r="F250" s="31">
        <v>35188479</v>
      </c>
      <c r="G250" s="36">
        <f t="shared" si="56"/>
        <v>0.2886688114945391</v>
      </c>
      <c r="H250" s="31">
        <v>30332507</v>
      </c>
      <c r="I250" s="36">
        <f t="shared" si="57"/>
        <v>0.24883282807818402</v>
      </c>
      <c r="J250" s="31">
        <v>37038132</v>
      </c>
      <c r="K250" s="36">
        <f t="shared" si="58"/>
        <v>0.28565198073815717</v>
      </c>
      <c r="L250" s="31">
        <v>0</v>
      </c>
      <c r="M250" s="36">
        <f t="shared" si="59"/>
        <v>0</v>
      </c>
      <c r="N250" s="31">
        <f t="shared" si="60"/>
        <v>102559118</v>
      </c>
      <c r="O250" s="36">
        <f t="shared" si="61"/>
        <v>0.79097442601744572</v>
      </c>
      <c r="P250" s="31">
        <v>29556715</v>
      </c>
      <c r="Q250" s="31">
        <v>122615882</v>
      </c>
      <c r="R250" s="31">
        <v>126192848</v>
      </c>
      <c r="S250" s="31">
        <v>94862583</v>
      </c>
      <c r="T250" s="36">
        <f t="shared" si="62"/>
        <v>0.75172709470825161</v>
      </c>
      <c r="U250" s="36">
        <f t="shared" si="63"/>
        <v>0.2531207206213546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33998337</v>
      </c>
      <c r="E251" s="31">
        <v>45238830</v>
      </c>
      <c r="F251" s="31">
        <v>7418789</v>
      </c>
      <c r="G251" s="36">
        <f t="shared" si="56"/>
        <v>0.21821034952386054</v>
      </c>
      <c r="H251" s="31">
        <v>9994268</v>
      </c>
      <c r="I251" s="36">
        <f t="shared" si="57"/>
        <v>0.29396343709399669</v>
      </c>
      <c r="J251" s="31">
        <v>5576297</v>
      </c>
      <c r="K251" s="36">
        <f t="shared" si="58"/>
        <v>0.12326351057266512</v>
      </c>
      <c r="L251" s="31">
        <v>0</v>
      </c>
      <c r="M251" s="36">
        <f t="shared" si="59"/>
        <v>0</v>
      </c>
      <c r="N251" s="31">
        <f t="shared" si="60"/>
        <v>22989354</v>
      </c>
      <c r="O251" s="36">
        <f t="shared" si="61"/>
        <v>0.50817746612810277</v>
      </c>
      <c r="P251" s="31">
        <v>5126639</v>
      </c>
      <c r="Q251" s="31">
        <v>23255173</v>
      </c>
      <c r="R251" s="31">
        <v>17224691</v>
      </c>
      <c r="S251" s="31">
        <v>13188520</v>
      </c>
      <c r="T251" s="36">
        <f t="shared" si="62"/>
        <v>0.76567527394250501</v>
      </c>
      <c r="U251" s="36">
        <f t="shared" si="63"/>
        <v>8.7710096224836498E-2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48335867</v>
      </c>
      <c r="E252" s="31">
        <v>43232675</v>
      </c>
      <c r="F252" s="31">
        <v>9833465</v>
      </c>
      <c r="G252" s="36">
        <f t="shared" si="56"/>
        <v>0.2034403355173085</v>
      </c>
      <c r="H252" s="31">
        <v>13724807</v>
      </c>
      <c r="I252" s="36">
        <f t="shared" si="57"/>
        <v>0.28394663945926529</v>
      </c>
      <c r="J252" s="31">
        <v>-993192</v>
      </c>
      <c r="K252" s="36">
        <f t="shared" si="58"/>
        <v>-2.2973179429679056E-2</v>
      </c>
      <c r="L252" s="31">
        <v>0</v>
      </c>
      <c r="M252" s="36">
        <f t="shared" si="59"/>
        <v>0</v>
      </c>
      <c r="N252" s="31">
        <f t="shared" si="60"/>
        <v>22565080</v>
      </c>
      <c r="O252" s="36">
        <f t="shared" si="61"/>
        <v>0.52194503347294607</v>
      </c>
      <c r="P252" s="31">
        <v>8332315</v>
      </c>
      <c r="Q252" s="31">
        <v>51400752</v>
      </c>
      <c r="R252" s="31">
        <v>51400752</v>
      </c>
      <c r="S252" s="31">
        <v>28014000</v>
      </c>
      <c r="T252" s="36">
        <f t="shared" si="62"/>
        <v>0.5450114815440833</v>
      </c>
      <c r="U252" s="36">
        <f t="shared" si="63"/>
        <v>-1.1191976059474467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74777703</v>
      </c>
      <c r="E253" s="31">
        <v>83409614</v>
      </c>
      <c r="F253" s="31">
        <v>11162840</v>
      </c>
      <c r="G253" s="36">
        <f t="shared" si="56"/>
        <v>0.14928032758641971</v>
      </c>
      <c r="H253" s="31">
        <v>17139884</v>
      </c>
      <c r="I253" s="36">
        <f t="shared" si="57"/>
        <v>0.22921115937460662</v>
      </c>
      <c r="J253" s="31">
        <v>13371942</v>
      </c>
      <c r="K253" s="36">
        <f t="shared" si="58"/>
        <v>0.16031655535535747</v>
      </c>
      <c r="L253" s="31">
        <v>0</v>
      </c>
      <c r="M253" s="36">
        <f t="shared" si="59"/>
        <v>0</v>
      </c>
      <c r="N253" s="31">
        <f t="shared" si="60"/>
        <v>41674666</v>
      </c>
      <c r="O253" s="36">
        <f t="shared" si="61"/>
        <v>0.49963863877849862</v>
      </c>
      <c r="P253" s="31">
        <v>19357838</v>
      </c>
      <c r="Q253" s="31">
        <v>88638151</v>
      </c>
      <c r="R253" s="31">
        <v>97435779</v>
      </c>
      <c r="S253" s="31">
        <v>55873047</v>
      </c>
      <c r="T253" s="36">
        <f t="shared" si="62"/>
        <v>0.57343460044589989</v>
      </c>
      <c r="U253" s="36">
        <f t="shared" si="63"/>
        <v>-0.30922337504839126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336893925</v>
      </c>
      <c r="E254" s="32">
        <f>SUM(E248:E253)</f>
        <v>359365737</v>
      </c>
      <c r="F254" s="32">
        <f>SUM(F248:F253)</f>
        <v>71377693</v>
      </c>
      <c r="G254" s="37">
        <f t="shared" si="56"/>
        <v>0.21186993205650712</v>
      </c>
      <c r="H254" s="32">
        <f>SUM(H248:H253)</f>
        <v>84204763</v>
      </c>
      <c r="I254" s="37">
        <f t="shared" si="57"/>
        <v>0.24994443874284761</v>
      </c>
      <c r="J254" s="32">
        <f>SUM(J248:J253)</f>
        <v>67342541</v>
      </c>
      <c r="K254" s="37">
        <f t="shared" si="58"/>
        <v>0.18739277027959958</v>
      </c>
      <c r="L254" s="32">
        <f>SUM(L248:L253)</f>
        <v>0</v>
      </c>
      <c r="M254" s="37">
        <f t="shared" si="59"/>
        <v>0</v>
      </c>
      <c r="N254" s="32">
        <f t="shared" si="60"/>
        <v>222924997</v>
      </c>
      <c r="O254" s="37">
        <f t="shared" si="61"/>
        <v>0.62032902429983194</v>
      </c>
      <c r="P254" s="32">
        <f>SUM(P248:P253)</f>
        <v>72186821</v>
      </c>
      <c r="Q254" s="32">
        <f>SUM(Q248:Q253)</f>
        <v>341452839</v>
      </c>
      <c r="R254" s="32">
        <f>SUM(R248:R253)</f>
        <v>361615122</v>
      </c>
      <c r="S254" s="32">
        <f>SUM(S248:S253)</f>
        <v>232386029</v>
      </c>
      <c r="T254" s="37">
        <f t="shared" si="62"/>
        <v>0.64263360369094302</v>
      </c>
      <c r="U254" s="37">
        <f t="shared" si="63"/>
        <v>-6.7107540308500302E-2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443643504</v>
      </c>
      <c r="E255" s="31">
        <v>463613422</v>
      </c>
      <c r="F255" s="31">
        <v>80032234</v>
      </c>
      <c r="G255" s="36">
        <f t="shared" si="56"/>
        <v>0.18039762394447231</v>
      </c>
      <c r="H255" s="31">
        <v>90062083</v>
      </c>
      <c r="I255" s="36">
        <f t="shared" si="57"/>
        <v>0.20300552625695609</v>
      </c>
      <c r="J255" s="31">
        <v>90556793</v>
      </c>
      <c r="K255" s="36">
        <f t="shared" si="58"/>
        <v>0.19532823836148558</v>
      </c>
      <c r="L255" s="31">
        <v>0</v>
      </c>
      <c r="M255" s="36">
        <f t="shared" si="59"/>
        <v>0</v>
      </c>
      <c r="N255" s="31">
        <f t="shared" si="60"/>
        <v>260651110</v>
      </c>
      <c r="O255" s="36">
        <f t="shared" si="61"/>
        <v>0.56221648820167247</v>
      </c>
      <c r="P255" s="31">
        <v>84078317</v>
      </c>
      <c r="Q255" s="31">
        <v>404421119</v>
      </c>
      <c r="R255" s="31">
        <v>438658661</v>
      </c>
      <c r="S255" s="31">
        <v>268273328</v>
      </c>
      <c r="T255" s="36">
        <f t="shared" si="62"/>
        <v>0.61157649865711872</v>
      </c>
      <c r="U255" s="36">
        <f t="shared" si="63"/>
        <v>7.7052874405181049E-2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378837224</v>
      </c>
      <c r="E256" s="31">
        <v>378837224</v>
      </c>
      <c r="F256" s="31">
        <v>10390264</v>
      </c>
      <c r="G256" s="36">
        <f t="shared" si="56"/>
        <v>2.7426724043358528E-2</v>
      </c>
      <c r="H256" s="31">
        <v>10273666</v>
      </c>
      <c r="I256" s="36">
        <f t="shared" si="57"/>
        <v>2.711894541809862E-2</v>
      </c>
      <c r="J256" s="31">
        <v>8899334</v>
      </c>
      <c r="K256" s="36">
        <f t="shared" si="58"/>
        <v>2.3491181531833841E-2</v>
      </c>
      <c r="L256" s="31">
        <v>0</v>
      </c>
      <c r="M256" s="36">
        <f t="shared" si="59"/>
        <v>0</v>
      </c>
      <c r="N256" s="31">
        <f t="shared" si="60"/>
        <v>29563264</v>
      </c>
      <c r="O256" s="36">
        <f t="shared" si="61"/>
        <v>7.8036850993290982E-2</v>
      </c>
      <c r="P256" s="31">
        <v>7307892</v>
      </c>
      <c r="Q256" s="31">
        <v>254369147</v>
      </c>
      <c r="R256" s="31">
        <v>254369147</v>
      </c>
      <c r="S256" s="31">
        <v>25558427</v>
      </c>
      <c r="T256" s="36">
        <f t="shared" si="62"/>
        <v>0.10047770062302407</v>
      </c>
      <c r="U256" s="36">
        <f t="shared" si="63"/>
        <v>0.21777032282359943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109495511</v>
      </c>
      <c r="E257" s="31">
        <v>113775433</v>
      </c>
      <c r="F257" s="31">
        <v>27749128</v>
      </c>
      <c r="G257" s="36">
        <f t="shared" si="56"/>
        <v>0.25342708341714576</v>
      </c>
      <c r="H257" s="31">
        <v>26873124</v>
      </c>
      <c r="I257" s="36">
        <f t="shared" si="57"/>
        <v>0.24542671890905191</v>
      </c>
      <c r="J257" s="31">
        <v>24613284</v>
      </c>
      <c r="K257" s="36">
        <f t="shared" si="58"/>
        <v>0.21633214966538514</v>
      </c>
      <c r="L257" s="31">
        <v>0</v>
      </c>
      <c r="M257" s="36">
        <f t="shared" si="59"/>
        <v>0</v>
      </c>
      <c r="N257" s="31">
        <f t="shared" si="60"/>
        <v>79235536</v>
      </c>
      <c r="O257" s="36">
        <f t="shared" si="61"/>
        <v>0.69642043023470634</v>
      </c>
      <c r="P257" s="31">
        <v>22485904</v>
      </c>
      <c r="Q257" s="31">
        <v>97189641</v>
      </c>
      <c r="R257" s="31">
        <v>97428398</v>
      </c>
      <c r="S257" s="31">
        <v>75487749</v>
      </c>
      <c r="T257" s="36">
        <f t="shared" si="62"/>
        <v>0.77480232200882537</v>
      </c>
      <c r="U257" s="36">
        <f t="shared" si="63"/>
        <v>9.4609494019008533E-2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66086808</v>
      </c>
      <c r="E258" s="31">
        <v>66138636</v>
      </c>
      <c r="F258" s="31">
        <v>13407137</v>
      </c>
      <c r="G258" s="36">
        <f t="shared" si="56"/>
        <v>0.20287160790092934</v>
      </c>
      <c r="H258" s="31">
        <v>14482068</v>
      </c>
      <c r="I258" s="36">
        <f t="shared" si="57"/>
        <v>0.21913704774483889</v>
      </c>
      <c r="J258" s="31">
        <v>14862014</v>
      </c>
      <c r="K258" s="36">
        <f t="shared" si="58"/>
        <v>0.22471001669886267</v>
      </c>
      <c r="L258" s="31">
        <v>0</v>
      </c>
      <c r="M258" s="36">
        <f t="shared" si="59"/>
        <v>0</v>
      </c>
      <c r="N258" s="31">
        <f t="shared" si="60"/>
        <v>42751219</v>
      </c>
      <c r="O258" s="36">
        <f t="shared" si="61"/>
        <v>0.64638797510127066</v>
      </c>
      <c r="P258" s="31">
        <v>17940188</v>
      </c>
      <c r="Q258" s="31">
        <v>67372582</v>
      </c>
      <c r="R258" s="31">
        <v>67821996</v>
      </c>
      <c r="S258" s="31">
        <v>52776929</v>
      </c>
      <c r="T258" s="36">
        <f t="shared" si="62"/>
        <v>0.77816832462435936</v>
      </c>
      <c r="U258" s="36">
        <f t="shared" si="63"/>
        <v>-0.17157980730190792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998063047</v>
      </c>
      <c r="E259" s="32">
        <f>SUM(E255:E258)</f>
        <v>1022364715</v>
      </c>
      <c r="F259" s="32">
        <f>SUM(F255:F258)</f>
        <v>131578763</v>
      </c>
      <c r="G259" s="37">
        <f t="shared" si="56"/>
        <v>0.13183411949325483</v>
      </c>
      <c r="H259" s="32">
        <f>SUM(H255:H258)</f>
        <v>141690941</v>
      </c>
      <c r="I259" s="37">
        <f t="shared" si="57"/>
        <v>0.14196592231913382</v>
      </c>
      <c r="J259" s="32">
        <f>SUM(J255:J258)</f>
        <v>138931425</v>
      </c>
      <c r="K259" s="37">
        <f t="shared" si="58"/>
        <v>0.13589223391771693</v>
      </c>
      <c r="L259" s="32">
        <f>SUM(L255:L258)</f>
        <v>0</v>
      </c>
      <c r="M259" s="37">
        <f t="shared" si="59"/>
        <v>0</v>
      </c>
      <c r="N259" s="32">
        <f t="shared" si="60"/>
        <v>412201129</v>
      </c>
      <c r="O259" s="37">
        <f t="shared" si="61"/>
        <v>0.40318403300919869</v>
      </c>
      <c r="P259" s="32">
        <f>SUM(P255:P258)</f>
        <v>131812301</v>
      </c>
      <c r="Q259" s="32">
        <f>SUM(Q255:Q258)</f>
        <v>823352489</v>
      </c>
      <c r="R259" s="32">
        <f>SUM(R255:R258)</f>
        <v>858278202</v>
      </c>
      <c r="S259" s="32">
        <f>SUM(S255:S258)</f>
        <v>422096433</v>
      </c>
      <c r="T259" s="37">
        <f t="shared" si="62"/>
        <v>0.49179442285311586</v>
      </c>
      <c r="U259" s="37">
        <f t="shared" si="63"/>
        <v>5.4009557120165974E-2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2320075758</v>
      </c>
      <c r="E260" s="32">
        <f>SUM(E234:E239,E241:E246,E248:E253,E255:E258)</f>
        <v>2412617614</v>
      </c>
      <c r="F260" s="32">
        <f>SUM(F234:F239,F241:F246,F248:F253,F255:F258)</f>
        <v>367072372</v>
      </c>
      <c r="G260" s="37">
        <f t="shared" si="56"/>
        <v>0.1582156835759671</v>
      </c>
      <c r="H260" s="32">
        <f>SUM(H234:H239,H241:H246,H248:H253,H255:H258)</f>
        <v>448389534</v>
      </c>
      <c r="I260" s="37">
        <f t="shared" si="57"/>
        <v>0.19326503992547645</v>
      </c>
      <c r="J260" s="32">
        <f>SUM(J234:J239,J241:J246,J248:J253,J255:J258)</f>
        <v>504506737</v>
      </c>
      <c r="K260" s="37">
        <f t="shared" si="58"/>
        <v>0.20911176892369318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1319968643</v>
      </c>
      <c r="O260" s="37">
        <f t="shared" si="61"/>
        <v>0.54711058865708839</v>
      </c>
      <c r="P260" s="32">
        <f>SUM(P234:P239,P241:P246,P248:P253,P255:P258)</f>
        <v>404216382</v>
      </c>
      <c r="Q260" s="32">
        <f>SUM(Q234:Q239,Q241:Q246,Q248:Q253,Q255:Q258)</f>
        <v>2231033491</v>
      </c>
      <c r="R260" s="32">
        <f>SUM(R234:R239,R241:R246,R248:R253,R255:R258)</f>
        <v>2317439807</v>
      </c>
      <c r="S260" s="32">
        <f>SUM(S234:S239,S241:S246,S248:S253,S255:S258)</f>
        <v>1340030798</v>
      </c>
      <c r="T260" s="37">
        <f t="shared" si="62"/>
        <v>0.57823758526643798</v>
      </c>
      <c r="U260" s="37">
        <f t="shared" si="63"/>
        <v>0.24811056519723151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31628656</v>
      </c>
      <c r="E263" s="31">
        <v>32732220</v>
      </c>
      <c r="F263" s="31">
        <v>10413341</v>
      </c>
      <c r="G263" s="36">
        <f t="shared" ref="G263:G299" si="64">IF(($D263     =0),0,($F263     /$D263     ))</f>
        <v>0.32923754332147404</v>
      </c>
      <c r="H263" s="31">
        <v>10961344</v>
      </c>
      <c r="I263" s="36">
        <f t="shared" ref="I263:I299" si="65">IF(($D263     =0),0,($H263     /$D263     ))</f>
        <v>0.34656369843852991</v>
      </c>
      <c r="J263" s="31">
        <v>5701718</v>
      </c>
      <c r="K263" s="36">
        <f t="shared" ref="K263:K299" si="66">IF(($E263     =0),0,($J263     /$E263     ))</f>
        <v>0.17419282896179972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27076403</v>
      </c>
      <c r="O263" s="36">
        <f t="shared" ref="O263:O299" si="69">IF(($E263     =0),0,($N263     /$E263     ))</f>
        <v>0.82720948960993179</v>
      </c>
      <c r="P263" s="31">
        <v>6774736</v>
      </c>
      <c r="Q263" s="31">
        <v>37588605</v>
      </c>
      <c r="R263" s="31">
        <v>39202704</v>
      </c>
      <c r="S263" s="31">
        <v>28287931</v>
      </c>
      <c r="T263" s="36">
        <f t="shared" ref="T263:T299" si="70">IF(($R263     =0),0,($S263     /$R263     ))</f>
        <v>0.72158111848611262</v>
      </c>
      <c r="U263" s="36">
        <f t="shared" ref="U263:U299" si="71">IF(($P263     =0),0,(($J263     /$P263     )-1))</f>
        <v>-0.15838521235366221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26613456</v>
      </c>
      <c r="E264" s="31">
        <v>25498408</v>
      </c>
      <c r="F264" s="31">
        <v>6063433</v>
      </c>
      <c r="G264" s="36">
        <f t="shared" si="64"/>
        <v>0.22783335617891942</v>
      </c>
      <c r="H264" s="31">
        <v>6100903</v>
      </c>
      <c r="I264" s="36">
        <f t="shared" si="65"/>
        <v>0.22924129057120579</v>
      </c>
      <c r="J264" s="31">
        <v>5832852</v>
      </c>
      <c r="K264" s="36">
        <f t="shared" si="66"/>
        <v>0.2287535755173421</v>
      </c>
      <c r="L264" s="31">
        <v>0</v>
      </c>
      <c r="M264" s="36">
        <f t="shared" si="67"/>
        <v>0</v>
      </c>
      <c r="N264" s="31">
        <f t="shared" si="68"/>
        <v>17997188</v>
      </c>
      <c r="O264" s="36">
        <f t="shared" si="69"/>
        <v>0.70581614350197863</v>
      </c>
      <c r="P264" s="31">
        <v>3705429</v>
      </c>
      <c r="Q264" s="31">
        <v>28150703</v>
      </c>
      <c r="R264" s="31">
        <v>26706264</v>
      </c>
      <c r="S264" s="31">
        <v>16056126</v>
      </c>
      <c r="T264" s="36">
        <f t="shared" si="70"/>
        <v>0.60121198532299391</v>
      </c>
      <c r="U264" s="36">
        <f t="shared" si="71"/>
        <v>0.57413675987314838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27231972</v>
      </c>
      <c r="E265" s="31">
        <v>29514549</v>
      </c>
      <c r="F265" s="31">
        <v>9933355</v>
      </c>
      <c r="G265" s="36">
        <f t="shared" si="64"/>
        <v>0.36476811154183031</v>
      </c>
      <c r="H265" s="31">
        <v>7299169</v>
      </c>
      <c r="I265" s="36">
        <f t="shared" si="65"/>
        <v>0.2680367400495271</v>
      </c>
      <c r="J265" s="31">
        <v>9166533</v>
      </c>
      <c r="K265" s="36">
        <f t="shared" si="66"/>
        <v>0.31057675995658957</v>
      </c>
      <c r="L265" s="31">
        <v>0</v>
      </c>
      <c r="M265" s="36">
        <f t="shared" si="67"/>
        <v>0</v>
      </c>
      <c r="N265" s="31">
        <f t="shared" si="68"/>
        <v>26399057</v>
      </c>
      <c r="O265" s="36">
        <f t="shared" si="69"/>
        <v>0.89444216138962518</v>
      </c>
      <c r="P265" s="31">
        <v>7847931</v>
      </c>
      <c r="Q265" s="31">
        <v>31784049</v>
      </c>
      <c r="R265" s="31">
        <v>33715277</v>
      </c>
      <c r="S265" s="31">
        <v>24128587</v>
      </c>
      <c r="T265" s="36">
        <f t="shared" si="70"/>
        <v>0.71565738581949068</v>
      </c>
      <c r="U265" s="36">
        <f t="shared" si="71"/>
        <v>0.16801906132966771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21600124</v>
      </c>
      <c r="E266" s="31">
        <v>21158376</v>
      </c>
      <c r="F266" s="31">
        <v>3582950</v>
      </c>
      <c r="G266" s="36">
        <f t="shared" si="64"/>
        <v>0.16587636256162233</v>
      </c>
      <c r="H266" s="31">
        <v>5690528</v>
      </c>
      <c r="I266" s="36">
        <f t="shared" si="65"/>
        <v>0.26344885797877826</v>
      </c>
      <c r="J266" s="31">
        <v>5191990</v>
      </c>
      <c r="K266" s="36">
        <f t="shared" si="66"/>
        <v>0.24538698055087024</v>
      </c>
      <c r="L266" s="31">
        <v>0</v>
      </c>
      <c r="M266" s="36">
        <f t="shared" si="67"/>
        <v>0</v>
      </c>
      <c r="N266" s="31">
        <f t="shared" si="68"/>
        <v>14465468</v>
      </c>
      <c r="O266" s="36">
        <f t="shared" si="69"/>
        <v>0.68367572256018139</v>
      </c>
      <c r="P266" s="31">
        <v>5113921</v>
      </c>
      <c r="Q266" s="31">
        <v>20078661</v>
      </c>
      <c r="R266" s="31">
        <v>21906450</v>
      </c>
      <c r="S266" s="31">
        <v>16887009</v>
      </c>
      <c r="T266" s="36">
        <f t="shared" si="70"/>
        <v>0.77086926453167903</v>
      </c>
      <c r="U266" s="36">
        <f t="shared" si="71"/>
        <v>1.5265976928466429E-2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107074208</v>
      </c>
      <c r="E267" s="32">
        <f>SUM(E263:E266)</f>
        <v>108903553</v>
      </c>
      <c r="F267" s="32">
        <f>SUM(F263:F266)</f>
        <v>29993079</v>
      </c>
      <c r="G267" s="37">
        <f t="shared" si="64"/>
        <v>0.28011488070030832</v>
      </c>
      <c r="H267" s="32">
        <f>SUM(H263:H266)</f>
        <v>30051944</v>
      </c>
      <c r="I267" s="37">
        <f t="shared" si="65"/>
        <v>0.28066463961143656</v>
      </c>
      <c r="J267" s="32">
        <f>SUM(J263:J266)</f>
        <v>25893093</v>
      </c>
      <c r="K267" s="37">
        <f t="shared" si="66"/>
        <v>0.23776169176041484</v>
      </c>
      <c r="L267" s="32">
        <f>SUM(L263:L266)</f>
        <v>0</v>
      </c>
      <c r="M267" s="37">
        <f t="shared" si="67"/>
        <v>0</v>
      </c>
      <c r="N267" s="32">
        <f t="shared" si="68"/>
        <v>85938116</v>
      </c>
      <c r="O267" s="37">
        <f t="shared" si="69"/>
        <v>0.78912132462748941</v>
      </c>
      <c r="P267" s="32">
        <f>SUM(P263:P266)</f>
        <v>23442017</v>
      </c>
      <c r="Q267" s="32">
        <f>SUM(Q263:Q266)</f>
        <v>117602018</v>
      </c>
      <c r="R267" s="32">
        <f>SUM(R263:R266)</f>
        <v>121530695</v>
      </c>
      <c r="S267" s="32">
        <f>SUM(S263:S266)</f>
        <v>85359653</v>
      </c>
      <c r="T267" s="37">
        <f t="shared" si="70"/>
        <v>0.70237114171033088</v>
      </c>
      <c r="U267" s="37">
        <f t="shared" si="71"/>
        <v>0.10455909148090803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9680680</v>
      </c>
      <c r="E268" s="31">
        <v>11194956</v>
      </c>
      <c r="F268" s="31">
        <v>2712611</v>
      </c>
      <c r="G268" s="36">
        <f t="shared" si="64"/>
        <v>0.28020872500692101</v>
      </c>
      <c r="H268" s="31">
        <v>1783483</v>
      </c>
      <c r="I268" s="36">
        <f t="shared" si="65"/>
        <v>0.18423116971121864</v>
      </c>
      <c r="J268" s="31">
        <v>2877068</v>
      </c>
      <c r="K268" s="36">
        <f t="shared" si="66"/>
        <v>0.25699681177844735</v>
      </c>
      <c r="L268" s="31">
        <v>0</v>
      </c>
      <c r="M268" s="36">
        <f t="shared" si="67"/>
        <v>0</v>
      </c>
      <c r="N268" s="31">
        <f t="shared" si="68"/>
        <v>7373162</v>
      </c>
      <c r="O268" s="36">
        <f t="shared" si="69"/>
        <v>0.65861464752518906</v>
      </c>
      <c r="P268" s="31">
        <v>2648379</v>
      </c>
      <c r="Q268" s="31">
        <v>11287926</v>
      </c>
      <c r="R268" s="31">
        <v>11737753</v>
      </c>
      <c r="S268" s="31">
        <v>7906923</v>
      </c>
      <c r="T268" s="36">
        <f t="shared" si="70"/>
        <v>0.67363174195265485</v>
      </c>
      <c r="U268" s="36">
        <f t="shared" si="71"/>
        <v>8.6350556321432848E-2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27077731</v>
      </c>
      <c r="E269" s="31">
        <v>27121053</v>
      </c>
      <c r="F269" s="31">
        <v>6198797</v>
      </c>
      <c r="G269" s="36">
        <f t="shared" si="64"/>
        <v>0.22892601304001431</v>
      </c>
      <c r="H269" s="31">
        <v>5452633</v>
      </c>
      <c r="I269" s="36">
        <f t="shared" si="65"/>
        <v>0.20136964208707148</v>
      </c>
      <c r="J269" s="31">
        <v>4677810</v>
      </c>
      <c r="K269" s="36">
        <f t="shared" si="66"/>
        <v>0.17247892255510874</v>
      </c>
      <c r="L269" s="31">
        <v>0</v>
      </c>
      <c r="M269" s="36">
        <f t="shared" si="67"/>
        <v>0</v>
      </c>
      <c r="N269" s="31">
        <f t="shared" si="68"/>
        <v>16329240</v>
      </c>
      <c r="O269" s="36">
        <f t="shared" si="69"/>
        <v>0.60208724196660068</v>
      </c>
      <c r="P269" s="31">
        <v>5532590</v>
      </c>
      <c r="Q269" s="31">
        <v>22898522</v>
      </c>
      <c r="R269" s="31">
        <v>25520232</v>
      </c>
      <c r="S269" s="31">
        <v>16688577</v>
      </c>
      <c r="T269" s="36">
        <f t="shared" si="70"/>
        <v>0.65393516015058173</v>
      </c>
      <c r="U269" s="36">
        <f t="shared" si="71"/>
        <v>-0.15449906824832493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14332272</v>
      </c>
      <c r="E270" s="31">
        <v>16653572</v>
      </c>
      <c r="F270" s="31">
        <v>3457130</v>
      </c>
      <c r="G270" s="36">
        <f t="shared" si="64"/>
        <v>0.24121297725859514</v>
      </c>
      <c r="H270" s="31">
        <v>3158561</v>
      </c>
      <c r="I270" s="36">
        <f t="shared" si="65"/>
        <v>0.2203810393774274</v>
      </c>
      <c r="J270" s="31">
        <v>2856016</v>
      </c>
      <c r="K270" s="36">
        <f t="shared" si="66"/>
        <v>0.17149570074215911</v>
      </c>
      <c r="L270" s="31">
        <v>0</v>
      </c>
      <c r="M270" s="36">
        <f t="shared" si="67"/>
        <v>0</v>
      </c>
      <c r="N270" s="31">
        <f t="shared" si="68"/>
        <v>9471707</v>
      </c>
      <c r="O270" s="36">
        <f t="shared" si="69"/>
        <v>0.56874927493032723</v>
      </c>
      <c r="P270" s="31">
        <v>4466678</v>
      </c>
      <c r="Q270" s="31">
        <v>10595550</v>
      </c>
      <c r="R270" s="31">
        <v>13735464</v>
      </c>
      <c r="S270" s="31">
        <v>11210719</v>
      </c>
      <c r="T270" s="36">
        <f t="shared" si="70"/>
        <v>0.81618786231029394</v>
      </c>
      <c r="U270" s="36">
        <f t="shared" si="71"/>
        <v>-0.36059505520657631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18375573</v>
      </c>
      <c r="E271" s="31">
        <v>20784413</v>
      </c>
      <c r="F271" s="31">
        <v>2082886</v>
      </c>
      <c r="G271" s="36">
        <f t="shared" si="64"/>
        <v>0.11335080544155005</v>
      </c>
      <c r="H271" s="31">
        <v>5317137</v>
      </c>
      <c r="I271" s="36">
        <f t="shared" si="65"/>
        <v>0.28935897672415439</v>
      </c>
      <c r="J271" s="31">
        <v>5215484</v>
      </c>
      <c r="K271" s="36">
        <f t="shared" si="66"/>
        <v>0.2509324655933271</v>
      </c>
      <c r="L271" s="31">
        <v>0</v>
      </c>
      <c r="M271" s="36">
        <f t="shared" si="67"/>
        <v>0</v>
      </c>
      <c r="N271" s="31">
        <f t="shared" si="68"/>
        <v>12615507</v>
      </c>
      <c r="O271" s="36">
        <f t="shared" si="69"/>
        <v>0.60696960746497863</v>
      </c>
      <c r="P271" s="31">
        <v>6136741</v>
      </c>
      <c r="Q271" s="31">
        <v>19388912</v>
      </c>
      <c r="R271" s="31">
        <v>20545155</v>
      </c>
      <c r="S271" s="31">
        <v>11988513</v>
      </c>
      <c r="T271" s="36">
        <f t="shared" si="70"/>
        <v>0.58352020220825784</v>
      </c>
      <c r="U271" s="36">
        <f t="shared" si="71"/>
        <v>-0.15012153845176124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24109258</v>
      </c>
      <c r="E272" s="31">
        <v>22554285</v>
      </c>
      <c r="F272" s="31">
        <v>4449885</v>
      </c>
      <c r="G272" s="36">
        <f t="shared" si="64"/>
        <v>0.18457162804429733</v>
      </c>
      <c r="H272" s="31">
        <v>3569760</v>
      </c>
      <c r="I272" s="36">
        <f t="shared" si="65"/>
        <v>0.14806594213724869</v>
      </c>
      <c r="J272" s="31">
        <v>3179442</v>
      </c>
      <c r="K272" s="36">
        <f t="shared" si="66"/>
        <v>0.14096842351686165</v>
      </c>
      <c r="L272" s="31">
        <v>0</v>
      </c>
      <c r="M272" s="36">
        <f t="shared" si="67"/>
        <v>0</v>
      </c>
      <c r="N272" s="31">
        <f t="shared" si="68"/>
        <v>11199087</v>
      </c>
      <c r="O272" s="36">
        <f t="shared" si="69"/>
        <v>0.49653921638393766</v>
      </c>
      <c r="P272" s="31">
        <v>3786111</v>
      </c>
      <c r="Q272" s="31">
        <v>17967739</v>
      </c>
      <c r="R272" s="31">
        <v>18007739</v>
      </c>
      <c r="S272" s="31">
        <v>12484338</v>
      </c>
      <c r="T272" s="36">
        <f t="shared" si="70"/>
        <v>0.69327626305556733</v>
      </c>
      <c r="U272" s="36">
        <f t="shared" si="71"/>
        <v>-0.16023539721894053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15369308</v>
      </c>
      <c r="E273" s="31">
        <v>15561308</v>
      </c>
      <c r="F273" s="31">
        <v>3180806</v>
      </c>
      <c r="G273" s="36">
        <f t="shared" si="64"/>
        <v>0.20695830937866558</v>
      </c>
      <c r="H273" s="31">
        <v>3185765</v>
      </c>
      <c r="I273" s="36">
        <f t="shared" si="65"/>
        <v>0.2072809654149686</v>
      </c>
      <c r="J273" s="31">
        <v>3050228</v>
      </c>
      <c r="K273" s="36">
        <f t="shared" si="66"/>
        <v>0.19601359988504821</v>
      </c>
      <c r="L273" s="31">
        <v>0</v>
      </c>
      <c r="M273" s="36">
        <f t="shared" si="67"/>
        <v>0</v>
      </c>
      <c r="N273" s="31">
        <f t="shared" si="68"/>
        <v>9416799</v>
      </c>
      <c r="O273" s="36">
        <f t="shared" si="69"/>
        <v>0.60514186853701502</v>
      </c>
      <c r="P273" s="31">
        <v>3038453</v>
      </c>
      <c r="Q273" s="31">
        <v>13258131</v>
      </c>
      <c r="R273" s="31">
        <v>14126131</v>
      </c>
      <c r="S273" s="31">
        <v>9600286</v>
      </c>
      <c r="T273" s="36">
        <f t="shared" si="70"/>
        <v>0.67961184842473854</v>
      </c>
      <c r="U273" s="36">
        <f t="shared" si="71"/>
        <v>3.8753273458564941E-3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17767239</v>
      </c>
      <c r="E274" s="31">
        <v>19454158</v>
      </c>
      <c r="F274" s="31">
        <v>4598339</v>
      </c>
      <c r="G274" s="36">
        <f t="shared" si="64"/>
        <v>0.25880999293137219</v>
      </c>
      <c r="H274" s="31">
        <v>5340596</v>
      </c>
      <c r="I274" s="36">
        <f t="shared" si="65"/>
        <v>0.30058671468313114</v>
      </c>
      <c r="J274" s="31">
        <v>3919243</v>
      </c>
      <c r="K274" s="36">
        <f t="shared" si="66"/>
        <v>0.20146042815114384</v>
      </c>
      <c r="L274" s="31">
        <v>0</v>
      </c>
      <c r="M274" s="36">
        <f t="shared" si="67"/>
        <v>0</v>
      </c>
      <c r="N274" s="31">
        <f t="shared" si="68"/>
        <v>13858178</v>
      </c>
      <c r="O274" s="36">
        <f t="shared" si="69"/>
        <v>0.71235043942791043</v>
      </c>
      <c r="P274" s="31">
        <v>4790773</v>
      </c>
      <c r="Q274" s="31">
        <v>18801779</v>
      </c>
      <c r="R274" s="31">
        <v>19880947</v>
      </c>
      <c r="S274" s="31">
        <v>15047088</v>
      </c>
      <c r="T274" s="36">
        <f t="shared" si="70"/>
        <v>0.75685972101831966</v>
      </c>
      <c r="U274" s="36">
        <f t="shared" si="71"/>
        <v>-0.18191845032106513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126712061</v>
      </c>
      <c r="E275" s="32">
        <f>SUM(E268:E274)</f>
        <v>133323745</v>
      </c>
      <c r="F275" s="32">
        <f>SUM(F268:F274)</f>
        <v>26680454</v>
      </c>
      <c r="G275" s="37">
        <f t="shared" si="64"/>
        <v>0.21055970354708381</v>
      </c>
      <c r="H275" s="32">
        <f>SUM(H268:H274)</f>
        <v>27807935</v>
      </c>
      <c r="I275" s="37">
        <f t="shared" si="65"/>
        <v>0.2194576805123547</v>
      </c>
      <c r="J275" s="32">
        <f>SUM(J268:J274)</f>
        <v>25775291</v>
      </c>
      <c r="K275" s="37">
        <f t="shared" si="66"/>
        <v>0.1933285852418862</v>
      </c>
      <c r="L275" s="32">
        <f>SUM(L268:L274)</f>
        <v>0</v>
      </c>
      <c r="M275" s="37">
        <f t="shared" si="67"/>
        <v>0</v>
      </c>
      <c r="N275" s="32">
        <f t="shared" si="68"/>
        <v>80263680</v>
      </c>
      <c r="O275" s="37">
        <f t="shared" si="69"/>
        <v>0.60202089282745541</v>
      </c>
      <c r="P275" s="32">
        <f>SUM(P268:P274)</f>
        <v>30399725</v>
      </c>
      <c r="Q275" s="32">
        <f>SUM(Q268:Q274)</f>
        <v>114198559</v>
      </c>
      <c r="R275" s="32">
        <f>SUM(R268:R274)</f>
        <v>123553421</v>
      </c>
      <c r="S275" s="32">
        <f>SUM(S268:S274)</f>
        <v>84926444</v>
      </c>
      <c r="T275" s="37">
        <f t="shared" si="70"/>
        <v>0.68736618794229909</v>
      </c>
      <c r="U275" s="37">
        <f t="shared" si="71"/>
        <v>-0.15212091556749274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16995568</v>
      </c>
      <c r="E276" s="31">
        <v>14874397</v>
      </c>
      <c r="F276" s="31">
        <v>3118206</v>
      </c>
      <c r="G276" s="36">
        <f t="shared" si="64"/>
        <v>0.18347171450815883</v>
      </c>
      <c r="H276" s="31">
        <v>2488751</v>
      </c>
      <c r="I276" s="36">
        <f t="shared" si="65"/>
        <v>0.14643529418963813</v>
      </c>
      <c r="J276" s="31">
        <v>2116763</v>
      </c>
      <c r="K276" s="36">
        <f t="shared" si="66"/>
        <v>0.1423091638605585</v>
      </c>
      <c r="L276" s="31">
        <v>0</v>
      </c>
      <c r="M276" s="36">
        <f t="shared" si="67"/>
        <v>0</v>
      </c>
      <c r="N276" s="31">
        <f t="shared" si="68"/>
        <v>7723720</v>
      </c>
      <c r="O276" s="36">
        <f t="shared" si="69"/>
        <v>0.51926273044883764</v>
      </c>
      <c r="P276" s="31">
        <v>3074658</v>
      </c>
      <c r="Q276" s="31">
        <v>18093012</v>
      </c>
      <c r="R276" s="31">
        <v>14310873</v>
      </c>
      <c r="S276" s="31">
        <v>8494690</v>
      </c>
      <c r="T276" s="36">
        <f t="shared" si="70"/>
        <v>0.59358293515706551</v>
      </c>
      <c r="U276" s="36">
        <f t="shared" si="71"/>
        <v>-0.31154521901297638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31223300</v>
      </c>
      <c r="E277" s="31">
        <v>31559940</v>
      </c>
      <c r="F277" s="31">
        <v>5858416</v>
      </c>
      <c r="G277" s="36">
        <f t="shared" si="64"/>
        <v>0.18762962274967732</v>
      </c>
      <c r="H277" s="31">
        <v>4741410</v>
      </c>
      <c r="I277" s="36">
        <f t="shared" si="65"/>
        <v>0.15185486479648211</v>
      </c>
      <c r="J277" s="31">
        <v>5641231</v>
      </c>
      <c r="K277" s="36">
        <f t="shared" si="66"/>
        <v>0.17874656922668422</v>
      </c>
      <c r="L277" s="31">
        <v>0</v>
      </c>
      <c r="M277" s="36">
        <f t="shared" si="67"/>
        <v>0</v>
      </c>
      <c r="N277" s="31">
        <f t="shared" si="68"/>
        <v>16241057</v>
      </c>
      <c r="O277" s="36">
        <f t="shared" si="69"/>
        <v>0.51460988202132196</v>
      </c>
      <c r="P277" s="31">
        <v>5129002</v>
      </c>
      <c r="Q277" s="31">
        <v>30159061</v>
      </c>
      <c r="R277" s="31">
        <v>27172806</v>
      </c>
      <c r="S277" s="31">
        <v>17018901</v>
      </c>
      <c r="T277" s="36">
        <f t="shared" si="70"/>
        <v>0.6263210726194417</v>
      </c>
      <c r="U277" s="36">
        <f t="shared" si="71"/>
        <v>9.9869136334904907E-2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22166532</v>
      </c>
      <c r="E278" s="31">
        <v>17441588</v>
      </c>
      <c r="F278" s="31">
        <v>500508</v>
      </c>
      <c r="G278" s="36">
        <f t="shared" si="64"/>
        <v>2.2579445445052027E-2</v>
      </c>
      <c r="H278" s="31">
        <v>527046</v>
      </c>
      <c r="I278" s="36">
        <f t="shared" si="65"/>
        <v>2.377665572584832E-2</v>
      </c>
      <c r="J278" s="31">
        <v>1923161</v>
      </c>
      <c r="K278" s="36">
        <f t="shared" si="66"/>
        <v>0.11026295312101168</v>
      </c>
      <c r="L278" s="31">
        <v>0</v>
      </c>
      <c r="M278" s="36">
        <f t="shared" si="67"/>
        <v>0</v>
      </c>
      <c r="N278" s="31">
        <f t="shared" si="68"/>
        <v>2950715</v>
      </c>
      <c r="O278" s="36">
        <f t="shared" si="69"/>
        <v>0.16917696943649857</v>
      </c>
      <c r="P278" s="31">
        <v>543342</v>
      </c>
      <c r="Q278" s="31">
        <v>0</v>
      </c>
      <c r="R278" s="31">
        <v>29799933</v>
      </c>
      <c r="S278" s="31">
        <v>751013</v>
      </c>
      <c r="T278" s="36">
        <f t="shared" si="70"/>
        <v>2.5201835185334143E-2</v>
      </c>
      <c r="U278" s="36">
        <f t="shared" si="71"/>
        <v>2.5395036643587279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12564457</v>
      </c>
      <c r="E279" s="31">
        <v>12571324</v>
      </c>
      <c r="F279" s="31">
        <v>1652666</v>
      </c>
      <c r="G279" s="36">
        <f t="shared" si="64"/>
        <v>0.13153501181945229</v>
      </c>
      <c r="H279" s="31">
        <v>2337385</v>
      </c>
      <c r="I279" s="36">
        <f t="shared" si="65"/>
        <v>0.18603151731905326</v>
      </c>
      <c r="J279" s="31">
        <v>3655447</v>
      </c>
      <c r="K279" s="36">
        <f t="shared" si="66"/>
        <v>0.29077661191454457</v>
      </c>
      <c r="L279" s="31">
        <v>0</v>
      </c>
      <c r="M279" s="36">
        <f t="shared" si="67"/>
        <v>0</v>
      </c>
      <c r="N279" s="31">
        <f t="shared" si="68"/>
        <v>7645498</v>
      </c>
      <c r="O279" s="36">
        <f t="shared" si="69"/>
        <v>0.60816967250227583</v>
      </c>
      <c r="P279" s="31">
        <v>837452</v>
      </c>
      <c r="Q279" s="31">
        <v>15549452</v>
      </c>
      <c r="R279" s="31">
        <v>13425719</v>
      </c>
      <c r="S279" s="31">
        <v>837452</v>
      </c>
      <c r="T279" s="36">
        <f t="shared" si="70"/>
        <v>6.2376696547872035E-2</v>
      </c>
      <c r="U279" s="36">
        <f t="shared" si="71"/>
        <v>3.3649630068350183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11092740</v>
      </c>
      <c r="E280" s="31">
        <v>12324317</v>
      </c>
      <c r="F280" s="31">
        <v>3652753</v>
      </c>
      <c r="G280" s="36">
        <f t="shared" si="64"/>
        <v>0.3292922217594571</v>
      </c>
      <c r="H280" s="31">
        <v>2202572</v>
      </c>
      <c r="I280" s="36">
        <f t="shared" si="65"/>
        <v>0.19855977873816569</v>
      </c>
      <c r="J280" s="31">
        <v>3330253</v>
      </c>
      <c r="K280" s="36">
        <f t="shared" si="66"/>
        <v>0.2702180575199421</v>
      </c>
      <c r="L280" s="31">
        <v>0</v>
      </c>
      <c r="M280" s="36">
        <f t="shared" si="67"/>
        <v>0</v>
      </c>
      <c r="N280" s="31">
        <f t="shared" si="68"/>
        <v>9185578</v>
      </c>
      <c r="O280" s="36">
        <f t="shared" si="69"/>
        <v>0.7453214648730635</v>
      </c>
      <c r="P280" s="31">
        <v>6854667</v>
      </c>
      <c r="Q280" s="31">
        <v>8846405</v>
      </c>
      <c r="R280" s="31">
        <v>9425566</v>
      </c>
      <c r="S280" s="31">
        <v>10126537</v>
      </c>
      <c r="T280" s="36">
        <f t="shared" si="70"/>
        <v>1.074369114809657</v>
      </c>
      <c r="U280" s="36">
        <f t="shared" si="71"/>
        <v>-0.51416268653167252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9006588</v>
      </c>
      <c r="E281" s="31">
        <v>11582629</v>
      </c>
      <c r="F281" s="31">
        <v>2033531</v>
      </c>
      <c r="G281" s="36">
        <f t="shared" si="64"/>
        <v>0.22578261601396665</v>
      </c>
      <c r="H281" s="31">
        <v>2042322</v>
      </c>
      <c r="I281" s="36">
        <f t="shared" si="65"/>
        <v>0.22675867931340926</v>
      </c>
      <c r="J281" s="31">
        <v>1434905</v>
      </c>
      <c r="K281" s="36">
        <f t="shared" si="66"/>
        <v>0.12388422352127483</v>
      </c>
      <c r="L281" s="31">
        <v>0</v>
      </c>
      <c r="M281" s="36">
        <f t="shared" si="67"/>
        <v>0</v>
      </c>
      <c r="N281" s="31">
        <f t="shared" si="68"/>
        <v>5510758</v>
      </c>
      <c r="O281" s="36">
        <f t="shared" si="69"/>
        <v>0.47577782211620523</v>
      </c>
      <c r="P281" s="31">
        <v>2244873</v>
      </c>
      <c r="Q281" s="31">
        <v>9582900</v>
      </c>
      <c r="R281" s="31">
        <v>11550432</v>
      </c>
      <c r="S281" s="31">
        <v>6829528</v>
      </c>
      <c r="T281" s="36">
        <f t="shared" si="70"/>
        <v>0.59127901017035556</v>
      </c>
      <c r="U281" s="36">
        <f t="shared" si="71"/>
        <v>-0.36080793880099227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22133739</v>
      </c>
      <c r="E282" s="31">
        <v>23421241</v>
      </c>
      <c r="F282" s="31">
        <v>2621863</v>
      </c>
      <c r="G282" s="36">
        <f t="shared" si="64"/>
        <v>0.11845549457323952</v>
      </c>
      <c r="H282" s="31">
        <v>1657688</v>
      </c>
      <c r="I282" s="36">
        <f t="shared" si="65"/>
        <v>7.4894169484875553E-2</v>
      </c>
      <c r="J282" s="31">
        <v>3013903</v>
      </c>
      <c r="K282" s="36">
        <f t="shared" si="66"/>
        <v>0.12868246392238566</v>
      </c>
      <c r="L282" s="31">
        <v>0</v>
      </c>
      <c r="M282" s="36">
        <f t="shared" si="67"/>
        <v>0</v>
      </c>
      <c r="N282" s="31">
        <f t="shared" si="68"/>
        <v>7293454</v>
      </c>
      <c r="O282" s="36">
        <f t="shared" si="69"/>
        <v>0.31140339660054733</v>
      </c>
      <c r="P282" s="31">
        <v>2672016</v>
      </c>
      <c r="Q282" s="31">
        <v>23233848</v>
      </c>
      <c r="R282" s="31">
        <v>25001121</v>
      </c>
      <c r="S282" s="31">
        <v>8043553</v>
      </c>
      <c r="T282" s="36">
        <f t="shared" si="70"/>
        <v>0.32172769373021315</v>
      </c>
      <c r="U282" s="36">
        <f t="shared" si="71"/>
        <v>0.12795095538350076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14236485</v>
      </c>
      <c r="E283" s="31">
        <v>14893498</v>
      </c>
      <c r="F283" s="31">
        <v>1093235</v>
      </c>
      <c r="G283" s="36">
        <f t="shared" si="64"/>
        <v>7.6791075887060606E-2</v>
      </c>
      <c r="H283" s="31">
        <v>1628870</v>
      </c>
      <c r="I283" s="36">
        <f t="shared" si="65"/>
        <v>0.11441518043252952</v>
      </c>
      <c r="J283" s="31">
        <v>190308</v>
      </c>
      <c r="K283" s="36">
        <f t="shared" si="66"/>
        <v>1.2777924971017554E-2</v>
      </c>
      <c r="L283" s="31">
        <v>0</v>
      </c>
      <c r="M283" s="36">
        <f t="shared" si="67"/>
        <v>0</v>
      </c>
      <c r="N283" s="31">
        <f t="shared" si="68"/>
        <v>2912413</v>
      </c>
      <c r="O283" s="36">
        <f t="shared" si="69"/>
        <v>0.19554929271820495</v>
      </c>
      <c r="P283" s="31">
        <v>1683570</v>
      </c>
      <c r="Q283" s="31">
        <v>10602557</v>
      </c>
      <c r="R283" s="31">
        <v>12541814</v>
      </c>
      <c r="S283" s="31">
        <v>5867427</v>
      </c>
      <c r="T283" s="36">
        <f t="shared" si="70"/>
        <v>0.46782921513586473</v>
      </c>
      <c r="U283" s="36">
        <f t="shared" si="71"/>
        <v>-0.88696163509684778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15422557</v>
      </c>
      <c r="E284" s="31">
        <v>16885793</v>
      </c>
      <c r="F284" s="31">
        <v>4016707</v>
      </c>
      <c r="G284" s="36">
        <f t="shared" si="64"/>
        <v>0.26044364757413441</v>
      </c>
      <c r="H284" s="31">
        <v>4003263</v>
      </c>
      <c r="I284" s="36">
        <f t="shared" si="65"/>
        <v>0.25957193739014872</v>
      </c>
      <c r="J284" s="31">
        <v>4619853</v>
      </c>
      <c r="K284" s="36">
        <f t="shared" si="66"/>
        <v>0.27359407994637858</v>
      </c>
      <c r="L284" s="31">
        <v>0</v>
      </c>
      <c r="M284" s="36">
        <f t="shared" si="67"/>
        <v>0</v>
      </c>
      <c r="N284" s="31">
        <f t="shared" si="68"/>
        <v>12639823</v>
      </c>
      <c r="O284" s="36">
        <f t="shared" si="69"/>
        <v>0.74854778807249389</v>
      </c>
      <c r="P284" s="31">
        <v>2614544</v>
      </c>
      <c r="Q284" s="31">
        <v>13604311</v>
      </c>
      <c r="R284" s="31">
        <v>16199917</v>
      </c>
      <c r="S284" s="31">
        <v>11515338</v>
      </c>
      <c r="T284" s="36">
        <f t="shared" si="70"/>
        <v>0.71082697522462612</v>
      </c>
      <c r="U284" s="36">
        <f t="shared" si="71"/>
        <v>0.76698231125580607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154841966</v>
      </c>
      <c r="E285" s="32">
        <f>SUM(E276:E284)</f>
        <v>155554727</v>
      </c>
      <c r="F285" s="32">
        <f>SUM(F276:F284)</f>
        <v>24547885</v>
      </c>
      <c r="G285" s="37">
        <f t="shared" si="64"/>
        <v>0.15853508989933646</v>
      </c>
      <c r="H285" s="32">
        <f>SUM(H276:H284)</f>
        <v>21629307</v>
      </c>
      <c r="I285" s="37">
        <f t="shared" si="65"/>
        <v>0.13968633671313629</v>
      </c>
      <c r="J285" s="32">
        <f>SUM(J276:J284)</f>
        <v>25925824</v>
      </c>
      <c r="K285" s="37">
        <f t="shared" si="66"/>
        <v>0.16666689916790506</v>
      </c>
      <c r="L285" s="32">
        <f>SUM(L276:L284)</f>
        <v>0</v>
      </c>
      <c r="M285" s="37">
        <f t="shared" si="67"/>
        <v>0</v>
      </c>
      <c r="N285" s="32">
        <f t="shared" si="68"/>
        <v>72103016</v>
      </c>
      <c r="O285" s="37">
        <f t="shared" si="69"/>
        <v>0.46352185748749375</v>
      </c>
      <c r="P285" s="32">
        <f>SUM(P276:P284)</f>
        <v>25654124</v>
      </c>
      <c r="Q285" s="32">
        <f>SUM(Q276:Q284)</f>
        <v>129671546</v>
      </c>
      <c r="R285" s="32">
        <f>SUM(R276:R284)</f>
        <v>159428181</v>
      </c>
      <c r="S285" s="32">
        <f>SUM(S276:S284)</f>
        <v>69484439</v>
      </c>
      <c r="T285" s="37">
        <f t="shared" si="70"/>
        <v>0.43583536213086443</v>
      </c>
      <c r="U285" s="37">
        <f t="shared" si="71"/>
        <v>1.0590889792222002E-2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25106613</v>
      </c>
      <c r="E286" s="31">
        <v>25106613</v>
      </c>
      <c r="F286" s="31">
        <v>3214383</v>
      </c>
      <c r="G286" s="36">
        <f t="shared" si="64"/>
        <v>0.1280293363346143</v>
      </c>
      <c r="H286" s="31">
        <v>3638675</v>
      </c>
      <c r="I286" s="36">
        <f t="shared" si="65"/>
        <v>0.14492894760436226</v>
      </c>
      <c r="J286" s="31">
        <v>5201202</v>
      </c>
      <c r="K286" s="36">
        <f t="shared" si="66"/>
        <v>0.20716462232480343</v>
      </c>
      <c r="L286" s="31">
        <v>0</v>
      </c>
      <c r="M286" s="36">
        <f t="shared" si="67"/>
        <v>0</v>
      </c>
      <c r="N286" s="31">
        <f t="shared" si="68"/>
        <v>12054260</v>
      </c>
      <c r="O286" s="36">
        <f t="shared" si="69"/>
        <v>0.48012290626377996</v>
      </c>
      <c r="P286" s="31">
        <v>1574409</v>
      </c>
      <c r="Q286" s="31">
        <v>19952165</v>
      </c>
      <c r="R286" s="31">
        <v>19952165</v>
      </c>
      <c r="S286" s="31">
        <v>7071251</v>
      </c>
      <c r="T286" s="36">
        <f t="shared" si="70"/>
        <v>0.35441021062125339</v>
      </c>
      <c r="U286" s="36">
        <f t="shared" si="71"/>
        <v>2.3035901090504436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10989207</v>
      </c>
      <c r="E287" s="31">
        <v>11175110</v>
      </c>
      <c r="F287" s="31">
        <v>1683225</v>
      </c>
      <c r="G287" s="36">
        <f t="shared" si="64"/>
        <v>0.153170742893459</v>
      </c>
      <c r="H287" s="31">
        <v>1706722</v>
      </c>
      <c r="I287" s="36">
        <f t="shared" si="65"/>
        <v>0.1553089317545843</v>
      </c>
      <c r="J287" s="31">
        <v>1802490</v>
      </c>
      <c r="K287" s="36">
        <f t="shared" si="66"/>
        <v>0.16129505660346968</v>
      </c>
      <c r="L287" s="31">
        <v>0</v>
      </c>
      <c r="M287" s="36">
        <f t="shared" si="67"/>
        <v>0</v>
      </c>
      <c r="N287" s="31">
        <f t="shared" si="68"/>
        <v>5192437</v>
      </c>
      <c r="O287" s="36">
        <f t="shared" si="69"/>
        <v>0.46464303259654716</v>
      </c>
      <c r="P287" s="31">
        <v>1416393</v>
      </c>
      <c r="Q287" s="31">
        <v>10124210</v>
      </c>
      <c r="R287" s="31">
        <v>10393104</v>
      </c>
      <c r="S287" s="31">
        <v>4078899</v>
      </c>
      <c r="T287" s="36">
        <f t="shared" si="70"/>
        <v>0.3924620594578867</v>
      </c>
      <c r="U287" s="36">
        <f t="shared" si="71"/>
        <v>0.27259171712935615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14366458</v>
      </c>
      <c r="E288" s="31">
        <v>13786396</v>
      </c>
      <c r="F288" s="31">
        <v>2563634</v>
      </c>
      <c r="G288" s="36">
        <f t="shared" si="64"/>
        <v>0.17844579366744398</v>
      </c>
      <c r="H288" s="31">
        <v>3107377</v>
      </c>
      <c r="I288" s="36">
        <f t="shared" si="65"/>
        <v>0.21629388399005517</v>
      </c>
      <c r="J288" s="31">
        <v>2531106</v>
      </c>
      <c r="K288" s="36">
        <f t="shared" si="66"/>
        <v>0.183594465152459</v>
      </c>
      <c r="L288" s="31">
        <v>0</v>
      </c>
      <c r="M288" s="36">
        <f t="shared" si="67"/>
        <v>0</v>
      </c>
      <c r="N288" s="31">
        <f t="shared" si="68"/>
        <v>8202117</v>
      </c>
      <c r="O288" s="36">
        <f t="shared" si="69"/>
        <v>0.59494279723286636</v>
      </c>
      <c r="P288" s="31">
        <v>2610651</v>
      </c>
      <c r="Q288" s="31">
        <v>12289652</v>
      </c>
      <c r="R288" s="31">
        <v>10942343</v>
      </c>
      <c r="S288" s="31">
        <v>7599488</v>
      </c>
      <c r="T288" s="36">
        <f t="shared" si="70"/>
        <v>0.69450281351991983</v>
      </c>
      <c r="U288" s="36">
        <f t="shared" si="71"/>
        <v>-3.0469411652495837E-2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15249913</v>
      </c>
      <c r="E289" s="31">
        <v>14599255</v>
      </c>
      <c r="F289" s="31">
        <v>4398246</v>
      </c>
      <c r="G289" s="36">
        <f t="shared" si="64"/>
        <v>0.28841121913285667</v>
      </c>
      <c r="H289" s="31">
        <v>3073972</v>
      </c>
      <c r="I289" s="36">
        <f t="shared" si="65"/>
        <v>0.20157308438415353</v>
      </c>
      <c r="J289" s="31">
        <v>3742410</v>
      </c>
      <c r="K289" s="36">
        <f t="shared" si="66"/>
        <v>0.25634253254703748</v>
      </c>
      <c r="L289" s="31">
        <v>0</v>
      </c>
      <c r="M289" s="36">
        <f t="shared" si="67"/>
        <v>0</v>
      </c>
      <c r="N289" s="31">
        <f t="shared" si="68"/>
        <v>11214628</v>
      </c>
      <c r="O289" s="36">
        <f t="shared" si="69"/>
        <v>0.76816440290960053</v>
      </c>
      <c r="P289" s="31">
        <v>3591670</v>
      </c>
      <c r="Q289" s="31">
        <v>13994211</v>
      </c>
      <c r="R289" s="31">
        <v>14446496</v>
      </c>
      <c r="S289" s="31">
        <v>7897523</v>
      </c>
      <c r="T289" s="36">
        <f t="shared" si="70"/>
        <v>0.5466739477863698</v>
      </c>
      <c r="U289" s="36">
        <f t="shared" si="71"/>
        <v>4.1969334599225361E-2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62721692</v>
      </c>
      <c r="E290" s="31">
        <v>58350037</v>
      </c>
      <c r="F290" s="31">
        <v>8199803</v>
      </c>
      <c r="G290" s="36">
        <f t="shared" si="64"/>
        <v>0.1307331281815548</v>
      </c>
      <c r="H290" s="31">
        <v>9838551</v>
      </c>
      <c r="I290" s="36">
        <f t="shared" si="65"/>
        <v>0.15686042079349519</v>
      </c>
      <c r="J290" s="31">
        <v>7947107</v>
      </c>
      <c r="K290" s="36">
        <f t="shared" si="66"/>
        <v>0.13619712014921259</v>
      </c>
      <c r="L290" s="31">
        <v>0</v>
      </c>
      <c r="M290" s="36">
        <f t="shared" si="67"/>
        <v>0</v>
      </c>
      <c r="N290" s="31">
        <f t="shared" si="68"/>
        <v>25985461</v>
      </c>
      <c r="O290" s="36">
        <f t="shared" si="69"/>
        <v>0.44533752395049897</v>
      </c>
      <c r="P290" s="31">
        <v>8174681</v>
      </c>
      <c r="Q290" s="31">
        <v>52074593</v>
      </c>
      <c r="R290" s="31">
        <v>52074593</v>
      </c>
      <c r="S290" s="31">
        <v>26512762</v>
      </c>
      <c r="T290" s="36">
        <f t="shared" si="70"/>
        <v>0.50913046982431531</v>
      </c>
      <c r="U290" s="36">
        <f t="shared" si="71"/>
        <v>-2.7838884477571657E-2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22199010</v>
      </c>
      <c r="E291" s="31">
        <v>19437641</v>
      </c>
      <c r="F291" s="31">
        <v>4806646</v>
      </c>
      <c r="G291" s="36">
        <f t="shared" si="64"/>
        <v>0.21652524144094715</v>
      </c>
      <c r="H291" s="31">
        <v>5541087</v>
      </c>
      <c r="I291" s="36">
        <f t="shared" si="65"/>
        <v>0.24960964475442823</v>
      </c>
      <c r="J291" s="31">
        <v>5003311</v>
      </c>
      <c r="K291" s="36">
        <f t="shared" si="66"/>
        <v>0.25740320031633468</v>
      </c>
      <c r="L291" s="31">
        <v>0</v>
      </c>
      <c r="M291" s="36">
        <f t="shared" si="67"/>
        <v>0</v>
      </c>
      <c r="N291" s="31">
        <f t="shared" si="68"/>
        <v>15351044</v>
      </c>
      <c r="O291" s="36">
        <f t="shared" si="69"/>
        <v>0.789758592619341</v>
      </c>
      <c r="P291" s="31">
        <v>3626312</v>
      </c>
      <c r="Q291" s="31">
        <v>20954516</v>
      </c>
      <c r="R291" s="31">
        <v>21055475</v>
      </c>
      <c r="S291" s="31">
        <v>14155019</v>
      </c>
      <c r="T291" s="36">
        <f t="shared" si="70"/>
        <v>0.67227260368146524</v>
      </c>
      <c r="U291" s="36">
        <f t="shared" si="71"/>
        <v>0.37972435907335056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150632893</v>
      </c>
      <c r="E292" s="32">
        <f>SUM(E286:E291)</f>
        <v>142455052</v>
      </c>
      <c r="F292" s="32">
        <f>SUM(F286:F291)</f>
        <v>24865937</v>
      </c>
      <c r="G292" s="37">
        <f t="shared" si="64"/>
        <v>0.16507640864336318</v>
      </c>
      <c r="H292" s="32">
        <f>SUM(H286:H291)</f>
        <v>26906384</v>
      </c>
      <c r="I292" s="37">
        <f t="shared" si="65"/>
        <v>0.17862223491916868</v>
      </c>
      <c r="J292" s="32">
        <f>SUM(J286:J291)</f>
        <v>26227626</v>
      </c>
      <c r="K292" s="37">
        <f t="shared" si="66"/>
        <v>0.18411158910671696</v>
      </c>
      <c r="L292" s="32">
        <f>SUM(L286:L291)</f>
        <v>0</v>
      </c>
      <c r="M292" s="37">
        <f t="shared" si="67"/>
        <v>0</v>
      </c>
      <c r="N292" s="32">
        <f t="shared" si="68"/>
        <v>77999947</v>
      </c>
      <c r="O292" s="37">
        <f t="shared" si="69"/>
        <v>0.54754075692591087</v>
      </c>
      <c r="P292" s="32">
        <f>SUM(P286:P291)</f>
        <v>20994116</v>
      </c>
      <c r="Q292" s="32">
        <f>SUM(Q286:Q291)</f>
        <v>129389347</v>
      </c>
      <c r="R292" s="32">
        <f>SUM(R286:R291)</f>
        <v>128864176</v>
      </c>
      <c r="S292" s="32">
        <f>SUM(S286:S291)</f>
        <v>67314942</v>
      </c>
      <c r="T292" s="37">
        <f t="shared" si="70"/>
        <v>0.5223712601087831</v>
      </c>
      <c r="U292" s="37">
        <f t="shared" si="71"/>
        <v>0.24928460907808647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540235221</v>
      </c>
      <c r="E293" s="31">
        <v>613309479</v>
      </c>
      <c r="F293" s="31">
        <v>119438861</v>
      </c>
      <c r="G293" s="36">
        <f t="shared" si="64"/>
        <v>0.22108677175640867</v>
      </c>
      <c r="H293" s="31">
        <v>123965901</v>
      </c>
      <c r="I293" s="36">
        <f t="shared" si="65"/>
        <v>0.22946652898812017</v>
      </c>
      <c r="J293" s="31">
        <v>209088659</v>
      </c>
      <c r="K293" s="36">
        <f t="shared" si="66"/>
        <v>0.34091868161065875</v>
      </c>
      <c r="L293" s="31">
        <v>0</v>
      </c>
      <c r="M293" s="36">
        <f t="shared" si="67"/>
        <v>0</v>
      </c>
      <c r="N293" s="31">
        <f t="shared" si="68"/>
        <v>452493421</v>
      </c>
      <c r="O293" s="36">
        <f t="shared" si="69"/>
        <v>0.73778970730696958</v>
      </c>
      <c r="P293" s="31">
        <v>163867622</v>
      </c>
      <c r="Q293" s="31">
        <v>478846393</v>
      </c>
      <c r="R293" s="31">
        <v>585196393</v>
      </c>
      <c r="S293" s="31">
        <v>402166037</v>
      </c>
      <c r="T293" s="36">
        <f t="shared" si="70"/>
        <v>0.68723259714281937</v>
      </c>
      <c r="U293" s="36">
        <f t="shared" si="71"/>
        <v>0.27596078131895996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7968652</v>
      </c>
      <c r="E294" s="31">
        <v>9072662</v>
      </c>
      <c r="F294" s="31">
        <v>2224926</v>
      </c>
      <c r="G294" s="36">
        <f t="shared" si="64"/>
        <v>0.27920983373348468</v>
      </c>
      <c r="H294" s="31">
        <v>2232403</v>
      </c>
      <c r="I294" s="36">
        <f t="shared" si="65"/>
        <v>0.2801481354688346</v>
      </c>
      <c r="J294" s="31">
        <v>950536</v>
      </c>
      <c r="K294" s="36">
        <f t="shared" si="66"/>
        <v>0.10476925074470976</v>
      </c>
      <c r="L294" s="31">
        <v>0</v>
      </c>
      <c r="M294" s="36">
        <f t="shared" si="67"/>
        <v>0</v>
      </c>
      <c r="N294" s="31">
        <f t="shared" si="68"/>
        <v>5407865</v>
      </c>
      <c r="O294" s="36">
        <f t="shared" si="69"/>
        <v>0.59606155282760453</v>
      </c>
      <c r="P294" s="31">
        <v>2166860</v>
      </c>
      <c r="Q294" s="31">
        <v>9940532</v>
      </c>
      <c r="R294" s="31">
        <v>8175220</v>
      </c>
      <c r="S294" s="31">
        <v>7583175</v>
      </c>
      <c r="T294" s="36">
        <f t="shared" si="70"/>
        <v>0.92758054217501185</v>
      </c>
      <c r="U294" s="36">
        <f t="shared" si="71"/>
        <v>-0.56133021976500563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14884356</v>
      </c>
      <c r="E295" s="31">
        <v>15666715</v>
      </c>
      <c r="F295" s="31">
        <v>3590773</v>
      </c>
      <c r="G295" s="36">
        <f t="shared" si="64"/>
        <v>0.24124476732483421</v>
      </c>
      <c r="H295" s="31">
        <v>3676643</v>
      </c>
      <c r="I295" s="36">
        <f t="shared" si="65"/>
        <v>0.24701391178765142</v>
      </c>
      <c r="J295" s="31">
        <v>3511845</v>
      </c>
      <c r="K295" s="36">
        <f t="shared" si="66"/>
        <v>0.22415962759263827</v>
      </c>
      <c r="L295" s="31">
        <v>0</v>
      </c>
      <c r="M295" s="36">
        <f t="shared" si="67"/>
        <v>0</v>
      </c>
      <c r="N295" s="31">
        <f t="shared" si="68"/>
        <v>10779261</v>
      </c>
      <c r="O295" s="36">
        <f t="shared" si="69"/>
        <v>0.68803581350653276</v>
      </c>
      <c r="P295" s="31">
        <v>3139939</v>
      </c>
      <c r="Q295" s="31">
        <v>13862374</v>
      </c>
      <c r="R295" s="31">
        <v>16536817</v>
      </c>
      <c r="S295" s="31">
        <v>9877183</v>
      </c>
      <c r="T295" s="36">
        <f t="shared" si="70"/>
        <v>0.5972844108996308</v>
      </c>
      <c r="U295" s="36">
        <f t="shared" si="71"/>
        <v>0.11844370225026668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28693957</v>
      </c>
      <c r="E296" s="31">
        <v>29056080</v>
      </c>
      <c r="F296" s="31">
        <v>7210077</v>
      </c>
      <c r="G296" s="36">
        <f t="shared" si="64"/>
        <v>0.25127510297725753</v>
      </c>
      <c r="H296" s="31">
        <v>10980447</v>
      </c>
      <c r="I296" s="36">
        <f t="shared" si="65"/>
        <v>0.38267454711805693</v>
      </c>
      <c r="J296" s="31">
        <v>7138843</v>
      </c>
      <c r="K296" s="36">
        <f t="shared" si="66"/>
        <v>0.24569188273160042</v>
      </c>
      <c r="L296" s="31">
        <v>0</v>
      </c>
      <c r="M296" s="36">
        <f t="shared" si="67"/>
        <v>0</v>
      </c>
      <c r="N296" s="31">
        <f t="shared" si="68"/>
        <v>25329367</v>
      </c>
      <c r="O296" s="36">
        <f t="shared" si="69"/>
        <v>0.87174068215671208</v>
      </c>
      <c r="P296" s="31">
        <v>8953341</v>
      </c>
      <c r="Q296" s="31">
        <v>38053504</v>
      </c>
      <c r="R296" s="31">
        <v>38053504</v>
      </c>
      <c r="S296" s="31">
        <v>22959755</v>
      </c>
      <c r="T296" s="36">
        <f t="shared" si="70"/>
        <v>0.60335455573289654</v>
      </c>
      <c r="U296" s="36">
        <f t="shared" si="71"/>
        <v>-0.20266155393835661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29068372</v>
      </c>
      <c r="E297" s="31">
        <v>28113986</v>
      </c>
      <c r="F297" s="31">
        <v>3916524</v>
      </c>
      <c r="G297" s="36">
        <f t="shared" si="64"/>
        <v>0.13473489330603033</v>
      </c>
      <c r="H297" s="31">
        <v>5581082</v>
      </c>
      <c r="I297" s="36">
        <f t="shared" si="65"/>
        <v>0.19199843733938729</v>
      </c>
      <c r="J297" s="31">
        <v>5534221</v>
      </c>
      <c r="K297" s="36">
        <f t="shared" si="66"/>
        <v>0.19684939019319422</v>
      </c>
      <c r="L297" s="31">
        <v>0</v>
      </c>
      <c r="M297" s="36">
        <f t="shared" si="67"/>
        <v>0</v>
      </c>
      <c r="N297" s="31">
        <f t="shared" si="68"/>
        <v>15031827</v>
      </c>
      <c r="O297" s="36">
        <f t="shared" si="69"/>
        <v>0.53467434322546792</v>
      </c>
      <c r="P297" s="31">
        <v>4545981</v>
      </c>
      <c r="Q297" s="31">
        <v>25387752</v>
      </c>
      <c r="R297" s="31">
        <v>24329079</v>
      </c>
      <c r="S297" s="31">
        <v>13885922</v>
      </c>
      <c r="T297" s="36">
        <f t="shared" si="70"/>
        <v>0.5707541169149889</v>
      </c>
      <c r="U297" s="36">
        <f t="shared" si="71"/>
        <v>0.21738762216560081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620850558</v>
      </c>
      <c r="E298" s="32">
        <f>SUM(E293:E297)</f>
        <v>695218922</v>
      </c>
      <c r="F298" s="32">
        <f>SUM(F293:F297)</f>
        <v>136381161</v>
      </c>
      <c r="G298" s="37">
        <f t="shared" si="64"/>
        <v>0.21966825871806658</v>
      </c>
      <c r="H298" s="32">
        <f>SUM(H293:H297)</f>
        <v>146436476</v>
      </c>
      <c r="I298" s="37">
        <f t="shared" si="65"/>
        <v>0.2358642899053334</v>
      </c>
      <c r="J298" s="32">
        <f>SUM(J293:J297)</f>
        <v>226224104</v>
      </c>
      <c r="K298" s="37">
        <f t="shared" si="66"/>
        <v>0.3253998083786333</v>
      </c>
      <c r="L298" s="32">
        <f>SUM(L293:L297)</f>
        <v>0</v>
      </c>
      <c r="M298" s="37">
        <f t="shared" si="67"/>
        <v>0</v>
      </c>
      <c r="N298" s="32">
        <f t="shared" si="68"/>
        <v>509041741</v>
      </c>
      <c r="O298" s="37">
        <f t="shared" si="69"/>
        <v>0.73220351876441014</v>
      </c>
      <c r="P298" s="32">
        <f>SUM(P293:P297)</f>
        <v>182673743</v>
      </c>
      <c r="Q298" s="32">
        <f>SUM(Q293:Q297)</f>
        <v>566090555</v>
      </c>
      <c r="R298" s="32">
        <f>SUM(R293:R297)</f>
        <v>672291013</v>
      </c>
      <c r="S298" s="32">
        <f>SUM(S293:S297)</f>
        <v>456472072</v>
      </c>
      <c r="T298" s="37">
        <f t="shared" si="70"/>
        <v>0.6789798809938874</v>
      </c>
      <c r="U298" s="37">
        <f t="shared" si="71"/>
        <v>0.23840514944723057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1160111686</v>
      </c>
      <c r="E299" s="32">
        <f>SUM(E263:E266,E268:E274,E276:E284,E286:E291,E293:E297)</f>
        <v>1235455999</v>
      </c>
      <c r="F299" s="32">
        <f>SUM(F263:F266,F268:F274,F276:F284,F286:F291,F293:F297)</f>
        <v>242468516</v>
      </c>
      <c r="G299" s="37">
        <f t="shared" si="64"/>
        <v>0.20900445959303957</v>
      </c>
      <c r="H299" s="32">
        <f>SUM(H263:H266,H268:H274,H276:H284,H286:H291,H293:H297)</f>
        <v>252832046</v>
      </c>
      <c r="I299" s="37">
        <f t="shared" si="65"/>
        <v>0.21793767707982556</v>
      </c>
      <c r="J299" s="32">
        <f>SUM(J263:J266,J268:J274,J276:J284,J286:J291,J293:J297)</f>
        <v>330045938</v>
      </c>
      <c r="K299" s="37">
        <f t="shared" si="66"/>
        <v>0.26714503654290001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825346500</v>
      </c>
      <c r="O299" s="37">
        <f t="shared" si="69"/>
        <v>0.66805009702332585</v>
      </c>
      <c r="P299" s="32">
        <f>SUM(P263:P266,P268:P274,P276:P284,P286:P291,P293:P297)</f>
        <v>283163725</v>
      </c>
      <c r="Q299" s="32">
        <f>SUM(Q263:Q266,Q268:Q274,Q276:Q284,Q286:Q291,Q293:Q297)</f>
        <v>1056952025</v>
      </c>
      <c r="R299" s="32">
        <f>SUM(R263:R266,R268:R274,R276:R284,R286:R291,R293:R297)</f>
        <v>1205667486</v>
      </c>
      <c r="S299" s="32">
        <f>SUM(S263:S266,S268:S274,S276:S284,S286:S291,S293:S297)</f>
        <v>763557550</v>
      </c>
      <c r="T299" s="37">
        <f t="shared" si="70"/>
        <v>0.63330690996174044</v>
      </c>
      <c r="U299" s="37">
        <f t="shared" si="71"/>
        <v>0.1655657446941694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608440135</v>
      </c>
      <c r="E302" s="31">
        <v>607747803</v>
      </c>
      <c r="F302" s="31">
        <v>123862902</v>
      </c>
      <c r="G302" s="36">
        <f t="shared" ref="G302:G339" si="72">IF(($D302     =0),0,($F302     /$D302     ))</f>
        <v>0.2035745094297568</v>
      </c>
      <c r="H302" s="31">
        <v>148633489</v>
      </c>
      <c r="I302" s="36">
        <f t="shared" ref="I302:I339" si="73">IF(($D302     =0),0,($H302     /$D302     ))</f>
        <v>0.24428613506898259</v>
      </c>
      <c r="J302" s="31">
        <v>144992213</v>
      </c>
      <c r="K302" s="36">
        <f t="shared" ref="K302:K339" si="74">IF(($E302     =0),0,($J302     /$E302     ))</f>
        <v>0.2385729940680674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417488604</v>
      </c>
      <c r="O302" s="36">
        <f t="shared" ref="O302:O339" si="77">IF(($E302     =0),0,($N302     /$E302     ))</f>
        <v>0.68694383087716404</v>
      </c>
      <c r="P302" s="31">
        <v>149580713</v>
      </c>
      <c r="Q302" s="31">
        <v>608148279</v>
      </c>
      <c r="R302" s="31">
        <v>607633744</v>
      </c>
      <c r="S302" s="31">
        <v>413511229</v>
      </c>
      <c r="T302" s="36">
        <f t="shared" ref="T302:T339" si="78">IF(($R302     =0),0,($S302     /$R302     ))</f>
        <v>0.68052709890318397</v>
      </c>
      <c r="U302" s="36">
        <f t="shared" ref="U302:U339" si="79">IF(($P302     =0),0,(($J302     /$P302     )-1))</f>
        <v>-3.0675746277529781E-2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608440135</v>
      </c>
      <c r="E303" s="32">
        <f>E302</f>
        <v>607747803</v>
      </c>
      <c r="F303" s="32">
        <f>F302</f>
        <v>123862902</v>
      </c>
      <c r="G303" s="37">
        <f t="shared" si="72"/>
        <v>0.2035745094297568</v>
      </c>
      <c r="H303" s="32">
        <f>H302</f>
        <v>148633489</v>
      </c>
      <c r="I303" s="37">
        <f t="shared" si="73"/>
        <v>0.24428613506898259</v>
      </c>
      <c r="J303" s="32">
        <f>J302</f>
        <v>144992213</v>
      </c>
      <c r="K303" s="37">
        <f t="shared" si="74"/>
        <v>0.2385729940680674</v>
      </c>
      <c r="L303" s="32">
        <f>L302</f>
        <v>0</v>
      </c>
      <c r="M303" s="37">
        <f t="shared" si="75"/>
        <v>0</v>
      </c>
      <c r="N303" s="32">
        <f t="shared" si="76"/>
        <v>417488604</v>
      </c>
      <c r="O303" s="37">
        <f t="shared" si="77"/>
        <v>0.68694383087716404</v>
      </c>
      <c r="P303" s="32">
        <f>P302</f>
        <v>149580713</v>
      </c>
      <c r="Q303" s="32">
        <f>Q302</f>
        <v>608148279</v>
      </c>
      <c r="R303" s="32">
        <f>R302</f>
        <v>607633744</v>
      </c>
      <c r="S303" s="32">
        <f>S302</f>
        <v>413511229</v>
      </c>
      <c r="T303" s="37">
        <f t="shared" si="78"/>
        <v>0.68052709890318397</v>
      </c>
      <c r="U303" s="37">
        <f t="shared" si="79"/>
        <v>-3.0675746277529781E-2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17214163</v>
      </c>
      <c r="E304" s="31">
        <v>17865713</v>
      </c>
      <c r="F304" s="31">
        <v>4726897</v>
      </c>
      <c r="G304" s="36">
        <f t="shared" si="72"/>
        <v>0.27459348444649906</v>
      </c>
      <c r="H304" s="31">
        <v>3078739</v>
      </c>
      <c r="I304" s="36">
        <f t="shared" si="73"/>
        <v>0.17884918366347524</v>
      </c>
      <c r="J304" s="31">
        <v>3744784</v>
      </c>
      <c r="K304" s="36">
        <f t="shared" si="74"/>
        <v>0.20960730758408577</v>
      </c>
      <c r="L304" s="31">
        <v>0</v>
      </c>
      <c r="M304" s="36">
        <f t="shared" si="75"/>
        <v>0</v>
      </c>
      <c r="N304" s="31">
        <f t="shared" si="76"/>
        <v>11550420</v>
      </c>
      <c r="O304" s="36">
        <f t="shared" si="77"/>
        <v>0.6465132401936603</v>
      </c>
      <c r="P304" s="31">
        <v>3089291</v>
      </c>
      <c r="Q304" s="31">
        <v>16926429</v>
      </c>
      <c r="R304" s="31">
        <v>17065940</v>
      </c>
      <c r="S304" s="31">
        <v>10951937</v>
      </c>
      <c r="T304" s="36">
        <f t="shared" si="78"/>
        <v>0.64174238278114182</v>
      </c>
      <c r="U304" s="36">
        <f t="shared" si="79"/>
        <v>0.21218234216200416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14570940</v>
      </c>
      <c r="E305" s="31">
        <v>15305455</v>
      </c>
      <c r="F305" s="31">
        <v>4781967</v>
      </c>
      <c r="G305" s="36">
        <f t="shared" si="72"/>
        <v>0.32818520973938536</v>
      </c>
      <c r="H305" s="31">
        <v>3867052</v>
      </c>
      <c r="I305" s="36">
        <f t="shared" si="73"/>
        <v>0.26539482010083082</v>
      </c>
      <c r="J305" s="31">
        <v>3249522</v>
      </c>
      <c r="K305" s="36">
        <f t="shared" si="74"/>
        <v>0.2123113621908006</v>
      </c>
      <c r="L305" s="31">
        <v>0</v>
      </c>
      <c r="M305" s="36">
        <f t="shared" si="75"/>
        <v>0</v>
      </c>
      <c r="N305" s="31">
        <f t="shared" si="76"/>
        <v>11898541</v>
      </c>
      <c r="O305" s="36">
        <f t="shared" si="77"/>
        <v>0.77740524538473377</v>
      </c>
      <c r="P305" s="31">
        <v>2867941</v>
      </c>
      <c r="Q305" s="31">
        <v>13898704</v>
      </c>
      <c r="R305" s="31">
        <v>13766587</v>
      </c>
      <c r="S305" s="31">
        <v>10429636</v>
      </c>
      <c r="T305" s="36">
        <f t="shared" si="78"/>
        <v>0.75760506216973023</v>
      </c>
      <c r="U305" s="36">
        <f t="shared" si="79"/>
        <v>0.13305050557176723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32527680</v>
      </c>
      <c r="E306" s="31">
        <v>34181680</v>
      </c>
      <c r="F306" s="31">
        <v>9200562</v>
      </c>
      <c r="G306" s="36">
        <f t="shared" si="72"/>
        <v>0.2828533113950949</v>
      </c>
      <c r="H306" s="31">
        <v>7957918</v>
      </c>
      <c r="I306" s="36">
        <f t="shared" si="73"/>
        <v>0.24465064830937835</v>
      </c>
      <c r="J306" s="31">
        <v>6284918</v>
      </c>
      <c r="K306" s="36">
        <f t="shared" si="74"/>
        <v>0.18386802521116574</v>
      </c>
      <c r="L306" s="31">
        <v>0</v>
      </c>
      <c r="M306" s="36">
        <f t="shared" si="75"/>
        <v>0</v>
      </c>
      <c r="N306" s="31">
        <f t="shared" si="76"/>
        <v>23443398</v>
      </c>
      <c r="O306" s="36">
        <f t="shared" si="77"/>
        <v>0.68584686299795683</v>
      </c>
      <c r="P306" s="31">
        <v>5793074</v>
      </c>
      <c r="Q306" s="31">
        <v>29043544</v>
      </c>
      <c r="R306" s="31">
        <v>30044158</v>
      </c>
      <c r="S306" s="31">
        <v>21472118</v>
      </c>
      <c r="T306" s="36">
        <f t="shared" si="78"/>
        <v>0.71468529755435317</v>
      </c>
      <c r="U306" s="36">
        <f t="shared" si="79"/>
        <v>8.4902074442688047E-2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21252148</v>
      </c>
      <c r="E307" s="31">
        <v>22239748</v>
      </c>
      <c r="F307" s="31">
        <v>4288021</v>
      </c>
      <c r="G307" s="36">
        <f t="shared" si="72"/>
        <v>0.20176882826150092</v>
      </c>
      <c r="H307" s="31">
        <v>4282338</v>
      </c>
      <c r="I307" s="36">
        <f t="shared" si="73"/>
        <v>0.20150141999763976</v>
      </c>
      <c r="J307" s="31">
        <v>4292481</v>
      </c>
      <c r="K307" s="36">
        <f t="shared" si="74"/>
        <v>0.19300942618594419</v>
      </c>
      <c r="L307" s="31">
        <v>0</v>
      </c>
      <c r="M307" s="36">
        <f t="shared" si="75"/>
        <v>0</v>
      </c>
      <c r="N307" s="31">
        <f t="shared" si="76"/>
        <v>12862840</v>
      </c>
      <c r="O307" s="36">
        <f t="shared" si="77"/>
        <v>0.57837166140551588</v>
      </c>
      <c r="P307" s="31">
        <v>4165225</v>
      </c>
      <c r="Q307" s="31">
        <v>19374492</v>
      </c>
      <c r="R307" s="31">
        <v>19652272</v>
      </c>
      <c r="S307" s="31">
        <v>13012918</v>
      </c>
      <c r="T307" s="36">
        <f t="shared" si="78"/>
        <v>0.66215845170471888</v>
      </c>
      <c r="U307" s="36">
        <f t="shared" si="79"/>
        <v>3.0552010995804624E-2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30530929</v>
      </c>
      <c r="E308" s="31">
        <v>30714423</v>
      </c>
      <c r="F308" s="31">
        <v>8954596</v>
      </c>
      <c r="G308" s="36">
        <f t="shared" si="72"/>
        <v>0.29329589021021929</v>
      </c>
      <c r="H308" s="31">
        <v>6499790</v>
      </c>
      <c r="I308" s="36">
        <f t="shared" si="73"/>
        <v>0.21289198242215296</v>
      </c>
      <c r="J308" s="31">
        <v>5583794</v>
      </c>
      <c r="K308" s="36">
        <f t="shared" si="74"/>
        <v>0.18179713159514668</v>
      </c>
      <c r="L308" s="31">
        <v>0</v>
      </c>
      <c r="M308" s="36">
        <f t="shared" si="75"/>
        <v>0</v>
      </c>
      <c r="N308" s="31">
        <f t="shared" si="76"/>
        <v>21038180</v>
      </c>
      <c r="O308" s="36">
        <f t="shared" si="77"/>
        <v>0.68496093838389871</v>
      </c>
      <c r="P308" s="31">
        <v>5214652</v>
      </c>
      <c r="Q308" s="31">
        <v>30450926</v>
      </c>
      <c r="R308" s="31">
        <v>29822009</v>
      </c>
      <c r="S308" s="31">
        <v>20316665</v>
      </c>
      <c r="T308" s="36">
        <f t="shared" si="78"/>
        <v>0.68126412945553061</v>
      </c>
      <c r="U308" s="36">
        <f t="shared" si="79"/>
        <v>7.0789383452625421E-2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19112608</v>
      </c>
      <c r="E309" s="31">
        <v>25362180</v>
      </c>
      <c r="F309" s="31">
        <v>4324902</v>
      </c>
      <c r="G309" s="36">
        <f t="shared" si="72"/>
        <v>0.22628528770118655</v>
      </c>
      <c r="H309" s="31">
        <v>4450704</v>
      </c>
      <c r="I309" s="36">
        <f t="shared" si="73"/>
        <v>0.23286743494137482</v>
      </c>
      <c r="J309" s="31">
        <v>8258012</v>
      </c>
      <c r="K309" s="36">
        <f t="shared" si="74"/>
        <v>0.32560339844603264</v>
      </c>
      <c r="L309" s="31">
        <v>0</v>
      </c>
      <c r="M309" s="36">
        <f t="shared" si="75"/>
        <v>0</v>
      </c>
      <c r="N309" s="31">
        <f t="shared" si="76"/>
        <v>17033618</v>
      </c>
      <c r="O309" s="36">
        <f t="shared" si="77"/>
        <v>0.67161490061185591</v>
      </c>
      <c r="P309" s="31">
        <v>3884851</v>
      </c>
      <c r="Q309" s="31">
        <v>17361213</v>
      </c>
      <c r="R309" s="31">
        <v>17703771</v>
      </c>
      <c r="S309" s="31">
        <v>11848746</v>
      </c>
      <c r="T309" s="36">
        <f t="shared" si="78"/>
        <v>0.66927808770233188</v>
      </c>
      <c r="U309" s="36">
        <f t="shared" si="79"/>
        <v>1.1256959404620668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135208468</v>
      </c>
      <c r="E310" s="32">
        <f>SUM(E304:E309)</f>
        <v>145669199</v>
      </c>
      <c r="F310" s="32">
        <f>SUM(F304:F309)</f>
        <v>36276945</v>
      </c>
      <c r="G310" s="37">
        <f t="shared" si="72"/>
        <v>0.26830379440435637</v>
      </c>
      <c r="H310" s="32">
        <f>SUM(H304:H309)</f>
        <v>30136541</v>
      </c>
      <c r="I310" s="37">
        <f t="shared" si="73"/>
        <v>0.22288944949808911</v>
      </c>
      <c r="J310" s="32">
        <f>SUM(J304:J309)</f>
        <v>31413511</v>
      </c>
      <c r="K310" s="37">
        <f t="shared" si="74"/>
        <v>0.21564964464450717</v>
      </c>
      <c r="L310" s="32">
        <f>SUM(L304:L309)</f>
        <v>0</v>
      </c>
      <c r="M310" s="37">
        <f t="shared" si="75"/>
        <v>0</v>
      </c>
      <c r="N310" s="32">
        <f t="shared" si="76"/>
        <v>97826997</v>
      </c>
      <c r="O310" s="37">
        <f t="shared" si="77"/>
        <v>0.67156954024302695</v>
      </c>
      <c r="P310" s="32">
        <f>SUM(P304:P309)</f>
        <v>25015034</v>
      </c>
      <c r="Q310" s="32">
        <f>SUM(Q304:Q309)</f>
        <v>127055308</v>
      </c>
      <c r="R310" s="32">
        <f>SUM(R304:R309)</f>
        <v>128054737</v>
      </c>
      <c r="S310" s="32">
        <f>SUM(S304:S309)</f>
        <v>88032020</v>
      </c>
      <c r="T310" s="37">
        <f t="shared" si="78"/>
        <v>0.68745617743137455</v>
      </c>
      <c r="U310" s="37">
        <f t="shared" si="79"/>
        <v>0.25578526097545984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36515878</v>
      </c>
      <c r="E311" s="31">
        <v>36608928</v>
      </c>
      <c r="F311" s="31">
        <v>7450437</v>
      </c>
      <c r="G311" s="36">
        <f t="shared" si="72"/>
        <v>0.20403280457887388</v>
      </c>
      <c r="H311" s="31">
        <v>8762837</v>
      </c>
      <c r="I311" s="36">
        <f t="shared" si="73"/>
        <v>0.23997333433965357</v>
      </c>
      <c r="J311" s="31">
        <v>8420954</v>
      </c>
      <c r="K311" s="36">
        <f t="shared" si="74"/>
        <v>0.23002459946382478</v>
      </c>
      <c r="L311" s="31">
        <v>0</v>
      </c>
      <c r="M311" s="36">
        <f t="shared" si="75"/>
        <v>0</v>
      </c>
      <c r="N311" s="31">
        <f t="shared" si="76"/>
        <v>24634228</v>
      </c>
      <c r="O311" s="36">
        <f t="shared" si="77"/>
        <v>0.67290219478702029</v>
      </c>
      <c r="P311" s="31">
        <v>12488087</v>
      </c>
      <c r="Q311" s="31">
        <v>32063509</v>
      </c>
      <c r="R311" s="31">
        <v>33975995</v>
      </c>
      <c r="S311" s="31">
        <v>26529851</v>
      </c>
      <c r="T311" s="36">
        <f t="shared" si="78"/>
        <v>0.78084103202864252</v>
      </c>
      <c r="U311" s="36">
        <f t="shared" si="79"/>
        <v>-0.32568102704601598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136085849</v>
      </c>
      <c r="E312" s="31">
        <v>129076103</v>
      </c>
      <c r="F312" s="31">
        <v>16403752</v>
      </c>
      <c r="G312" s="36">
        <f t="shared" si="72"/>
        <v>0.12053973370882964</v>
      </c>
      <c r="H312" s="31">
        <v>21091033</v>
      </c>
      <c r="I312" s="36">
        <f t="shared" si="73"/>
        <v>0.15498329293591723</v>
      </c>
      <c r="J312" s="31">
        <v>18960331</v>
      </c>
      <c r="K312" s="36">
        <f t="shared" si="74"/>
        <v>0.1468926513841218</v>
      </c>
      <c r="L312" s="31">
        <v>0</v>
      </c>
      <c r="M312" s="36">
        <f t="shared" si="75"/>
        <v>0</v>
      </c>
      <c r="N312" s="31">
        <f t="shared" si="76"/>
        <v>56455116</v>
      </c>
      <c r="O312" s="36">
        <f t="shared" si="77"/>
        <v>0.43737852854141407</v>
      </c>
      <c r="P312" s="31">
        <v>17540368</v>
      </c>
      <c r="Q312" s="31">
        <v>142061225</v>
      </c>
      <c r="R312" s="31">
        <v>129855391</v>
      </c>
      <c r="S312" s="31">
        <v>78884491</v>
      </c>
      <c r="T312" s="36">
        <f t="shared" si="78"/>
        <v>0.60747952312584386</v>
      </c>
      <c r="U312" s="36">
        <f t="shared" si="79"/>
        <v>8.0954002789451085E-2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39692760</v>
      </c>
      <c r="E313" s="31">
        <v>39695448</v>
      </c>
      <c r="F313" s="31">
        <v>917324</v>
      </c>
      <c r="G313" s="36">
        <f t="shared" si="72"/>
        <v>2.3110612615499654E-2</v>
      </c>
      <c r="H313" s="31">
        <v>15758660</v>
      </c>
      <c r="I313" s="36">
        <f t="shared" si="73"/>
        <v>0.39701597974038588</v>
      </c>
      <c r="J313" s="31">
        <v>12751726</v>
      </c>
      <c r="K313" s="36">
        <f t="shared" si="74"/>
        <v>0.32123899949435009</v>
      </c>
      <c r="L313" s="31">
        <v>0</v>
      </c>
      <c r="M313" s="36">
        <f t="shared" si="75"/>
        <v>0</v>
      </c>
      <c r="N313" s="31">
        <f t="shared" si="76"/>
        <v>29427710</v>
      </c>
      <c r="O313" s="36">
        <f t="shared" si="77"/>
        <v>0.74133714273737383</v>
      </c>
      <c r="P313" s="31">
        <v>19657600</v>
      </c>
      <c r="Q313" s="31">
        <v>33196480</v>
      </c>
      <c r="R313" s="31">
        <v>33163970</v>
      </c>
      <c r="S313" s="31">
        <v>21425293</v>
      </c>
      <c r="T313" s="36">
        <f t="shared" si="78"/>
        <v>0.64604126104323456</v>
      </c>
      <c r="U313" s="36">
        <f t="shared" si="79"/>
        <v>-0.35130809457919587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47925164</v>
      </c>
      <c r="E314" s="31">
        <v>46130164</v>
      </c>
      <c r="F314" s="31">
        <v>15277144</v>
      </c>
      <c r="G314" s="36">
        <f t="shared" si="72"/>
        <v>0.3187708236115791</v>
      </c>
      <c r="H314" s="31">
        <v>9166706</v>
      </c>
      <c r="I314" s="36">
        <f t="shared" si="73"/>
        <v>0.19127124948388283</v>
      </c>
      <c r="J314" s="31">
        <v>12130148</v>
      </c>
      <c r="K314" s="36">
        <f t="shared" si="74"/>
        <v>0.2629547989467369</v>
      </c>
      <c r="L314" s="31">
        <v>0</v>
      </c>
      <c r="M314" s="36">
        <f t="shared" si="75"/>
        <v>0</v>
      </c>
      <c r="N314" s="31">
        <f t="shared" si="76"/>
        <v>36573998</v>
      </c>
      <c r="O314" s="36">
        <f t="shared" si="77"/>
        <v>0.79284344187460509</v>
      </c>
      <c r="P314" s="31">
        <v>9753435</v>
      </c>
      <c r="Q314" s="31">
        <v>47352786</v>
      </c>
      <c r="R314" s="31">
        <v>47508286</v>
      </c>
      <c r="S314" s="31">
        <v>31094106</v>
      </c>
      <c r="T314" s="36">
        <f t="shared" si="78"/>
        <v>0.65449858578354103</v>
      </c>
      <c r="U314" s="36">
        <f t="shared" si="79"/>
        <v>0.24367958570493364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29277790</v>
      </c>
      <c r="E315" s="31">
        <v>25910673</v>
      </c>
      <c r="F315" s="31">
        <v>5183007</v>
      </c>
      <c r="G315" s="36">
        <f t="shared" si="72"/>
        <v>0.17702862818539242</v>
      </c>
      <c r="H315" s="31">
        <v>4939302</v>
      </c>
      <c r="I315" s="36">
        <f t="shared" si="73"/>
        <v>0.16870474171718561</v>
      </c>
      <c r="J315" s="31">
        <v>6442488</v>
      </c>
      <c r="K315" s="36">
        <f t="shared" si="74"/>
        <v>0.24864224869805582</v>
      </c>
      <c r="L315" s="31">
        <v>0</v>
      </c>
      <c r="M315" s="36">
        <f t="shared" si="75"/>
        <v>0</v>
      </c>
      <c r="N315" s="31">
        <f t="shared" si="76"/>
        <v>16564797</v>
      </c>
      <c r="O315" s="36">
        <f t="shared" si="77"/>
        <v>0.63930400418391298</v>
      </c>
      <c r="P315" s="31">
        <v>4996812</v>
      </c>
      <c r="Q315" s="31">
        <v>27815738</v>
      </c>
      <c r="R315" s="31">
        <v>26482021</v>
      </c>
      <c r="S315" s="31">
        <v>14677980</v>
      </c>
      <c r="T315" s="36">
        <f t="shared" si="78"/>
        <v>0.55426207841161368</v>
      </c>
      <c r="U315" s="36">
        <f t="shared" si="79"/>
        <v>0.28931967022173333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60360945</v>
      </c>
      <c r="E316" s="31">
        <v>57555922</v>
      </c>
      <c r="F316" s="31">
        <v>11642754</v>
      </c>
      <c r="G316" s="36">
        <f t="shared" si="72"/>
        <v>0.19288554876004674</v>
      </c>
      <c r="H316" s="31">
        <v>16323111</v>
      </c>
      <c r="I316" s="36">
        <f t="shared" si="73"/>
        <v>0.27042504056223771</v>
      </c>
      <c r="J316" s="31">
        <v>10444651</v>
      </c>
      <c r="K316" s="36">
        <f t="shared" si="74"/>
        <v>0.18146961489036698</v>
      </c>
      <c r="L316" s="31">
        <v>0</v>
      </c>
      <c r="M316" s="36">
        <f t="shared" si="75"/>
        <v>0</v>
      </c>
      <c r="N316" s="31">
        <f t="shared" si="76"/>
        <v>38410516</v>
      </c>
      <c r="O316" s="36">
        <f t="shared" si="77"/>
        <v>0.66735992866207583</v>
      </c>
      <c r="P316" s="31">
        <v>20496583</v>
      </c>
      <c r="Q316" s="31">
        <v>51446960</v>
      </c>
      <c r="R316" s="31">
        <v>67596527</v>
      </c>
      <c r="S316" s="31">
        <v>48437779</v>
      </c>
      <c r="T316" s="36">
        <f t="shared" si="78"/>
        <v>0.71657200672454668</v>
      </c>
      <c r="U316" s="36">
        <f t="shared" si="79"/>
        <v>-0.49041989096426464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349858386</v>
      </c>
      <c r="E317" s="32">
        <f>SUM(E311:E316)</f>
        <v>334977238</v>
      </c>
      <c r="F317" s="32">
        <f>SUM(F311:F316)</f>
        <v>56874418</v>
      </c>
      <c r="G317" s="37">
        <f t="shared" si="72"/>
        <v>0.16256411244062619</v>
      </c>
      <c r="H317" s="32">
        <f>SUM(H311:H316)</f>
        <v>76041649</v>
      </c>
      <c r="I317" s="37">
        <f t="shared" si="73"/>
        <v>0.21734979649737479</v>
      </c>
      <c r="J317" s="32">
        <f>SUM(J311:J316)</f>
        <v>69150298</v>
      </c>
      <c r="K317" s="37">
        <f t="shared" si="74"/>
        <v>0.20643282634027807</v>
      </c>
      <c r="L317" s="32">
        <f>SUM(L311:L316)</f>
        <v>0</v>
      </c>
      <c r="M317" s="37">
        <f t="shared" si="75"/>
        <v>0</v>
      </c>
      <c r="N317" s="32">
        <f t="shared" si="76"/>
        <v>202066365</v>
      </c>
      <c r="O317" s="37">
        <f t="shared" si="77"/>
        <v>0.60322416593571648</v>
      </c>
      <c r="P317" s="32">
        <f>SUM(P311:P316)</f>
        <v>84932885</v>
      </c>
      <c r="Q317" s="32">
        <f>SUM(Q311:Q316)</f>
        <v>333936698</v>
      </c>
      <c r="R317" s="32">
        <f>SUM(R311:R316)</f>
        <v>338582190</v>
      </c>
      <c r="S317" s="32">
        <f>SUM(S311:S316)</f>
        <v>221049500</v>
      </c>
      <c r="T317" s="37">
        <f t="shared" si="78"/>
        <v>0.65286806727784474</v>
      </c>
      <c r="U317" s="37">
        <f t="shared" si="79"/>
        <v>-0.18582421873459265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26371729</v>
      </c>
      <c r="E318" s="31">
        <v>29887931</v>
      </c>
      <c r="F318" s="31">
        <v>5426409</v>
      </c>
      <c r="G318" s="36">
        <f t="shared" si="72"/>
        <v>0.20576614449511443</v>
      </c>
      <c r="H318" s="31">
        <v>5521915</v>
      </c>
      <c r="I318" s="36">
        <f t="shared" si="73"/>
        <v>0.20938767420217308</v>
      </c>
      <c r="J318" s="31">
        <v>6054111</v>
      </c>
      <c r="K318" s="36">
        <f t="shared" si="74"/>
        <v>0.20256039134993989</v>
      </c>
      <c r="L318" s="31">
        <v>0</v>
      </c>
      <c r="M318" s="36">
        <f t="shared" si="75"/>
        <v>0</v>
      </c>
      <c r="N318" s="31">
        <f t="shared" si="76"/>
        <v>17002435</v>
      </c>
      <c r="O318" s="36">
        <f t="shared" si="77"/>
        <v>0.56887293402811989</v>
      </c>
      <c r="P318" s="31">
        <v>5626767</v>
      </c>
      <c r="Q318" s="31">
        <v>22299897</v>
      </c>
      <c r="R318" s="31">
        <v>26131442</v>
      </c>
      <c r="S318" s="31">
        <v>17792378</v>
      </c>
      <c r="T318" s="36">
        <f t="shared" si="78"/>
        <v>0.68088006777429277</v>
      </c>
      <c r="U318" s="36">
        <f t="shared" si="79"/>
        <v>7.5948408739867856E-2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73766852</v>
      </c>
      <c r="E319" s="31">
        <v>67101194</v>
      </c>
      <c r="F319" s="31">
        <v>21062548</v>
      </c>
      <c r="G319" s="36">
        <f t="shared" si="72"/>
        <v>0.28552862741113039</v>
      </c>
      <c r="H319" s="31">
        <v>14391206</v>
      </c>
      <c r="I319" s="36">
        <f t="shared" si="73"/>
        <v>0.19509041811896757</v>
      </c>
      <c r="J319" s="31">
        <v>12657956</v>
      </c>
      <c r="K319" s="36">
        <f t="shared" si="74"/>
        <v>0.18863980274330142</v>
      </c>
      <c r="L319" s="31">
        <v>0</v>
      </c>
      <c r="M319" s="36">
        <f t="shared" si="75"/>
        <v>0</v>
      </c>
      <c r="N319" s="31">
        <f t="shared" si="76"/>
        <v>48111710</v>
      </c>
      <c r="O319" s="36">
        <f t="shared" si="77"/>
        <v>0.71700229358064771</v>
      </c>
      <c r="P319" s="31">
        <v>14818077</v>
      </c>
      <c r="Q319" s="31">
        <v>88511029</v>
      </c>
      <c r="R319" s="31">
        <v>77032972</v>
      </c>
      <c r="S319" s="31">
        <v>51947565</v>
      </c>
      <c r="T319" s="36">
        <f t="shared" si="78"/>
        <v>0.67435493725985285</v>
      </c>
      <c r="U319" s="36">
        <f t="shared" si="79"/>
        <v>-0.14577606797427223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20824016</v>
      </c>
      <c r="E320" s="31">
        <v>19990791</v>
      </c>
      <c r="F320" s="31">
        <v>5266182</v>
      </c>
      <c r="G320" s="36">
        <f t="shared" si="72"/>
        <v>0.25288983642732504</v>
      </c>
      <c r="H320" s="31">
        <v>4249976</v>
      </c>
      <c r="I320" s="36">
        <f t="shared" si="73"/>
        <v>0.20409012363417317</v>
      </c>
      <c r="J320" s="31">
        <v>4627330</v>
      </c>
      <c r="K320" s="36">
        <f t="shared" si="74"/>
        <v>0.23147308178050582</v>
      </c>
      <c r="L320" s="31">
        <v>0</v>
      </c>
      <c r="M320" s="36">
        <f t="shared" si="75"/>
        <v>0</v>
      </c>
      <c r="N320" s="31">
        <f t="shared" si="76"/>
        <v>14143488</v>
      </c>
      <c r="O320" s="36">
        <f t="shared" si="77"/>
        <v>0.70750016845256403</v>
      </c>
      <c r="P320" s="31">
        <v>7227309</v>
      </c>
      <c r="Q320" s="31">
        <v>40217180</v>
      </c>
      <c r="R320" s="31">
        <v>32640680</v>
      </c>
      <c r="S320" s="31">
        <v>22456491</v>
      </c>
      <c r="T320" s="36">
        <f t="shared" si="78"/>
        <v>0.68799090582671685</v>
      </c>
      <c r="U320" s="36">
        <f t="shared" si="79"/>
        <v>-0.35974371650637882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24744769</v>
      </c>
      <c r="E321" s="31">
        <v>25167802</v>
      </c>
      <c r="F321" s="31">
        <v>4360582</v>
      </c>
      <c r="G321" s="36">
        <f t="shared" si="72"/>
        <v>0.17622237653542047</v>
      </c>
      <c r="H321" s="31">
        <v>5343213</v>
      </c>
      <c r="I321" s="36">
        <f t="shared" si="73"/>
        <v>0.21593303214913828</v>
      </c>
      <c r="J321" s="31">
        <v>7272886</v>
      </c>
      <c r="K321" s="36">
        <f t="shared" si="74"/>
        <v>0.28897581123691296</v>
      </c>
      <c r="L321" s="31">
        <v>0</v>
      </c>
      <c r="M321" s="36">
        <f t="shared" si="75"/>
        <v>0</v>
      </c>
      <c r="N321" s="31">
        <f t="shared" si="76"/>
        <v>16976681</v>
      </c>
      <c r="O321" s="36">
        <f t="shared" si="77"/>
        <v>0.67453967573330398</v>
      </c>
      <c r="P321" s="31">
        <v>5964539</v>
      </c>
      <c r="Q321" s="31">
        <v>22547606</v>
      </c>
      <c r="R321" s="31">
        <v>23450229</v>
      </c>
      <c r="S321" s="31">
        <v>16024897</v>
      </c>
      <c r="T321" s="36">
        <f t="shared" si="78"/>
        <v>0.68335780430971482</v>
      </c>
      <c r="U321" s="36">
        <f t="shared" si="79"/>
        <v>0.21935425353074223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11681838</v>
      </c>
      <c r="E322" s="31">
        <v>11739238</v>
      </c>
      <c r="F322" s="31">
        <v>2632692</v>
      </c>
      <c r="G322" s="36">
        <f t="shared" si="72"/>
        <v>0.22536624801679325</v>
      </c>
      <c r="H322" s="31">
        <v>2617822</v>
      </c>
      <c r="I322" s="36">
        <f t="shared" si="73"/>
        <v>0.22409333188835523</v>
      </c>
      <c r="J322" s="31">
        <v>3285258</v>
      </c>
      <c r="K322" s="36">
        <f t="shared" si="74"/>
        <v>0.27985274683075684</v>
      </c>
      <c r="L322" s="31">
        <v>0</v>
      </c>
      <c r="M322" s="36">
        <f t="shared" si="75"/>
        <v>0</v>
      </c>
      <c r="N322" s="31">
        <f t="shared" si="76"/>
        <v>8535772</v>
      </c>
      <c r="O322" s="36">
        <f t="shared" si="77"/>
        <v>0.72711465599385583</v>
      </c>
      <c r="P322" s="31">
        <v>2437967</v>
      </c>
      <c r="Q322" s="31">
        <v>11381559</v>
      </c>
      <c r="R322" s="31">
        <v>11752968</v>
      </c>
      <c r="S322" s="31">
        <v>7655794</v>
      </c>
      <c r="T322" s="36">
        <f t="shared" si="78"/>
        <v>0.65139239722255693</v>
      </c>
      <c r="U322" s="36">
        <f t="shared" si="79"/>
        <v>0.34753997900709899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157389204</v>
      </c>
      <c r="E323" s="32">
        <f>SUM(E318:E322)</f>
        <v>153886956</v>
      </c>
      <c r="F323" s="32">
        <f>SUM(F318:F322)</f>
        <v>38748413</v>
      </c>
      <c r="G323" s="37">
        <f t="shared" si="72"/>
        <v>0.24619485971858654</v>
      </c>
      <c r="H323" s="32">
        <f>SUM(H318:H322)</f>
        <v>32124132</v>
      </c>
      <c r="I323" s="37">
        <f t="shared" si="73"/>
        <v>0.20410632485313288</v>
      </c>
      <c r="J323" s="32">
        <f>SUM(J318:J322)</f>
        <v>33897541</v>
      </c>
      <c r="K323" s="37">
        <f t="shared" si="74"/>
        <v>0.22027559632799545</v>
      </c>
      <c r="L323" s="32">
        <f>SUM(L318:L322)</f>
        <v>0</v>
      </c>
      <c r="M323" s="37">
        <f t="shared" si="75"/>
        <v>0</v>
      </c>
      <c r="N323" s="32">
        <f t="shared" si="76"/>
        <v>104770086</v>
      </c>
      <c r="O323" s="37">
        <f t="shared" si="77"/>
        <v>0.68082499467986102</v>
      </c>
      <c r="P323" s="32">
        <f>SUM(P318:P322)</f>
        <v>36074659</v>
      </c>
      <c r="Q323" s="32">
        <f>SUM(Q318:Q322)</f>
        <v>184957271</v>
      </c>
      <c r="R323" s="32">
        <f>SUM(R318:R322)</f>
        <v>171008291</v>
      </c>
      <c r="S323" s="32">
        <f>SUM(S318:S322)</f>
        <v>115877125</v>
      </c>
      <c r="T323" s="37">
        <f t="shared" si="78"/>
        <v>0.67761115161369578</v>
      </c>
      <c r="U323" s="37">
        <f t="shared" si="79"/>
        <v>-6.0350341773154348E-2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28541619</v>
      </c>
      <c r="E324" s="31">
        <v>28135455</v>
      </c>
      <c r="F324" s="31">
        <v>5995294</v>
      </c>
      <c r="G324" s="36">
        <f t="shared" si="72"/>
        <v>0.21005444715662416</v>
      </c>
      <c r="H324" s="31">
        <v>7572591</v>
      </c>
      <c r="I324" s="36">
        <f t="shared" si="73"/>
        <v>0.26531750003389787</v>
      </c>
      <c r="J324" s="31">
        <v>6230639</v>
      </c>
      <c r="K324" s="36">
        <f t="shared" si="74"/>
        <v>0.22145151020305162</v>
      </c>
      <c r="L324" s="31">
        <v>0</v>
      </c>
      <c r="M324" s="36">
        <f t="shared" si="75"/>
        <v>0</v>
      </c>
      <c r="N324" s="31">
        <f t="shared" si="76"/>
        <v>19798524</v>
      </c>
      <c r="O324" s="36">
        <f t="shared" si="77"/>
        <v>0.70368593648121203</v>
      </c>
      <c r="P324" s="31">
        <v>8228079</v>
      </c>
      <c r="Q324" s="31">
        <v>24976595</v>
      </c>
      <c r="R324" s="31">
        <v>24976595</v>
      </c>
      <c r="S324" s="31">
        <v>20161359</v>
      </c>
      <c r="T324" s="36">
        <f t="shared" si="78"/>
        <v>0.80721007006759726</v>
      </c>
      <c r="U324" s="36">
        <f t="shared" si="79"/>
        <v>-0.24275897205167818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38056466</v>
      </c>
      <c r="E325" s="31">
        <v>39439294</v>
      </c>
      <c r="F325" s="31">
        <v>5563201</v>
      </c>
      <c r="G325" s="36">
        <f t="shared" si="72"/>
        <v>0.14618280635937136</v>
      </c>
      <c r="H325" s="31">
        <v>9594230</v>
      </c>
      <c r="I325" s="36">
        <f t="shared" si="73"/>
        <v>0.25210512189965301</v>
      </c>
      <c r="J325" s="31">
        <v>7011986</v>
      </c>
      <c r="K325" s="36">
        <f t="shared" si="74"/>
        <v>0.17779187426630913</v>
      </c>
      <c r="L325" s="31">
        <v>0</v>
      </c>
      <c r="M325" s="36">
        <f t="shared" si="75"/>
        <v>0</v>
      </c>
      <c r="N325" s="31">
        <f t="shared" si="76"/>
        <v>22169417</v>
      </c>
      <c r="O325" s="36">
        <f t="shared" si="77"/>
        <v>0.56211495570889281</v>
      </c>
      <c r="P325" s="31">
        <v>5447608</v>
      </c>
      <c r="Q325" s="31">
        <v>34694068</v>
      </c>
      <c r="R325" s="31">
        <v>35445994</v>
      </c>
      <c r="S325" s="31">
        <v>19236901</v>
      </c>
      <c r="T325" s="36">
        <f t="shared" si="78"/>
        <v>0.54271015788131094</v>
      </c>
      <c r="U325" s="36">
        <f t="shared" si="79"/>
        <v>0.2871678725782032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49770564</v>
      </c>
      <c r="E326" s="31">
        <v>55668710</v>
      </c>
      <c r="F326" s="31">
        <v>16084516</v>
      </c>
      <c r="G326" s="36">
        <f t="shared" si="72"/>
        <v>0.32317327165510923</v>
      </c>
      <c r="H326" s="31">
        <v>10734185</v>
      </c>
      <c r="I326" s="36">
        <f t="shared" si="73"/>
        <v>0.2156733646819835</v>
      </c>
      <c r="J326" s="31">
        <v>13189313</v>
      </c>
      <c r="K326" s="36">
        <f t="shared" si="74"/>
        <v>0.23692506975642152</v>
      </c>
      <c r="L326" s="31">
        <v>0</v>
      </c>
      <c r="M326" s="36">
        <f t="shared" si="75"/>
        <v>0</v>
      </c>
      <c r="N326" s="31">
        <f t="shared" si="76"/>
        <v>40008014</v>
      </c>
      <c r="O326" s="36">
        <f t="shared" si="77"/>
        <v>0.71868045801672076</v>
      </c>
      <c r="P326" s="31">
        <v>11004484</v>
      </c>
      <c r="Q326" s="31">
        <v>54951862</v>
      </c>
      <c r="R326" s="31">
        <v>55676612</v>
      </c>
      <c r="S326" s="31">
        <v>43933786</v>
      </c>
      <c r="T326" s="36">
        <f t="shared" si="78"/>
        <v>0.78908871107315226</v>
      </c>
      <c r="U326" s="36">
        <f t="shared" si="79"/>
        <v>0.19853988610460971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78619763</v>
      </c>
      <c r="E327" s="31">
        <v>78692932</v>
      </c>
      <c r="F327" s="31">
        <v>13570511</v>
      </c>
      <c r="G327" s="36">
        <f t="shared" si="72"/>
        <v>0.17260941119855577</v>
      </c>
      <c r="H327" s="31">
        <v>11956588</v>
      </c>
      <c r="I327" s="36">
        <f t="shared" si="73"/>
        <v>0.15208120126233401</v>
      </c>
      <c r="J327" s="31">
        <v>19843037</v>
      </c>
      <c r="K327" s="36">
        <f t="shared" si="74"/>
        <v>0.25215780497287865</v>
      </c>
      <c r="L327" s="31">
        <v>0</v>
      </c>
      <c r="M327" s="36">
        <f t="shared" si="75"/>
        <v>0</v>
      </c>
      <c r="N327" s="31">
        <f t="shared" si="76"/>
        <v>45370136</v>
      </c>
      <c r="O327" s="36">
        <f t="shared" si="77"/>
        <v>0.57654651881569241</v>
      </c>
      <c r="P327" s="31">
        <v>14508625</v>
      </c>
      <c r="Q327" s="31">
        <v>83108647</v>
      </c>
      <c r="R327" s="31">
        <v>85678647</v>
      </c>
      <c r="S327" s="31">
        <v>41167194</v>
      </c>
      <c r="T327" s="36">
        <f t="shared" si="78"/>
        <v>0.48048370791849687</v>
      </c>
      <c r="U327" s="36">
        <f t="shared" si="79"/>
        <v>0.36767178144035007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106208300</v>
      </c>
      <c r="E328" s="31">
        <v>112968500</v>
      </c>
      <c r="F328" s="31">
        <v>23557212</v>
      </c>
      <c r="G328" s="36">
        <f t="shared" si="72"/>
        <v>0.22180198722698696</v>
      </c>
      <c r="H328" s="31">
        <v>28841179</v>
      </c>
      <c r="I328" s="36">
        <f t="shared" si="73"/>
        <v>0.27155296714098615</v>
      </c>
      <c r="J328" s="31">
        <v>16016737</v>
      </c>
      <c r="K328" s="36">
        <f t="shared" si="74"/>
        <v>0.14178055829722444</v>
      </c>
      <c r="L328" s="31">
        <v>0</v>
      </c>
      <c r="M328" s="36">
        <f t="shared" si="75"/>
        <v>0</v>
      </c>
      <c r="N328" s="31">
        <f t="shared" si="76"/>
        <v>68415128</v>
      </c>
      <c r="O328" s="36">
        <f t="shared" si="77"/>
        <v>0.60561243178408142</v>
      </c>
      <c r="P328" s="31">
        <v>15221649</v>
      </c>
      <c r="Q328" s="31">
        <v>96902700</v>
      </c>
      <c r="R328" s="31">
        <v>94833000</v>
      </c>
      <c r="S328" s="31">
        <v>62160377</v>
      </c>
      <c r="T328" s="36">
        <f t="shared" si="78"/>
        <v>0.6554720086889585</v>
      </c>
      <c r="U328" s="36">
        <f t="shared" si="79"/>
        <v>5.2234025367422499E-2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49365481</v>
      </c>
      <c r="E329" s="31">
        <v>47289471</v>
      </c>
      <c r="F329" s="31">
        <v>6980183</v>
      </c>
      <c r="G329" s="36">
        <f t="shared" si="72"/>
        <v>0.14139805504984343</v>
      </c>
      <c r="H329" s="31">
        <v>7960628</v>
      </c>
      <c r="I329" s="36">
        <f t="shared" si="73"/>
        <v>0.16125899796256415</v>
      </c>
      <c r="J329" s="31">
        <v>6231278</v>
      </c>
      <c r="K329" s="36">
        <f t="shared" si="74"/>
        <v>0.13176882439644969</v>
      </c>
      <c r="L329" s="31">
        <v>0</v>
      </c>
      <c r="M329" s="36">
        <f t="shared" si="75"/>
        <v>0</v>
      </c>
      <c r="N329" s="31">
        <f t="shared" si="76"/>
        <v>21172089</v>
      </c>
      <c r="O329" s="36">
        <f t="shared" si="77"/>
        <v>0.44771253626415064</v>
      </c>
      <c r="P329" s="31">
        <v>5689282</v>
      </c>
      <c r="Q329" s="31">
        <v>39355589</v>
      </c>
      <c r="R329" s="31">
        <v>41983863</v>
      </c>
      <c r="S329" s="31">
        <v>22013092</v>
      </c>
      <c r="T329" s="36">
        <f t="shared" si="78"/>
        <v>0.52432269036319978</v>
      </c>
      <c r="U329" s="36">
        <f t="shared" si="79"/>
        <v>9.5266151335089422E-2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35013631</v>
      </c>
      <c r="E330" s="31">
        <v>23534670</v>
      </c>
      <c r="F330" s="31">
        <v>3271716</v>
      </c>
      <c r="G330" s="36">
        <f t="shared" si="72"/>
        <v>9.3441208653852553E-2</v>
      </c>
      <c r="H330" s="31">
        <v>3642891</v>
      </c>
      <c r="I330" s="36">
        <f t="shared" si="73"/>
        <v>0.10404208006875951</v>
      </c>
      <c r="J330" s="31">
        <v>3721416</v>
      </c>
      <c r="K330" s="36">
        <f t="shared" si="74"/>
        <v>0.15812484305069924</v>
      </c>
      <c r="L330" s="31">
        <v>0</v>
      </c>
      <c r="M330" s="36">
        <f t="shared" si="75"/>
        <v>0</v>
      </c>
      <c r="N330" s="31">
        <f t="shared" si="76"/>
        <v>10636023</v>
      </c>
      <c r="O330" s="36">
        <f t="shared" si="77"/>
        <v>0.45192998244717264</v>
      </c>
      <c r="P330" s="31">
        <v>3425499</v>
      </c>
      <c r="Q330" s="31">
        <v>30622696</v>
      </c>
      <c r="R330" s="31">
        <v>29914479</v>
      </c>
      <c r="S330" s="31">
        <v>10401004</v>
      </c>
      <c r="T330" s="36">
        <f t="shared" si="78"/>
        <v>0.34769129691344447</v>
      </c>
      <c r="U330" s="36">
        <f t="shared" si="79"/>
        <v>8.6386538136487667E-2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62662782</v>
      </c>
      <c r="E331" s="31">
        <v>62662782</v>
      </c>
      <c r="F331" s="31">
        <v>13885715</v>
      </c>
      <c r="G331" s="36">
        <f t="shared" si="72"/>
        <v>0.22159429499954214</v>
      </c>
      <c r="H331" s="31">
        <v>12151751</v>
      </c>
      <c r="I331" s="36">
        <f t="shared" si="73"/>
        <v>0.19392294137212102</v>
      </c>
      <c r="J331" s="31">
        <v>10707093</v>
      </c>
      <c r="K331" s="36">
        <f t="shared" si="74"/>
        <v>0.170868459047988</v>
      </c>
      <c r="L331" s="31">
        <v>0</v>
      </c>
      <c r="M331" s="36">
        <f t="shared" si="75"/>
        <v>0</v>
      </c>
      <c r="N331" s="31">
        <f t="shared" si="76"/>
        <v>36744559</v>
      </c>
      <c r="O331" s="36">
        <f t="shared" si="77"/>
        <v>0.58638569541965113</v>
      </c>
      <c r="P331" s="31">
        <v>10797729</v>
      </c>
      <c r="Q331" s="31">
        <v>53716363</v>
      </c>
      <c r="R331" s="31">
        <v>62739198</v>
      </c>
      <c r="S331" s="31">
        <v>36062200</v>
      </c>
      <c r="T331" s="36">
        <f t="shared" si="78"/>
        <v>0.57479536158559119</v>
      </c>
      <c r="U331" s="36">
        <f t="shared" si="79"/>
        <v>-8.3939872912165425E-3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448238606</v>
      </c>
      <c r="E332" s="32">
        <f>SUM(E324:E331)</f>
        <v>448391814</v>
      </c>
      <c r="F332" s="32">
        <f>SUM(F324:F331)</f>
        <v>88908348</v>
      </c>
      <c r="G332" s="37">
        <f t="shared" si="72"/>
        <v>0.19835049192527607</v>
      </c>
      <c r="H332" s="32">
        <f>SUM(H324:H331)</f>
        <v>92454043</v>
      </c>
      <c r="I332" s="37">
        <f t="shared" si="73"/>
        <v>0.20626077665429826</v>
      </c>
      <c r="J332" s="32">
        <f>SUM(J324:J331)</f>
        <v>82951499</v>
      </c>
      <c r="K332" s="37">
        <f t="shared" si="74"/>
        <v>0.18499779971451485</v>
      </c>
      <c r="L332" s="32">
        <f>SUM(L324:L331)</f>
        <v>0</v>
      </c>
      <c r="M332" s="37">
        <f t="shared" si="75"/>
        <v>0</v>
      </c>
      <c r="N332" s="32">
        <f t="shared" si="76"/>
        <v>264313890</v>
      </c>
      <c r="O332" s="37">
        <f t="shared" si="77"/>
        <v>0.58947081937584167</v>
      </c>
      <c r="P332" s="32">
        <f>SUM(P324:P331)</f>
        <v>74322955</v>
      </c>
      <c r="Q332" s="32">
        <f>SUM(Q324:Q331)</f>
        <v>418328520</v>
      </c>
      <c r="R332" s="32">
        <f>SUM(R324:R331)</f>
        <v>431248388</v>
      </c>
      <c r="S332" s="32">
        <f>SUM(S324:S331)</f>
        <v>255135913</v>
      </c>
      <c r="T332" s="37">
        <f t="shared" si="78"/>
        <v>0.5916217198706375</v>
      </c>
      <c r="U332" s="37">
        <f t="shared" si="79"/>
        <v>0.11609527635170047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8611400</v>
      </c>
      <c r="E333" s="31">
        <v>10272852</v>
      </c>
      <c r="F333" s="31">
        <v>2273408</v>
      </c>
      <c r="G333" s="36">
        <f t="shared" si="72"/>
        <v>0.26399981419978169</v>
      </c>
      <c r="H333" s="31">
        <v>2438097</v>
      </c>
      <c r="I333" s="36">
        <f t="shared" si="73"/>
        <v>0.28312434679610748</v>
      </c>
      <c r="J333" s="31">
        <v>1587751</v>
      </c>
      <c r="K333" s="36">
        <f t="shared" si="74"/>
        <v>0.15455795527863148</v>
      </c>
      <c r="L333" s="31">
        <v>0</v>
      </c>
      <c r="M333" s="36">
        <f t="shared" si="75"/>
        <v>0</v>
      </c>
      <c r="N333" s="31">
        <f t="shared" si="76"/>
        <v>6299256</v>
      </c>
      <c r="O333" s="36">
        <f t="shared" si="77"/>
        <v>0.61319446634683339</v>
      </c>
      <c r="P333" s="31">
        <v>1990658</v>
      </c>
      <c r="Q333" s="31">
        <v>8768026</v>
      </c>
      <c r="R333" s="31">
        <v>9686536</v>
      </c>
      <c r="S333" s="31">
        <v>6601941</v>
      </c>
      <c r="T333" s="36">
        <f t="shared" si="78"/>
        <v>0.68155850553799624</v>
      </c>
      <c r="U333" s="36">
        <f t="shared" si="79"/>
        <v>-0.20239890528659366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9889077</v>
      </c>
      <c r="E334" s="31">
        <v>10252971</v>
      </c>
      <c r="F334" s="31">
        <v>1128918</v>
      </c>
      <c r="G334" s="36">
        <f t="shared" si="72"/>
        <v>0.11415807562222439</v>
      </c>
      <c r="H334" s="31">
        <v>2157030</v>
      </c>
      <c r="I334" s="36">
        <f t="shared" si="73"/>
        <v>0.21812247998473466</v>
      </c>
      <c r="J334" s="31">
        <v>2340470</v>
      </c>
      <c r="K334" s="36">
        <f t="shared" si="74"/>
        <v>0.22827237100348768</v>
      </c>
      <c r="L334" s="31">
        <v>0</v>
      </c>
      <c r="M334" s="36">
        <f t="shared" si="75"/>
        <v>0</v>
      </c>
      <c r="N334" s="31">
        <f t="shared" si="76"/>
        <v>5626418</v>
      </c>
      <c r="O334" s="36">
        <f t="shared" si="77"/>
        <v>0.54875976924152037</v>
      </c>
      <c r="P334" s="31">
        <v>1595546</v>
      </c>
      <c r="Q334" s="31">
        <v>8707263</v>
      </c>
      <c r="R334" s="31">
        <v>8981926</v>
      </c>
      <c r="S334" s="31">
        <v>5809869</v>
      </c>
      <c r="T334" s="36">
        <f t="shared" si="78"/>
        <v>0.64683999845912776</v>
      </c>
      <c r="U334" s="36">
        <f t="shared" si="79"/>
        <v>0.46687716932009482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25386503</v>
      </c>
      <c r="E335" s="31">
        <v>34512349</v>
      </c>
      <c r="F335" s="31">
        <v>-411938</v>
      </c>
      <c r="G335" s="36">
        <f t="shared" si="72"/>
        <v>-1.6226653982236151E-2</v>
      </c>
      <c r="H335" s="31">
        <v>10604019</v>
      </c>
      <c r="I335" s="36">
        <f t="shared" si="73"/>
        <v>0.41770302116837438</v>
      </c>
      <c r="J335" s="31">
        <v>8652221</v>
      </c>
      <c r="K335" s="36">
        <f t="shared" si="74"/>
        <v>0.25069927868427616</v>
      </c>
      <c r="L335" s="31">
        <v>0</v>
      </c>
      <c r="M335" s="36">
        <f t="shared" si="75"/>
        <v>0</v>
      </c>
      <c r="N335" s="31">
        <f t="shared" si="76"/>
        <v>18844302</v>
      </c>
      <c r="O335" s="36">
        <f t="shared" si="77"/>
        <v>0.54601621002383816</v>
      </c>
      <c r="P335" s="31">
        <v>13159070</v>
      </c>
      <c r="Q335" s="31">
        <v>22909933</v>
      </c>
      <c r="R335" s="31">
        <v>25740642</v>
      </c>
      <c r="S335" s="31">
        <v>31780859</v>
      </c>
      <c r="T335" s="36">
        <f t="shared" si="78"/>
        <v>1.2346568123669954</v>
      </c>
      <c r="U335" s="36">
        <f t="shared" si="79"/>
        <v>-0.34248993279920237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11180609</v>
      </c>
      <c r="E336" s="31">
        <v>11919500</v>
      </c>
      <c r="F336" s="31">
        <v>3063115</v>
      </c>
      <c r="G336" s="36">
        <f t="shared" si="72"/>
        <v>0.2739667400943902</v>
      </c>
      <c r="H336" s="31">
        <v>2539115</v>
      </c>
      <c r="I336" s="36">
        <f t="shared" si="73"/>
        <v>0.22709988337844567</v>
      </c>
      <c r="J336" s="31">
        <v>2870208</v>
      </c>
      <c r="K336" s="36">
        <f t="shared" si="74"/>
        <v>0.24079936238936198</v>
      </c>
      <c r="L336" s="31">
        <v>0</v>
      </c>
      <c r="M336" s="36">
        <f t="shared" si="75"/>
        <v>0</v>
      </c>
      <c r="N336" s="31">
        <f t="shared" si="76"/>
        <v>8472438</v>
      </c>
      <c r="O336" s="36">
        <f t="shared" si="77"/>
        <v>0.71080481563823983</v>
      </c>
      <c r="P336" s="31">
        <v>3024832</v>
      </c>
      <c r="Q336" s="31">
        <v>11686290</v>
      </c>
      <c r="R336" s="31">
        <v>11927989</v>
      </c>
      <c r="S336" s="31">
        <v>8895278</v>
      </c>
      <c r="T336" s="36">
        <f t="shared" si="78"/>
        <v>0.74574834031117898</v>
      </c>
      <c r="U336" s="36">
        <f t="shared" si="79"/>
        <v>-5.1118210862619806E-2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55067589</v>
      </c>
      <c r="E337" s="32">
        <f>SUM(E333:E336)</f>
        <v>66957672</v>
      </c>
      <c r="F337" s="32">
        <f>SUM(F333:F336)</f>
        <v>6053503</v>
      </c>
      <c r="G337" s="37">
        <f t="shared" si="72"/>
        <v>0.10992860065110169</v>
      </c>
      <c r="H337" s="32">
        <f>SUM(H333:H336)</f>
        <v>17738261</v>
      </c>
      <c r="I337" s="37">
        <f t="shared" si="73"/>
        <v>0.32211798849591911</v>
      </c>
      <c r="J337" s="32">
        <f>SUM(J333:J336)</f>
        <v>15450650</v>
      </c>
      <c r="K337" s="37">
        <f t="shared" si="74"/>
        <v>0.2307524968908716</v>
      </c>
      <c r="L337" s="32">
        <f>SUM(L333:L336)</f>
        <v>0</v>
      </c>
      <c r="M337" s="37">
        <f t="shared" si="75"/>
        <v>0</v>
      </c>
      <c r="N337" s="32">
        <f t="shared" si="76"/>
        <v>39242414</v>
      </c>
      <c r="O337" s="37">
        <f t="shared" si="77"/>
        <v>0.58607793293649757</v>
      </c>
      <c r="P337" s="32">
        <f>SUM(P333:P336)</f>
        <v>19770106</v>
      </c>
      <c r="Q337" s="32">
        <f>SUM(Q333:Q336)</f>
        <v>52071512</v>
      </c>
      <c r="R337" s="32">
        <f>SUM(R333:R336)</f>
        <v>56337093</v>
      </c>
      <c r="S337" s="32">
        <f>SUM(S333:S336)</f>
        <v>53087947</v>
      </c>
      <c r="T337" s="37">
        <f t="shared" si="78"/>
        <v>0.94232670116649431</v>
      </c>
      <c r="U337" s="37">
        <f t="shared" si="79"/>
        <v>-0.21848421045390454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1754202388</v>
      </c>
      <c r="E338" s="32">
        <f>SUM(E302,E304:E309,E311:E316,E318:E322,E324:E331,E333:E336)</f>
        <v>1757630682</v>
      </c>
      <c r="F338" s="32">
        <f>SUM(F302,F304:F309,F311:F316,F318:F322,F324:F331,F333:F336)</f>
        <v>350724529</v>
      </c>
      <c r="G338" s="37">
        <f t="shared" si="72"/>
        <v>0.1999339023816219</v>
      </c>
      <c r="H338" s="32">
        <f>SUM(H302,H304:H309,H311:H316,H318:H322,H324:H331,H333:H336)</f>
        <v>397128115</v>
      </c>
      <c r="I338" s="37">
        <f t="shared" si="73"/>
        <v>0.2263867143931855</v>
      </c>
      <c r="J338" s="32">
        <f>SUM(J302,J304:J309,J311:J316,J318:J322,J324:J331,J333:J336)</f>
        <v>377855712</v>
      </c>
      <c r="K338" s="37">
        <f t="shared" si="74"/>
        <v>0.21498015246868568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1125708356</v>
      </c>
      <c r="O338" s="37">
        <f t="shared" si="77"/>
        <v>0.64046922230503034</v>
      </c>
      <c r="P338" s="32">
        <f>SUM(P302,P304:P309,P311:P316,P318:P322,P324:P331,P333:P336)</f>
        <v>389696352</v>
      </c>
      <c r="Q338" s="32">
        <f>SUM(Q302,Q304:Q309,Q311:Q316,Q318:Q322,Q324:Q331,Q333:Q336)</f>
        <v>1724497588</v>
      </c>
      <c r="R338" s="32">
        <f>SUM(R302,R304:R309,R311:R316,R318:R322,R324:R331,R333:R336)</f>
        <v>1732864443</v>
      </c>
      <c r="S338" s="32">
        <f>SUM(S302,S304:S309,S311:S316,S318:S322,S324:S331,S333:S336)</f>
        <v>1146693734</v>
      </c>
      <c r="T338" s="37">
        <f t="shared" si="78"/>
        <v>0.66173308514242513</v>
      </c>
      <c r="U338" s="37">
        <f t="shared" si="79"/>
        <v>-3.0384272111431021E-2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24212853623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25191254476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5099656439</v>
      </c>
      <c r="G339" s="39">
        <f t="shared" si="72"/>
        <v>0.21061773710785547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5533216061</v>
      </c>
      <c r="I339" s="39">
        <f t="shared" si="73"/>
        <v>0.22852391325506341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5210743511</v>
      </c>
      <c r="K339" s="39">
        <f t="shared" si="74"/>
        <v>0.20684732139736572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15843616011</v>
      </c>
      <c r="O339" s="39">
        <f t="shared" si="77"/>
        <v>0.62893318894040773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5401240288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22625195929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23918875337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15652133037</v>
      </c>
      <c r="T339" s="39">
        <f t="shared" si="78"/>
        <v>0.65438415546184925</v>
      </c>
      <c r="U339" s="39">
        <f t="shared" si="79"/>
        <v>-3.5269080219080262E-2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53" orientation="landscape" r:id="rId1"/>
  <rowBreaks count="9" manualBreakCount="9">
    <brk id="54" max="16383" man="1"/>
    <brk id="85" max="16383" man="1"/>
    <brk id="103" max="16383" man="1"/>
    <brk id="170" max="16383" man="1"/>
    <brk id="205" max="16383" man="1"/>
    <brk id="231" max="16383" man="1"/>
    <brk id="260" max="16383" man="1"/>
    <brk id="299" max="16383" man="1"/>
    <brk id="33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1" width="11.7265625" customWidth="1"/>
    <col min="12" max="13" width="11.7265625" hidden="1" customWidth="1"/>
    <col min="1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611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476245886</v>
      </c>
      <c r="E8" s="31">
        <v>496333990</v>
      </c>
      <c r="F8" s="31">
        <v>183581563</v>
      </c>
      <c r="G8" s="36">
        <f>IF(($D8       =0),0,($F8       /$D8       ))</f>
        <v>0.38547642803154841</v>
      </c>
      <c r="H8" s="31">
        <v>217564756</v>
      </c>
      <c r="I8" s="36">
        <f>IF(($D8       =0),0,($H8       /$D8       ))</f>
        <v>0.45683283025777149</v>
      </c>
      <c r="J8" s="31">
        <v>205389307</v>
      </c>
      <c r="K8" s="36">
        <f>IF(($E8       =0),0,($J8       /$E8       ))</f>
        <v>0.41381269697044121</v>
      </c>
      <c r="L8" s="31">
        <v>0</v>
      </c>
      <c r="M8" s="36">
        <f>IF(($E8       =0),0,($L8       /$E8       ))</f>
        <v>0</v>
      </c>
      <c r="N8" s="31">
        <f>$F8       +$H8       +$J8</f>
        <v>606535626</v>
      </c>
      <c r="O8" s="36">
        <f>IF(($E8       =0),0,($N8       /$E8       ))</f>
        <v>1.2220312092669696</v>
      </c>
      <c r="P8" s="31">
        <v>301106477</v>
      </c>
      <c r="Q8" s="31">
        <v>489441246</v>
      </c>
      <c r="R8" s="31">
        <v>535166882</v>
      </c>
      <c r="S8" s="31">
        <v>868850435</v>
      </c>
      <c r="T8" s="36">
        <f>IF(($R8       =0),0,($S8       /$R8       ))</f>
        <v>1.6235130839056666</v>
      </c>
      <c r="U8" s="36">
        <f>IF(($P8       =0),0,(($J8       /$P8       )-1))</f>
        <v>-0.31788479262769231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779871710</v>
      </c>
      <c r="E9" s="31">
        <v>861678420</v>
      </c>
      <c r="F9" s="31">
        <v>47915237</v>
      </c>
      <c r="G9" s="36">
        <f>IF(($D9       =0),0,($F9       /$D9       ))</f>
        <v>6.143989631320259E-2</v>
      </c>
      <c r="H9" s="31">
        <v>0</v>
      </c>
      <c r="I9" s="36">
        <f>IF(($D9       =0),0,($H9       /$D9       ))</f>
        <v>0</v>
      </c>
      <c r="J9" s="31">
        <v>0</v>
      </c>
      <c r="K9" s="36">
        <f>IF(($E9       =0),0,($J9       /$E9       ))</f>
        <v>0</v>
      </c>
      <c r="L9" s="31">
        <v>0</v>
      </c>
      <c r="M9" s="36">
        <f>IF(($E9       =0),0,($L9       /$E9       ))</f>
        <v>0</v>
      </c>
      <c r="N9" s="31">
        <f>$F9       +$H9       +$J9</f>
        <v>47915237</v>
      </c>
      <c r="O9" s="36">
        <f>IF(($E9       =0),0,($N9       /$E9       ))</f>
        <v>5.5606866654499716E-2</v>
      </c>
      <c r="P9" s="31">
        <v>334026311</v>
      </c>
      <c r="Q9" s="31">
        <v>954488860</v>
      </c>
      <c r="R9" s="31">
        <v>827229530</v>
      </c>
      <c r="S9" s="31">
        <v>459553192</v>
      </c>
      <c r="T9" s="36">
        <f>IF(($R9       =0),0,($S9       /$R9       ))</f>
        <v>0.55553286643430144</v>
      </c>
      <c r="U9" s="36">
        <f>IF(($P9       =0),0,(($J9       /$P9       )-1))</f>
        <v>-1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1256117596</v>
      </c>
      <c r="E10" s="32">
        <f>SUM(E8:E9)</f>
        <v>1358012410</v>
      </c>
      <c r="F10" s="32">
        <f>SUM(F8:F9)</f>
        <v>231496800</v>
      </c>
      <c r="G10" s="37">
        <f t="shared" ref="G10:G54" si="0">IF(($D10      =0),0,($F10      /$D10      ))</f>
        <v>0.18429548374864099</v>
      </c>
      <c r="H10" s="32">
        <f>SUM(H8:H9)</f>
        <v>217564756</v>
      </c>
      <c r="I10" s="37">
        <f t="shared" ref="I10:I54" si="1">IF(($D10      =0),0,($H10      /$D10      ))</f>
        <v>0.17320413048333733</v>
      </c>
      <c r="J10" s="32">
        <f>SUM(J8:J9)</f>
        <v>205389307</v>
      </c>
      <c r="K10" s="37">
        <f t="shared" ref="K10:K54" si="2">IF(($E10      =0),0,($J10      /$E10      ))</f>
        <v>0.15124258474191704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654450863</v>
      </c>
      <c r="O10" s="37">
        <f t="shared" ref="O10:O54" si="5">IF(($E10      =0),0,($N10      /$E10      ))</f>
        <v>0.48191817554892596</v>
      </c>
      <c r="P10" s="32">
        <f>SUM(P8:P9)</f>
        <v>635132788</v>
      </c>
      <c r="Q10" s="32">
        <f>SUM(Q8:Q9)</f>
        <v>1443930106</v>
      </c>
      <c r="R10" s="32">
        <f>SUM(R8:R9)</f>
        <v>1362396412</v>
      </c>
      <c r="S10" s="32">
        <f>SUM(S8:S9)</f>
        <v>1328403627</v>
      </c>
      <c r="T10" s="37">
        <f t="shared" ref="T10:T54" si="6">IF(($R10      =0),0,($S10      /$R10      ))</f>
        <v>0.97504927002112507</v>
      </c>
      <c r="U10" s="37">
        <f t="shared" ref="U10:U54" si="7">IF(($P10      =0),0,(($J10      /$P10      )-1))</f>
        <v>-0.67661989605864914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46426281</v>
      </c>
      <c r="E11" s="31">
        <v>45026281</v>
      </c>
      <c r="F11" s="31">
        <v>7554895</v>
      </c>
      <c r="G11" s="36">
        <f t="shared" si="0"/>
        <v>0.16272884317397726</v>
      </c>
      <c r="H11" s="31">
        <v>5980552</v>
      </c>
      <c r="I11" s="36">
        <f t="shared" si="1"/>
        <v>0.12881824413202514</v>
      </c>
      <c r="J11" s="31">
        <v>9447416</v>
      </c>
      <c r="K11" s="36">
        <f t="shared" si="2"/>
        <v>0.20982003821279399</v>
      </c>
      <c r="L11" s="31">
        <v>0</v>
      </c>
      <c r="M11" s="36">
        <f t="shared" si="3"/>
        <v>0</v>
      </c>
      <c r="N11" s="31">
        <f t="shared" si="4"/>
        <v>22982863</v>
      </c>
      <c r="O11" s="36">
        <f t="shared" si="5"/>
        <v>0.51043218514982391</v>
      </c>
      <c r="P11" s="31">
        <v>10777741</v>
      </c>
      <c r="Q11" s="31">
        <v>34085295</v>
      </c>
      <c r="R11" s="31">
        <v>36985295</v>
      </c>
      <c r="S11" s="31">
        <v>27371062</v>
      </c>
      <c r="T11" s="36">
        <f t="shared" si="6"/>
        <v>0.7400525533188258</v>
      </c>
      <c r="U11" s="36">
        <f t="shared" si="7"/>
        <v>-0.12343263769281521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45216157</v>
      </c>
      <c r="E12" s="31">
        <v>35084439</v>
      </c>
      <c r="F12" s="31">
        <v>3511375</v>
      </c>
      <c r="G12" s="36">
        <f t="shared" si="0"/>
        <v>7.765752848036156E-2</v>
      </c>
      <c r="H12" s="31">
        <v>4698489</v>
      </c>
      <c r="I12" s="36">
        <f t="shared" si="1"/>
        <v>0.10391172783657841</v>
      </c>
      <c r="J12" s="31">
        <v>16205367</v>
      </c>
      <c r="K12" s="36">
        <f t="shared" si="2"/>
        <v>0.46189614147742253</v>
      </c>
      <c r="L12" s="31">
        <v>0</v>
      </c>
      <c r="M12" s="36">
        <f t="shared" si="3"/>
        <v>0</v>
      </c>
      <c r="N12" s="31">
        <f t="shared" si="4"/>
        <v>24415231</v>
      </c>
      <c r="O12" s="36">
        <f t="shared" si="5"/>
        <v>0.69589914206694314</v>
      </c>
      <c r="P12" s="31">
        <v>2880415</v>
      </c>
      <c r="Q12" s="31">
        <v>43990532</v>
      </c>
      <c r="R12" s="31">
        <v>43966682</v>
      </c>
      <c r="S12" s="31">
        <v>11009063</v>
      </c>
      <c r="T12" s="36">
        <f t="shared" si="6"/>
        <v>0.25039558363762815</v>
      </c>
      <c r="U12" s="36">
        <f t="shared" si="7"/>
        <v>4.6260528430799033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14867731</v>
      </c>
      <c r="E13" s="31">
        <v>16575810</v>
      </c>
      <c r="F13" s="31">
        <v>3222278</v>
      </c>
      <c r="G13" s="36">
        <f t="shared" si="0"/>
        <v>0.21672964085777446</v>
      </c>
      <c r="H13" s="31">
        <v>5375857</v>
      </c>
      <c r="I13" s="36">
        <f t="shared" si="1"/>
        <v>0.36157884481498892</v>
      </c>
      <c r="J13" s="31">
        <v>6505159</v>
      </c>
      <c r="K13" s="36">
        <f t="shared" si="2"/>
        <v>0.39244893613042137</v>
      </c>
      <c r="L13" s="31">
        <v>0</v>
      </c>
      <c r="M13" s="36">
        <f t="shared" si="3"/>
        <v>0</v>
      </c>
      <c r="N13" s="31">
        <f t="shared" si="4"/>
        <v>15103294</v>
      </c>
      <c r="O13" s="36">
        <f t="shared" si="5"/>
        <v>0.91116476359224674</v>
      </c>
      <c r="P13" s="31">
        <v>3444559</v>
      </c>
      <c r="Q13" s="31">
        <v>25110552</v>
      </c>
      <c r="R13" s="31">
        <v>42366968</v>
      </c>
      <c r="S13" s="31">
        <v>13030205</v>
      </c>
      <c r="T13" s="36">
        <f t="shared" si="6"/>
        <v>0.30755575900545917</v>
      </c>
      <c r="U13" s="36">
        <f t="shared" si="7"/>
        <v>0.88853173947666453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65104260</v>
      </c>
      <c r="E14" s="31">
        <v>64714473</v>
      </c>
      <c r="F14" s="31">
        <v>18377339</v>
      </c>
      <c r="G14" s="36">
        <f t="shared" si="0"/>
        <v>0.28227552236981113</v>
      </c>
      <c r="H14" s="31">
        <v>18334964</v>
      </c>
      <c r="I14" s="36">
        <f t="shared" si="1"/>
        <v>0.28162464330291137</v>
      </c>
      <c r="J14" s="31">
        <v>16027399</v>
      </c>
      <c r="K14" s="36">
        <f t="shared" si="2"/>
        <v>0.24766328546011648</v>
      </c>
      <c r="L14" s="31">
        <v>0</v>
      </c>
      <c r="M14" s="36">
        <f t="shared" si="3"/>
        <v>0</v>
      </c>
      <c r="N14" s="31">
        <f t="shared" si="4"/>
        <v>52739702</v>
      </c>
      <c r="O14" s="36">
        <f t="shared" si="5"/>
        <v>0.81495992403430373</v>
      </c>
      <c r="P14" s="31">
        <v>14833756</v>
      </c>
      <c r="Q14" s="31">
        <v>62838455</v>
      </c>
      <c r="R14" s="31">
        <v>62946391</v>
      </c>
      <c r="S14" s="31">
        <v>47344783</v>
      </c>
      <c r="T14" s="36">
        <f t="shared" si="6"/>
        <v>0.75214451929420389</v>
      </c>
      <c r="U14" s="36">
        <f t="shared" si="7"/>
        <v>8.0468021720190075E-2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8645906</v>
      </c>
      <c r="E15" s="31">
        <v>8645906</v>
      </c>
      <c r="F15" s="31">
        <v>542321</v>
      </c>
      <c r="G15" s="36">
        <f t="shared" si="0"/>
        <v>6.2725757138696631E-2</v>
      </c>
      <c r="H15" s="31">
        <v>785428</v>
      </c>
      <c r="I15" s="36">
        <f t="shared" si="1"/>
        <v>9.0843920810612558E-2</v>
      </c>
      <c r="J15" s="31">
        <v>538933</v>
      </c>
      <c r="K15" s="36">
        <f t="shared" si="2"/>
        <v>6.2333895371982993E-2</v>
      </c>
      <c r="L15" s="31">
        <v>0</v>
      </c>
      <c r="M15" s="36">
        <f t="shared" si="3"/>
        <v>0</v>
      </c>
      <c r="N15" s="31">
        <f t="shared" si="4"/>
        <v>1866682</v>
      </c>
      <c r="O15" s="36">
        <f t="shared" si="5"/>
        <v>0.21590357332129217</v>
      </c>
      <c r="P15" s="31">
        <v>1296191</v>
      </c>
      <c r="Q15" s="31">
        <v>5956026</v>
      </c>
      <c r="R15" s="31">
        <v>5289755</v>
      </c>
      <c r="S15" s="31">
        <v>3453082</v>
      </c>
      <c r="T15" s="36">
        <f t="shared" si="6"/>
        <v>0.65278675477408687</v>
      </c>
      <c r="U15" s="36">
        <f t="shared" si="7"/>
        <v>-0.58421791232927855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158635350</v>
      </c>
      <c r="E16" s="31">
        <v>198503063</v>
      </c>
      <c r="F16" s="31">
        <v>27630435</v>
      </c>
      <c r="G16" s="36">
        <f t="shared" si="0"/>
        <v>0.17417577481942076</v>
      </c>
      <c r="H16" s="31">
        <v>25760367</v>
      </c>
      <c r="I16" s="36">
        <f t="shared" si="1"/>
        <v>0.16238730522547465</v>
      </c>
      <c r="J16" s="31">
        <v>22210328</v>
      </c>
      <c r="K16" s="36">
        <f t="shared" si="2"/>
        <v>0.11188909462822748</v>
      </c>
      <c r="L16" s="31">
        <v>0</v>
      </c>
      <c r="M16" s="36">
        <f t="shared" si="3"/>
        <v>0</v>
      </c>
      <c r="N16" s="31">
        <f t="shared" si="4"/>
        <v>75601130</v>
      </c>
      <c r="O16" s="36">
        <f t="shared" si="5"/>
        <v>0.38085623897904286</v>
      </c>
      <c r="P16" s="31">
        <v>29206669</v>
      </c>
      <c r="Q16" s="31">
        <v>246273516</v>
      </c>
      <c r="R16" s="31">
        <v>151911903</v>
      </c>
      <c r="S16" s="31">
        <v>80520954</v>
      </c>
      <c r="T16" s="36">
        <f t="shared" si="6"/>
        <v>0.5300503279193336</v>
      </c>
      <c r="U16" s="36">
        <f t="shared" si="7"/>
        <v>-0.23954600916660507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16872110</v>
      </c>
      <c r="E17" s="31">
        <v>16332704</v>
      </c>
      <c r="F17" s="31">
        <v>4201625</v>
      </c>
      <c r="G17" s="36">
        <f t="shared" si="0"/>
        <v>0.24902783350748661</v>
      </c>
      <c r="H17" s="31">
        <v>4298626</v>
      </c>
      <c r="I17" s="36">
        <f t="shared" si="1"/>
        <v>0.25477702551725895</v>
      </c>
      <c r="J17" s="31">
        <v>4215903</v>
      </c>
      <c r="K17" s="36">
        <f t="shared" si="2"/>
        <v>0.25812645597446693</v>
      </c>
      <c r="L17" s="31">
        <v>0</v>
      </c>
      <c r="M17" s="36">
        <f t="shared" si="3"/>
        <v>0</v>
      </c>
      <c r="N17" s="31">
        <f t="shared" si="4"/>
        <v>12716154</v>
      </c>
      <c r="O17" s="36">
        <f t="shared" si="5"/>
        <v>0.77857003959662774</v>
      </c>
      <c r="P17" s="31">
        <v>4293041</v>
      </c>
      <c r="Q17" s="31">
        <v>16336902</v>
      </c>
      <c r="R17" s="31">
        <v>17009143</v>
      </c>
      <c r="S17" s="31">
        <v>12719421</v>
      </c>
      <c r="T17" s="36">
        <f t="shared" si="6"/>
        <v>0.74779905136901959</v>
      </c>
      <c r="U17" s="36">
        <f t="shared" si="7"/>
        <v>-1.7968148918214411E-2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2626000</v>
      </c>
      <c r="E18" s="31">
        <v>2626000</v>
      </c>
      <c r="F18" s="31">
        <v>686032</v>
      </c>
      <c r="G18" s="36">
        <f t="shared" si="0"/>
        <v>0.26124600152322924</v>
      </c>
      <c r="H18" s="31">
        <v>586518</v>
      </c>
      <c r="I18" s="36">
        <f t="shared" si="1"/>
        <v>0.22335034272658036</v>
      </c>
      <c r="J18" s="31">
        <v>480918</v>
      </c>
      <c r="K18" s="36">
        <f t="shared" si="2"/>
        <v>0.18313709063214015</v>
      </c>
      <c r="L18" s="31">
        <v>0</v>
      </c>
      <c r="M18" s="36">
        <f t="shared" si="3"/>
        <v>0</v>
      </c>
      <c r="N18" s="31">
        <f t="shared" si="4"/>
        <v>1753468</v>
      </c>
      <c r="O18" s="36">
        <f t="shared" si="5"/>
        <v>0.66773343488194969</v>
      </c>
      <c r="P18" s="31">
        <v>544213</v>
      </c>
      <c r="Q18" s="31">
        <v>2514000</v>
      </c>
      <c r="R18" s="31">
        <v>2514000</v>
      </c>
      <c r="S18" s="31">
        <v>1751171</v>
      </c>
      <c r="T18" s="36">
        <f t="shared" si="6"/>
        <v>0.69656762132060457</v>
      </c>
      <c r="U18" s="36">
        <f t="shared" si="7"/>
        <v>-0.11630556418167148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358393795</v>
      </c>
      <c r="E19" s="32">
        <f>SUM(E11:E18)</f>
        <v>387508676</v>
      </c>
      <c r="F19" s="32">
        <f>SUM(F11:F18)</f>
        <v>65726300</v>
      </c>
      <c r="G19" s="37">
        <f t="shared" si="0"/>
        <v>0.18339128890331374</v>
      </c>
      <c r="H19" s="32">
        <f>SUM(H11:H18)</f>
        <v>65820801</v>
      </c>
      <c r="I19" s="37">
        <f t="shared" si="1"/>
        <v>0.18365496813358612</v>
      </c>
      <c r="J19" s="32">
        <f>SUM(J11:J18)</f>
        <v>75631423</v>
      </c>
      <c r="K19" s="37">
        <f t="shared" si="2"/>
        <v>0.19517349593483682</v>
      </c>
      <c r="L19" s="32">
        <f>SUM(L11:L18)</f>
        <v>0</v>
      </c>
      <c r="M19" s="37">
        <f t="shared" si="3"/>
        <v>0</v>
      </c>
      <c r="N19" s="32">
        <f t="shared" si="4"/>
        <v>207178524</v>
      </c>
      <c r="O19" s="37">
        <f t="shared" si="5"/>
        <v>0.53464228501557476</v>
      </c>
      <c r="P19" s="32">
        <f>SUM(P11:P18)</f>
        <v>67276585</v>
      </c>
      <c r="Q19" s="32">
        <f>SUM(Q11:Q18)</f>
        <v>437105278</v>
      </c>
      <c r="R19" s="32">
        <f>SUM(R11:R18)</f>
        <v>362990137</v>
      </c>
      <c r="S19" s="32">
        <f>SUM(S11:S18)</f>
        <v>197199741</v>
      </c>
      <c r="T19" s="37">
        <f t="shared" si="6"/>
        <v>0.54326473614350579</v>
      </c>
      <c r="U19" s="37">
        <f t="shared" si="7"/>
        <v>0.1241864164181341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79584272</v>
      </c>
      <c r="E20" s="31">
        <v>96712448</v>
      </c>
      <c r="F20" s="31">
        <v>15999691</v>
      </c>
      <c r="G20" s="36">
        <f t="shared" si="0"/>
        <v>0.20104086646668076</v>
      </c>
      <c r="H20" s="31">
        <v>20781992</v>
      </c>
      <c r="I20" s="36">
        <f t="shared" si="1"/>
        <v>0.26113189802125725</v>
      </c>
      <c r="J20" s="31">
        <v>10903632</v>
      </c>
      <c r="K20" s="36">
        <f t="shared" si="2"/>
        <v>0.11274279811426136</v>
      </c>
      <c r="L20" s="31">
        <v>0</v>
      </c>
      <c r="M20" s="36">
        <f t="shared" si="3"/>
        <v>0</v>
      </c>
      <c r="N20" s="31">
        <f t="shared" si="4"/>
        <v>47685315</v>
      </c>
      <c r="O20" s="36">
        <f t="shared" si="5"/>
        <v>0.49306284750438745</v>
      </c>
      <c r="P20" s="31">
        <v>17205466</v>
      </c>
      <c r="Q20" s="31">
        <v>96764784</v>
      </c>
      <c r="R20" s="31">
        <v>123701196</v>
      </c>
      <c r="S20" s="31">
        <v>47660228</v>
      </c>
      <c r="T20" s="36">
        <f t="shared" si="6"/>
        <v>0.38528510265979965</v>
      </c>
      <c r="U20" s="36">
        <f t="shared" si="7"/>
        <v>-0.36626930069781316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432495410</v>
      </c>
      <c r="E21" s="31">
        <v>412893777</v>
      </c>
      <c r="F21" s="31">
        <v>11526522</v>
      </c>
      <c r="G21" s="36">
        <f t="shared" si="0"/>
        <v>2.6651200760720212E-2</v>
      </c>
      <c r="H21" s="31">
        <v>56440767</v>
      </c>
      <c r="I21" s="36">
        <f t="shared" si="1"/>
        <v>0.13050026819937813</v>
      </c>
      <c r="J21" s="31">
        <v>128670880</v>
      </c>
      <c r="K21" s="36">
        <f t="shared" si="2"/>
        <v>0.31163191883126878</v>
      </c>
      <c r="L21" s="31">
        <v>0</v>
      </c>
      <c r="M21" s="36">
        <f t="shared" si="3"/>
        <v>0</v>
      </c>
      <c r="N21" s="31">
        <f t="shared" si="4"/>
        <v>196638169</v>
      </c>
      <c r="O21" s="36">
        <f t="shared" si="5"/>
        <v>0.47624396383188888</v>
      </c>
      <c r="P21" s="31">
        <v>31960181</v>
      </c>
      <c r="Q21" s="31">
        <v>323736173</v>
      </c>
      <c r="R21" s="31">
        <v>335175764</v>
      </c>
      <c r="S21" s="31">
        <v>49873426</v>
      </c>
      <c r="T21" s="36">
        <f t="shared" si="6"/>
        <v>0.14879782895042495</v>
      </c>
      <c r="U21" s="36">
        <f t="shared" si="7"/>
        <v>3.0259746964511871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13568211</v>
      </c>
      <c r="E22" s="31">
        <v>11298639</v>
      </c>
      <c r="F22" s="31">
        <v>4366160</v>
      </c>
      <c r="G22" s="36">
        <f t="shared" si="0"/>
        <v>0.32179334475267224</v>
      </c>
      <c r="H22" s="31">
        <v>2836954</v>
      </c>
      <c r="I22" s="36">
        <f t="shared" si="1"/>
        <v>0.20908828732100349</v>
      </c>
      <c r="J22" s="31">
        <v>3323105</v>
      </c>
      <c r="K22" s="36">
        <f t="shared" si="2"/>
        <v>0.29411551249668211</v>
      </c>
      <c r="L22" s="31">
        <v>0</v>
      </c>
      <c r="M22" s="36">
        <f t="shared" si="3"/>
        <v>0</v>
      </c>
      <c r="N22" s="31">
        <f t="shared" si="4"/>
        <v>10526219</v>
      </c>
      <c r="O22" s="36">
        <f t="shared" si="5"/>
        <v>0.93163601385972239</v>
      </c>
      <c r="P22" s="31">
        <v>5357088</v>
      </c>
      <c r="Q22" s="31">
        <v>18376914</v>
      </c>
      <c r="R22" s="31">
        <v>17192900</v>
      </c>
      <c r="S22" s="31">
        <v>14788071</v>
      </c>
      <c r="T22" s="36">
        <f t="shared" si="6"/>
        <v>0.86012662203584034</v>
      </c>
      <c r="U22" s="36">
        <f t="shared" si="7"/>
        <v>-0.37968071459718411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56608065</v>
      </c>
      <c r="E23" s="31">
        <v>56949738</v>
      </c>
      <c r="F23" s="31">
        <v>10925825</v>
      </c>
      <c r="G23" s="36">
        <f t="shared" si="0"/>
        <v>0.19300827541093304</v>
      </c>
      <c r="H23" s="31">
        <v>11638358</v>
      </c>
      <c r="I23" s="36">
        <f t="shared" si="1"/>
        <v>0.20559540411777014</v>
      </c>
      <c r="J23" s="31">
        <v>20222221</v>
      </c>
      <c r="K23" s="36">
        <f t="shared" si="2"/>
        <v>0.35508892069003023</v>
      </c>
      <c r="L23" s="31">
        <v>0</v>
      </c>
      <c r="M23" s="36">
        <f t="shared" si="3"/>
        <v>0</v>
      </c>
      <c r="N23" s="31">
        <f t="shared" si="4"/>
        <v>42786404</v>
      </c>
      <c r="O23" s="36">
        <f t="shared" si="5"/>
        <v>0.75130115611769799</v>
      </c>
      <c r="P23" s="31">
        <v>10322547</v>
      </c>
      <c r="Q23" s="31">
        <v>63054771</v>
      </c>
      <c r="R23" s="31">
        <v>59760719</v>
      </c>
      <c r="S23" s="31">
        <v>32378246</v>
      </c>
      <c r="T23" s="36">
        <f t="shared" si="6"/>
        <v>0.5417981333189783</v>
      </c>
      <c r="U23" s="36">
        <f t="shared" si="7"/>
        <v>0.95903404460158903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32173683</v>
      </c>
      <c r="E24" s="31">
        <v>57602167</v>
      </c>
      <c r="F24" s="31">
        <v>6008358</v>
      </c>
      <c r="G24" s="36">
        <f t="shared" si="0"/>
        <v>0.18674759740748362</v>
      </c>
      <c r="H24" s="31">
        <v>5804877</v>
      </c>
      <c r="I24" s="36">
        <f t="shared" si="1"/>
        <v>0.1804231427281732</v>
      </c>
      <c r="J24" s="31">
        <v>6862744</v>
      </c>
      <c r="K24" s="36">
        <f t="shared" si="2"/>
        <v>0.11914037886803808</v>
      </c>
      <c r="L24" s="31">
        <v>0</v>
      </c>
      <c r="M24" s="36">
        <f t="shared" si="3"/>
        <v>0</v>
      </c>
      <c r="N24" s="31">
        <f t="shared" si="4"/>
        <v>18675979</v>
      </c>
      <c r="O24" s="36">
        <f t="shared" si="5"/>
        <v>0.32422354874253256</v>
      </c>
      <c r="P24" s="31">
        <v>5627692</v>
      </c>
      <c r="Q24" s="31">
        <v>23991200</v>
      </c>
      <c r="R24" s="31">
        <v>34903367</v>
      </c>
      <c r="S24" s="31">
        <v>30032480</v>
      </c>
      <c r="T24" s="36">
        <f t="shared" si="6"/>
        <v>0.86044650076309259</v>
      </c>
      <c r="U24" s="36">
        <f t="shared" si="7"/>
        <v>0.21945977143027728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45705616</v>
      </c>
      <c r="E25" s="31">
        <v>60394096</v>
      </c>
      <c r="F25" s="31">
        <v>14221163</v>
      </c>
      <c r="G25" s="36">
        <f t="shared" si="0"/>
        <v>0.31114694964399997</v>
      </c>
      <c r="H25" s="31">
        <v>16717817</v>
      </c>
      <c r="I25" s="36">
        <f t="shared" si="1"/>
        <v>0.36577161546187237</v>
      </c>
      <c r="J25" s="31">
        <v>18630273</v>
      </c>
      <c r="K25" s="36">
        <f t="shared" si="2"/>
        <v>0.30847838172790931</v>
      </c>
      <c r="L25" s="31">
        <v>0</v>
      </c>
      <c r="M25" s="36">
        <f t="shared" si="3"/>
        <v>0</v>
      </c>
      <c r="N25" s="31">
        <f t="shared" si="4"/>
        <v>49569253</v>
      </c>
      <c r="O25" s="36">
        <f t="shared" si="5"/>
        <v>0.82076322493509957</v>
      </c>
      <c r="P25" s="31">
        <v>31613685</v>
      </c>
      <c r="Q25" s="31">
        <v>80381607</v>
      </c>
      <c r="R25" s="31">
        <v>57881954</v>
      </c>
      <c r="S25" s="31">
        <v>181061981</v>
      </c>
      <c r="T25" s="36">
        <f t="shared" si="6"/>
        <v>3.1281248901859811</v>
      </c>
      <c r="U25" s="36">
        <f t="shared" si="7"/>
        <v>-0.41068961116048319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4179509</v>
      </c>
      <c r="E26" s="31">
        <v>4179509</v>
      </c>
      <c r="F26" s="31">
        <v>273715</v>
      </c>
      <c r="G26" s="36">
        <f t="shared" si="0"/>
        <v>6.5489750111795433E-2</v>
      </c>
      <c r="H26" s="31">
        <v>7775</v>
      </c>
      <c r="I26" s="36">
        <f t="shared" si="1"/>
        <v>1.8602663614314505E-3</v>
      </c>
      <c r="J26" s="31">
        <v>1185011</v>
      </c>
      <c r="K26" s="36">
        <f t="shared" si="2"/>
        <v>0.28352875900016006</v>
      </c>
      <c r="L26" s="31">
        <v>0</v>
      </c>
      <c r="M26" s="36">
        <f t="shared" si="3"/>
        <v>0</v>
      </c>
      <c r="N26" s="31">
        <f t="shared" si="4"/>
        <v>1466501</v>
      </c>
      <c r="O26" s="36">
        <f t="shared" si="5"/>
        <v>0.35087877547338697</v>
      </c>
      <c r="P26" s="31">
        <v>407154</v>
      </c>
      <c r="Q26" s="31">
        <v>4067436</v>
      </c>
      <c r="R26" s="31">
        <v>4002964</v>
      </c>
      <c r="S26" s="31">
        <v>2721866</v>
      </c>
      <c r="T26" s="36">
        <f t="shared" si="6"/>
        <v>0.67996264767807058</v>
      </c>
      <c r="U26" s="36">
        <f t="shared" si="7"/>
        <v>1.910473678264244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664314766</v>
      </c>
      <c r="E27" s="32">
        <f>SUM(E20:E26)</f>
        <v>700030374</v>
      </c>
      <c r="F27" s="32">
        <f>SUM(F20:F26)</f>
        <v>63321434</v>
      </c>
      <c r="G27" s="37">
        <f t="shared" si="0"/>
        <v>9.5318420183964414E-2</v>
      </c>
      <c r="H27" s="32">
        <f>SUM(H20:H26)</f>
        <v>114228540</v>
      </c>
      <c r="I27" s="37">
        <f t="shared" si="1"/>
        <v>0.17194942194014096</v>
      </c>
      <c r="J27" s="32">
        <f>SUM(J20:J26)</f>
        <v>189797866</v>
      </c>
      <c r="K27" s="37">
        <f t="shared" si="2"/>
        <v>0.27112804393827633</v>
      </c>
      <c r="L27" s="32">
        <f>SUM(L20:L26)</f>
        <v>0</v>
      </c>
      <c r="M27" s="37">
        <f t="shared" si="3"/>
        <v>0</v>
      </c>
      <c r="N27" s="32">
        <f t="shared" si="4"/>
        <v>367347840</v>
      </c>
      <c r="O27" s="37">
        <f t="shared" si="5"/>
        <v>0.52475985849151163</v>
      </c>
      <c r="P27" s="32">
        <f>SUM(P20:P26)</f>
        <v>102493813</v>
      </c>
      <c r="Q27" s="32">
        <f>SUM(Q20:Q26)</f>
        <v>610372885</v>
      </c>
      <c r="R27" s="32">
        <f>SUM(R20:R26)</f>
        <v>632618864</v>
      </c>
      <c r="S27" s="32">
        <f>SUM(S20:S26)</f>
        <v>358516298</v>
      </c>
      <c r="T27" s="37">
        <f t="shared" si="6"/>
        <v>0.56671768485234419</v>
      </c>
      <c r="U27" s="37">
        <f t="shared" si="7"/>
        <v>0.85179827391142138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62998622</v>
      </c>
      <c r="E28" s="31">
        <v>62998622</v>
      </c>
      <c r="F28" s="31">
        <v>18127605</v>
      </c>
      <c r="G28" s="36">
        <f t="shared" si="0"/>
        <v>0.28774605577880735</v>
      </c>
      <c r="H28" s="31">
        <v>20321704</v>
      </c>
      <c r="I28" s="36">
        <f t="shared" si="1"/>
        <v>0.32257378582026763</v>
      </c>
      <c r="J28" s="31">
        <v>8508687</v>
      </c>
      <c r="K28" s="36">
        <f t="shared" si="2"/>
        <v>0.13506147801137619</v>
      </c>
      <c r="L28" s="31">
        <v>0</v>
      </c>
      <c r="M28" s="36">
        <f t="shared" si="3"/>
        <v>0</v>
      </c>
      <c r="N28" s="31">
        <f t="shared" si="4"/>
        <v>46957996</v>
      </c>
      <c r="O28" s="36">
        <f t="shared" si="5"/>
        <v>0.74538131961045118</v>
      </c>
      <c r="P28" s="31">
        <v>3033464</v>
      </c>
      <c r="Q28" s="31">
        <v>76225050</v>
      </c>
      <c r="R28" s="31">
        <v>55971834</v>
      </c>
      <c r="S28" s="31">
        <v>61676770</v>
      </c>
      <c r="T28" s="36">
        <f t="shared" si="6"/>
        <v>1.1019251218389592</v>
      </c>
      <c r="U28" s="36">
        <f t="shared" si="7"/>
        <v>1.8049408201317041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50826337</v>
      </c>
      <c r="E29" s="31">
        <v>52376337</v>
      </c>
      <c r="F29" s="31">
        <v>13873025</v>
      </c>
      <c r="G29" s="36">
        <f t="shared" si="0"/>
        <v>0.27294953401816069</v>
      </c>
      <c r="H29" s="31">
        <v>13984149</v>
      </c>
      <c r="I29" s="36">
        <f t="shared" si="1"/>
        <v>0.27513588083280527</v>
      </c>
      <c r="J29" s="31">
        <v>11695321</v>
      </c>
      <c r="K29" s="36">
        <f t="shared" si="2"/>
        <v>0.22329398483899324</v>
      </c>
      <c r="L29" s="31">
        <v>0</v>
      </c>
      <c r="M29" s="36">
        <f t="shared" si="3"/>
        <v>0</v>
      </c>
      <c r="N29" s="31">
        <f t="shared" si="4"/>
        <v>39552495</v>
      </c>
      <c r="O29" s="36">
        <f t="shared" si="5"/>
        <v>0.75515962485119947</v>
      </c>
      <c r="P29" s="31">
        <v>10474558</v>
      </c>
      <c r="Q29" s="31">
        <v>50139202</v>
      </c>
      <c r="R29" s="31">
        <v>50139202</v>
      </c>
      <c r="S29" s="31">
        <v>34623775</v>
      </c>
      <c r="T29" s="36">
        <f t="shared" si="6"/>
        <v>0.69055297290132378</v>
      </c>
      <c r="U29" s="36">
        <f t="shared" si="7"/>
        <v>0.1165455382461007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6431626</v>
      </c>
      <c r="E30" s="31">
        <v>7759934</v>
      </c>
      <c r="F30" s="31">
        <v>1131769</v>
      </c>
      <c r="G30" s="36">
        <f t="shared" si="0"/>
        <v>0.17596934274474293</v>
      </c>
      <c r="H30" s="31">
        <v>1398878</v>
      </c>
      <c r="I30" s="36">
        <f t="shared" si="1"/>
        <v>0.21749989815950119</v>
      </c>
      <c r="J30" s="31">
        <v>855340</v>
      </c>
      <c r="K30" s="36">
        <f t="shared" si="2"/>
        <v>0.1102251642861911</v>
      </c>
      <c r="L30" s="31">
        <v>0</v>
      </c>
      <c r="M30" s="36">
        <f t="shared" si="3"/>
        <v>0</v>
      </c>
      <c r="N30" s="31">
        <f t="shared" si="4"/>
        <v>3385987</v>
      </c>
      <c r="O30" s="36">
        <f t="shared" si="5"/>
        <v>0.43634224208607958</v>
      </c>
      <c r="P30" s="31">
        <v>780562</v>
      </c>
      <c r="Q30" s="31">
        <v>1778907</v>
      </c>
      <c r="R30" s="31">
        <v>4854070</v>
      </c>
      <c r="S30" s="31">
        <v>2577306</v>
      </c>
      <c r="T30" s="36">
        <f t="shared" si="6"/>
        <v>0.53095773237715982</v>
      </c>
      <c r="U30" s="36">
        <f t="shared" si="7"/>
        <v>9.5800205492965418E-2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28293788</v>
      </c>
      <c r="E31" s="31">
        <v>28284666</v>
      </c>
      <c r="F31" s="31">
        <v>7020011</v>
      </c>
      <c r="G31" s="36">
        <f t="shared" si="0"/>
        <v>0.24811138755970039</v>
      </c>
      <c r="H31" s="31">
        <v>6224817</v>
      </c>
      <c r="I31" s="36">
        <f t="shared" si="1"/>
        <v>0.22000649047062909</v>
      </c>
      <c r="J31" s="31">
        <v>8150108</v>
      </c>
      <c r="K31" s="36">
        <f t="shared" si="2"/>
        <v>0.2881458101714901</v>
      </c>
      <c r="L31" s="31">
        <v>0</v>
      </c>
      <c r="M31" s="36">
        <f t="shared" si="3"/>
        <v>0</v>
      </c>
      <c r="N31" s="31">
        <f t="shared" si="4"/>
        <v>21394936</v>
      </c>
      <c r="O31" s="36">
        <f t="shared" si="5"/>
        <v>0.75641465944833852</v>
      </c>
      <c r="P31" s="31">
        <v>7147658</v>
      </c>
      <c r="Q31" s="31">
        <v>33372600</v>
      </c>
      <c r="R31" s="31">
        <v>33663939</v>
      </c>
      <c r="S31" s="31">
        <v>19253307</v>
      </c>
      <c r="T31" s="36">
        <f t="shared" si="6"/>
        <v>0.57192674333208604</v>
      </c>
      <c r="U31" s="36">
        <f t="shared" si="7"/>
        <v>0.14024873601954657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6135988</v>
      </c>
      <c r="E32" s="31">
        <v>8153998</v>
      </c>
      <c r="F32" s="31">
        <v>2579256</v>
      </c>
      <c r="G32" s="36">
        <f t="shared" si="0"/>
        <v>0.42034893158200437</v>
      </c>
      <c r="H32" s="31">
        <v>3002072</v>
      </c>
      <c r="I32" s="36">
        <f t="shared" si="1"/>
        <v>0.48925649789406367</v>
      </c>
      <c r="J32" s="31">
        <v>737652</v>
      </c>
      <c r="K32" s="36">
        <f t="shared" si="2"/>
        <v>9.0465070018413057E-2</v>
      </c>
      <c r="L32" s="31">
        <v>0</v>
      </c>
      <c r="M32" s="36">
        <f t="shared" si="3"/>
        <v>0</v>
      </c>
      <c r="N32" s="31">
        <f t="shared" si="4"/>
        <v>6318980</v>
      </c>
      <c r="O32" s="36">
        <f t="shared" si="5"/>
        <v>0.77495481357733964</v>
      </c>
      <c r="P32" s="31">
        <v>778891</v>
      </c>
      <c r="Q32" s="31">
        <v>8399078</v>
      </c>
      <c r="R32" s="31">
        <v>7461046</v>
      </c>
      <c r="S32" s="31">
        <v>5206174</v>
      </c>
      <c r="T32" s="36">
        <f t="shared" si="6"/>
        <v>0.69778071332089364</v>
      </c>
      <c r="U32" s="36">
        <f t="shared" si="7"/>
        <v>-5.2945790874461274E-2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61851977</v>
      </c>
      <c r="E33" s="31">
        <v>60351977</v>
      </c>
      <c r="F33" s="31">
        <v>6544170</v>
      </c>
      <c r="G33" s="36">
        <f t="shared" si="0"/>
        <v>0.10580373202945477</v>
      </c>
      <c r="H33" s="31">
        <v>9581585</v>
      </c>
      <c r="I33" s="36">
        <f t="shared" si="1"/>
        <v>0.15491153985263884</v>
      </c>
      <c r="J33" s="31">
        <v>27846814</v>
      </c>
      <c r="K33" s="36">
        <f t="shared" si="2"/>
        <v>0.46140682350803519</v>
      </c>
      <c r="L33" s="31">
        <v>0</v>
      </c>
      <c r="M33" s="36">
        <f t="shared" si="3"/>
        <v>0</v>
      </c>
      <c r="N33" s="31">
        <f t="shared" si="4"/>
        <v>43972569</v>
      </c>
      <c r="O33" s="36">
        <f t="shared" si="5"/>
        <v>0.72860196443937542</v>
      </c>
      <c r="P33" s="31">
        <v>5638117</v>
      </c>
      <c r="Q33" s="31">
        <v>64844662</v>
      </c>
      <c r="R33" s="31">
        <v>66394662</v>
      </c>
      <c r="S33" s="31">
        <v>18920142</v>
      </c>
      <c r="T33" s="36">
        <f t="shared" si="6"/>
        <v>0.28496480635747495</v>
      </c>
      <c r="U33" s="36">
        <f t="shared" si="7"/>
        <v>3.9390273383826546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1884020</v>
      </c>
      <c r="E34" s="31">
        <v>870087</v>
      </c>
      <c r="F34" s="31">
        <v>199711</v>
      </c>
      <c r="G34" s="36">
        <f t="shared" si="0"/>
        <v>0.10600259020604877</v>
      </c>
      <c r="H34" s="31">
        <v>245674</v>
      </c>
      <c r="I34" s="36">
        <f t="shared" si="1"/>
        <v>0.13039882803791891</v>
      </c>
      <c r="J34" s="31">
        <v>144445</v>
      </c>
      <c r="K34" s="36">
        <f t="shared" si="2"/>
        <v>0.16601213441874205</v>
      </c>
      <c r="L34" s="31">
        <v>0</v>
      </c>
      <c r="M34" s="36">
        <f t="shared" si="3"/>
        <v>0</v>
      </c>
      <c r="N34" s="31">
        <f t="shared" si="4"/>
        <v>589830</v>
      </c>
      <c r="O34" s="36">
        <f t="shared" si="5"/>
        <v>0.67789772746863242</v>
      </c>
      <c r="P34" s="31">
        <v>182821</v>
      </c>
      <c r="Q34" s="31">
        <v>1763315</v>
      </c>
      <c r="R34" s="31">
        <v>1763315</v>
      </c>
      <c r="S34" s="31">
        <v>614897</v>
      </c>
      <c r="T34" s="36">
        <f t="shared" si="6"/>
        <v>0.3487164800390174</v>
      </c>
      <c r="U34" s="36">
        <f t="shared" si="7"/>
        <v>-0.20991024007088899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218422358</v>
      </c>
      <c r="E35" s="32">
        <f>SUM(E28:E34)</f>
        <v>220795621</v>
      </c>
      <c r="F35" s="32">
        <f>SUM(F28:F34)</f>
        <v>49475547</v>
      </c>
      <c r="G35" s="37">
        <f t="shared" si="0"/>
        <v>0.22651319879991405</v>
      </c>
      <c r="H35" s="32">
        <f>SUM(H28:H34)</f>
        <v>54758879</v>
      </c>
      <c r="I35" s="37">
        <f t="shared" si="1"/>
        <v>0.25070180315515134</v>
      </c>
      <c r="J35" s="32">
        <f>SUM(J28:J34)</f>
        <v>57938367</v>
      </c>
      <c r="K35" s="37">
        <f t="shared" si="2"/>
        <v>0.26240722862886851</v>
      </c>
      <c r="L35" s="32">
        <f>SUM(L28:L34)</f>
        <v>0</v>
      </c>
      <c r="M35" s="37">
        <f t="shared" si="3"/>
        <v>0</v>
      </c>
      <c r="N35" s="32">
        <f t="shared" si="4"/>
        <v>162172793</v>
      </c>
      <c r="O35" s="37">
        <f t="shared" si="5"/>
        <v>0.73449279594181804</v>
      </c>
      <c r="P35" s="32">
        <f>SUM(P28:P34)</f>
        <v>28036071</v>
      </c>
      <c r="Q35" s="32">
        <f>SUM(Q28:Q34)</f>
        <v>236522814</v>
      </c>
      <c r="R35" s="32">
        <f>SUM(R28:R34)</f>
        <v>220248068</v>
      </c>
      <c r="S35" s="32">
        <f>SUM(S28:S34)</f>
        <v>142872371</v>
      </c>
      <c r="T35" s="37">
        <f t="shared" si="6"/>
        <v>0.64868841891498452</v>
      </c>
      <c r="U35" s="37">
        <f t="shared" si="7"/>
        <v>1.0665651403151317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70971276</v>
      </c>
      <c r="E36" s="31">
        <v>65036006</v>
      </c>
      <c r="F36" s="31">
        <v>11530620</v>
      </c>
      <c r="G36" s="36">
        <f t="shared" si="0"/>
        <v>0.16246882752960506</v>
      </c>
      <c r="H36" s="31">
        <v>12912788</v>
      </c>
      <c r="I36" s="36">
        <f t="shared" si="1"/>
        <v>0.18194386134469387</v>
      </c>
      <c r="J36" s="31">
        <v>14540691</v>
      </c>
      <c r="K36" s="36">
        <f t="shared" si="2"/>
        <v>0.22357908940472143</v>
      </c>
      <c r="L36" s="31">
        <v>0</v>
      </c>
      <c r="M36" s="36">
        <f t="shared" si="3"/>
        <v>0</v>
      </c>
      <c r="N36" s="31">
        <f t="shared" si="4"/>
        <v>38984099</v>
      </c>
      <c r="O36" s="36">
        <f t="shared" si="5"/>
        <v>0.59942332559597833</v>
      </c>
      <c r="P36" s="31">
        <v>9140159</v>
      </c>
      <c r="Q36" s="31">
        <v>80896995</v>
      </c>
      <c r="R36" s="31">
        <v>66758182</v>
      </c>
      <c r="S36" s="31">
        <v>22510932</v>
      </c>
      <c r="T36" s="36">
        <f t="shared" si="6"/>
        <v>0.33720109394231257</v>
      </c>
      <c r="U36" s="36">
        <f t="shared" si="7"/>
        <v>0.59085755510380067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34439948</v>
      </c>
      <c r="E37" s="31">
        <v>29678512</v>
      </c>
      <c r="F37" s="31">
        <v>4505921</v>
      </c>
      <c r="G37" s="36">
        <f t="shared" si="0"/>
        <v>0.13083414063226809</v>
      </c>
      <c r="H37" s="31">
        <v>3947178</v>
      </c>
      <c r="I37" s="36">
        <f t="shared" si="1"/>
        <v>0.11461045179278435</v>
      </c>
      <c r="J37" s="31">
        <v>3404121</v>
      </c>
      <c r="K37" s="36">
        <f t="shared" si="2"/>
        <v>0.11469985422449751</v>
      </c>
      <c r="L37" s="31">
        <v>0</v>
      </c>
      <c r="M37" s="36">
        <f t="shared" si="3"/>
        <v>0</v>
      </c>
      <c r="N37" s="31">
        <f t="shared" si="4"/>
        <v>11857220</v>
      </c>
      <c r="O37" s="36">
        <f t="shared" si="5"/>
        <v>0.39952205150986009</v>
      </c>
      <c r="P37" s="31">
        <v>4311130</v>
      </c>
      <c r="Q37" s="31">
        <v>36955868</v>
      </c>
      <c r="R37" s="31">
        <v>34435239</v>
      </c>
      <c r="S37" s="31">
        <v>12625281</v>
      </c>
      <c r="T37" s="36">
        <f t="shared" si="6"/>
        <v>0.36663840201602782</v>
      </c>
      <c r="U37" s="36">
        <f t="shared" si="7"/>
        <v>-0.21038776376495261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22352148</v>
      </c>
      <c r="E38" s="31">
        <v>27087444</v>
      </c>
      <c r="F38" s="31">
        <v>2574254</v>
      </c>
      <c r="G38" s="36">
        <f t="shared" si="0"/>
        <v>0.11516808138528789</v>
      </c>
      <c r="H38" s="31">
        <v>2481639</v>
      </c>
      <c r="I38" s="36">
        <f t="shared" si="1"/>
        <v>0.11102463172666896</v>
      </c>
      <c r="J38" s="31">
        <v>2532461</v>
      </c>
      <c r="K38" s="36">
        <f t="shared" si="2"/>
        <v>9.3492062226321532E-2</v>
      </c>
      <c r="L38" s="31">
        <v>0</v>
      </c>
      <c r="M38" s="36">
        <f t="shared" si="3"/>
        <v>0</v>
      </c>
      <c r="N38" s="31">
        <f t="shared" si="4"/>
        <v>7588354</v>
      </c>
      <c r="O38" s="36">
        <f t="shared" si="5"/>
        <v>0.28014285880941736</v>
      </c>
      <c r="P38" s="31">
        <v>3095414</v>
      </c>
      <c r="Q38" s="31">
        <v>31121051</v>
      </c>
      <c r="R38" s="31">
        <v>23671414</v>
      </c>
      <c r="S38" s="31">
        <v>10065358</v>
      </c>
      <c r="T38" s="36">
        <f t="shared" si="6"/>
        <v>0.4252115230632188</v>
      </c>
      <c r="U38" s="36">
        <f t="shared" si="7"/>
        <v>-0.18186678744749496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28025755</v>
      </c>
      <c r="E39" s="31">
        <v>27691580</v>
      </c>
      <c r="F39" s="31">
        <v>5026983</v>
      </c>
      <c r="G39" s="36">
        <f t="shared" si="0"/>
        <v>0.17937011866406455</v>
      </c>
      <c r="H39" s="31">
        <v>5742404</v>
      </c>
      <c r="I39" s="36">
        <f t="shared" si="1"/>
        <v>0.20489738813459263</v>
      </c>
      <c r="J39" s="31">
        <v>6205403</v>
      </c>
      <c r="K39" s="36">
        <f t="shared" si="2"/>
        <v>0.22408988580644368</v>
      </c>
      <c r="L39" s="31">
        <v>0</v>
      </c>
      <c r="M39" s="36">
        <f t="shared" si="3"/>
        <v>0</v>
      </c>
      <c r="N39" s="31">
        <f t="shared" si="4"/>
        <v>16974790</v>
      </c>
      <c r="O39" s="36">
        <f t="shared" si="5"/>
        <v>0.61299463591459935</v>
      </c>
      <c r="P39" s="31">
        <v>6606652</v>
      </c>
      <c r="Q39" s="31">
        <v>42406896</v>
      </c>
      <c r="R39" s="31">
        <v>30348275</v>
      </c>
      <c r="S39" s="31">
        <v>17265280</v>
      </c>
      <c r="T39" s="36">
        <f t="shared" si="6"/>
        <v>0.56890482243224694</v>
      </c>
      <c r="U39" s="36">
        <f t="shared" si="7"/>
        <v>-6.0734090428858689E-2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155789127</v>
      </c>
      <c r="E40" s="32">
        <f>SUM(E36:E39)</f>
        <v>149493542</v>
      </c>
      <c r="F40" s="32">
        <f>SUM(F36:F39)</f>
        <v>23637778</v>
      </c>
      <c r="G40" s="37">
        <f t="shared" si="0"/>
        <v>0.15172931805439799</v>
      </c>
      <c r="H40" s="32">
        <f>SUM(H36:H39)</f>
        <v>25084009</v>
      </c>
      <c r="I40" s="37">
        <f t="shared" si="1"/>
        <v>0.16101257823981516</v>
      </c>
      <c r="J40" s="32">
        <f>SUM(J36:J39)</f>
        <v>26682676</v>
      </c>
      <c r="K40" s="37">
        <f t="shared" si="2"/>
        <v>0.17848714829433904</v>
      </c>
      <c r="L40" s="32">
        <f>SUM(L36:L39)</f>
        <v>0</v>
      </c>
      <c r="M40" s="37">
        <f t="shared" si="3"/>
        <v>0</v>
      </c>
      <c r="N40" s="32">
        <f t="shared" si="4"/>
        <v>75404463</v>
      </c>
      <c r="O40" s="37">
        <f t="shared" si="5"/>
        <v>0.504399467637204</v>
      </c>
      <c r="P40" s="32">
        <f>SUM(P36:P39)</f>
        <v>23153355</v>
      </c>
      <c r="Q40" s="32">
        <f>SUM(Q36:Q39)</f>
        <v>191380810</v>
      </c>
      <c r="R40" s="32">
        <f>SUM(R36:R39)</f>
        <v>155213110</v>
      </c>
      <c r="S40" s="32">
        <f>SUM(S36:S39)</f>
        <v>62466851</v>
      </c>
      <c r="T40" s="37">
        <f t="shared" si="6"/>
        <v>0.40245860030766734</v>
      </c>
      <c r="U40" s="37">
        <f t="shared" si="7"/>
        <v>0.15243237967024648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102881016</v>
      </c>
      <c r="E41" s="31">
        <v>114472043</v>
      </c>
      <c r="F41" s="31">
        <v>24598733</v>
      </c>
      <c r="G41" s="36">
        <f t="shared" si="0"/>
        <v>0.23909885376715176</v>
      </c>
      <c r="H41" s="31">
        <v>24027089</v>
      </c>
      <c r="I41" s="36">
        <f t="shared" si="1"/>
        <v>0.23354249339839334</v>
      </c>
      <c r="J41" s="31">
        <v>18422284</v>
      </c>
      <c r="K41" s="36">
        <f t="shared" si="2"/>
        <v>0.16093260430409195</v>
      </c>
      <c r="L41" s="31">
        <v>0</v>
      </c>
      <c r="M41" s="36">
        <f t="shared" si="3"/>
        <v>0</v>
      </c>
      <c r="N41" s="31">
        <f t="shared" si="4"/>
        <v>67048106</v>
      </c>
      <c r="O41" s="36">
        <f t="shared" si="5"/>
        <v>0.58571599006056008</v>
      </c>
      <c r="P41" s="31">
        <v>18279979</v>
      </c>
      <c r="Q41" s="31">
        <v>95462400</v>
      </c>
      <c r="R41" s="31">
        <v>111948938</v>
      </c>
      <c r="S41" s="31">
        <v>58415169</v>
      </c>
      <c r="T41" s="36">
        <f t="shared" si="6"/>
        <v>0.52180190400734305</v>
      </c>
      <c r="U41" s="36">
        <f t="shared" si="7"/>
        <v>7.7847463610325462E-3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108219751</v>
      </c>
      <c r="E42" s="31">
        <v>100612481</v>
      </c>
      <c r="F42" s="31">
        <v>9133592</v>
      </c>
      <c r="G42" s="36">
        <f t="shared" si="0"/>
        <v>8.4398567873252631E-2</v>
      </c>
      <c r="H42" s="31">
        <v>7715480</v>
      </c>
      <c r="I42" s="36">
        <f t="shared" si="1"/>
        <v>7.1294564335118452E-2</v>
      </c>
      <c r="J42" s="31">
        <v>10539351</v>
      </c>
      <c r="K42" s="36">
        <f t="shared" si="2"/>
        <v>0.10475192436612313</v>
      </c>
      <c r="L42" s="31">
        <v>0</v>
      </c>
      <c r="M42" s="36">
        <f t="shared" si="3"/>
        <v>0</v>
      </c>
      <c r="N42" s="31">
        <f t="shared" si="4"/>
        <v>27388423</v>
      </c>
      <c r="O42" s="36">
        <f t="shared" si="5"/>
        <v>0.27221695288480163</v>
      </c>
      <c r="P42" s="31">
        <v>9688406</v>
      </c>
      <c r="Q42" s="31">
        <v>100921191</v>
      </c>
      <c r="R42" s="31">
        <v>103682681</v>
      </c>
      <c r="S42" s="31">
        <v>30616218</v>
      </c>
      <c r="T42" s="36">
        <f t="shared" si="6"/>
        <v>0.29528767683003876</v>
      </c>
      <c r="U42" s="36">
        <f t="shared" si="7"/>
        <v>8.7831269663967371E-2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64214860</v>
      </c>
      <c r="E43" s="31">
        <v>102772201</v>
      </c>
      <c r="F43" s="31">
        <v>6258057</v>
      </c>
      <c r="G43" s="36">
        <f t="shared" si="0"/>
        <v>9.7454966031227039E-2</v>
      </c>
      <c r="H43" s="31">
        <v>17057878</v>
      </c>
      <c r="I43" s="36">
        <f t="shared" si="1"/>
        <v>0.26563754869200057</v>
      </c>
      <c r="J43" s="31">
        <v>17295027</v>
      </c>
      <c r="K43" s="36">
        <f t="shared" si="2"/>
        <v>0.1682850696172207</v>
      </c>
      <c r="L43" s="31">
        <v>0</v>
      </c>
      <c r="M43" s="36">
        <f t="shared" si="3"/>
        <v>0</v>
      </c>
      <c r="N43" s="31">
        <f t="shared" si="4"/>
        <v>40610962</v>
      </c>
      <c r="O43" s="36">
        <f t="shared" si="5"/>
        <v>0.39515512565503974</v>
      </c>
      <c r="P43" s="31">
        <v>6929308</v>
      </c>
      <c r="Q43" s="31">
        <v>53419782</v>
      </c>
      <c r="R43" s="31">
        <v>40728322</v>
      </c>
      <c r="S43" s="31">
        <v>-3988889</v>
      </c>
      <c r="T43" s="36">
        <f t="shared" si="6"/>
        <v>-9.7938947742556154E-2</v>
      </c>
      <c r="U43" s="36">
        <f t="shared" si="7"/>
        <v>1.4959241240250831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52990481</v>
      </c>
      <c r="E44" s="31">
        <v>52990481</v>
      </c>
      <c r="F44" s="31">
        <v>17316557</v>
      </c>
      <c r="G44" s="36">
        <f t="shared" si="0"/>
        <v>0.32678618259758768</v>
      </c>
      <c r="H44" s="31">
        <v>2094060</v>
      </c>
      <c r="I44" s="36">
        <f t="shared" si="1"/>
        <v>3.9517663559234348E-2</v>
      </c>
      <c r="J44" s="31">
        <v>6849267</v>
      </c>
      <c r="K44" s="36">
        <f t="shared" si="2"/>
        <v>0.12925466745621728</v>
      </c>
      <c r="L44" s="31">
        <v>0</v>
      </c>
      <c r="M44" s="36">
        <f t="shared" si="3"/>
        <v>0</v>
      </c>
      <c r="N44" s="31">
        <f t="shared" si="4"/>
        <v>26259884</v>
      </c>
      <c r="O44" s="36">
        <f t="shared" si="5"/>
        <v>0.49555851361303932</v>
      </c>
      <c r="P44" s="31">
        <v>14821470</v>
      </c>
      <c r="Q44" s="31">
        <v>80933255</v>
      </c>
      <c r="R44" s="31">
        <v>93257080</v>
      </c>
      <c r="S44" s="31">
        <v>85469148</v>
      </c>
      <c r="T44" s="36">
        <f t="shared" si="6"/>
        <v>0.91648964346728423</v>
      </c>
      <c r="U44" s="36">
        <f t="shared" si="7"/>
        <v>-0.53788207242601449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183114296</v>
      </c>
      <c r="E45" s="31">
        <v>192733514</v>
      </c>
      <c r="F45" s="31">
        <v>40029415</v>
      </c>
      <c r="G45" s="36">
        <f t="shared" si="0"/>
        <v>0.21860343989745071</v>
      </c>
      <c r="H45" s="31">
        <v>47553013</v>
      </c>
      <c r="I45" s="36">
        <f t="shared" si="1"/>
        <v>0.25969033570158828</v>
      </c>
      <c r="J45" s="31">
        <v>39031782</v>
      </c>
      <c r="K45" s="36">
        <f t="shared" si="2"/>
        <v>0.20251683887214342</v>
      </c>
      <c r="L45" s="31">
        <v>0</v>
      </c>
      <c r="M45" s="36">
        <f t="shared" si="3"/>
        <v>0</v>
      </c>
      <c r="N45" s="31">
        <f t="shared" si="4"/>
        <v>126614210</v>
      </c>
      <c r="O45" s="36">
        <f t="shared" si="5"/>
        <v>0.65693924928904679</v>
      </c>
      <c r="P45" s="31">
        <v>46341333</v>
      </c>
      <c r="Q45" s="31">
        <v>228099225</v>
      </c>
      <c r="R45" s="31">
        <v>217150629</v>
      </c>
      <c r="S45" s="31">
        <v>115570063</v>
      </c>
      <c r="T45" s="36">
        <f t="shared" si="6"/>
        <v>0.53221150466941547</v>
      </c>
      <c r="U45" s="36">
        <f t="shared" si="7"/>
        <v>-0.15773286020926502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18736615</v>
      </c>
      <c r="E46" s="31">
        <v>18786615</v>
      </c>
      <c r="F46" s="31">
        <v>1258601</v>
      </c>
      <c r="G46" s="36">
        <f t="shared" si="0"/>
        <v>6.717333947460627E-2</v>
      </c>
      <c r="H46" s="31">
        <v>1399914</v>
      </c>
      <c r="I46" s="36">
        <f t="shared" si="1"/>
        <v>7.4715416845572161E-2</v>
      </c>
      <c r="J46" s="31">
        <v>5178215</v>
      </c>
      <c r="K46" s="36">
        <f t="shared" si="2"/>
        <v>0.27563321013391717</v>
      </c>
      <c r="L46" s="31">
        <v>0</v>
      </c>
      <c r="M46" s="36">
        <f t="shared" si="3"/>
        <v>0</v>
      </c>
      <c r="N46" s="31">
        <f t="shared" si="4"/>
        <v>7836730</v>
      </c>
      <c r="O46" s="36">
        <f t="shared" si="5"/>
        <v>0.4171443338781361</v>
      </c>
      <c r="P46" s="31">
        <v>3297319</v>
      </c>
      <c r="Q46" s="31">
        <v>11449228</v>
      </c>
      <c r="R46" s="31">
        <v>13479228</v>
      </c>
      <c r="S46" s="31">
        <v>5975506</v>
      </c>
      <c r="T46" s="36">
        <f t="shared" si="6"/>
        <v>0.44331218375414377</v>
      </c>
      <c r="U46" s="36">
        <f t="shared" si="7"/>
        <v>0.57043191756696876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530157019</v>
      </c>
      <c r="E47" s="32">
        <f>SUM(E41:E46)</f>
        <v>582367335</v>
      </c>
      <c r="F47" s="32">
        <f>SUM(F41:F46)</f>
        <v>98594955</v>
      </c>
      <c r="G47" s="37">
        <f t="shared" si="0"/>
        <v>0.18597312016348122</v>
      </c>
      <c r="H47" s="32">
        <f>SUM(H41:H46)</f>
        <v>99847434</v>
      </c>
      <c r="I47" s="37">
        <f t="shared" si="1"/>
        <v>0.18833558817788659</v>
      </c>
      <c r="J47" s="32">
        <f>SUM(J41:J46)</f>
        <v>97315926</v>
      </c>
      <c r="K47" s="37">
        <f t="shared" si="2"/>
        <v>0.16710402550307873</v>
      </c>
      <c r="L47" s="32">
        <f>SUM(L41:L46)</f>
        <v>0</v>
      </c>
      <c r="M47" s="37">
        <f t="shared" si="3"/>
        <v>0</v>
      </c>
      <c r="N47" s="32">
        <f t="shared" si="4"/>
        <v>295758315</v>
      </c>
      <c r="O47" s="37">
        <f t="shared" si="5"/>
        <v>0.50785526114715895</v>
      </c>
      <c r="P47" s="32">
        <f>SUM(P41:P46)</f>
        <v>99357815</v>
      </c>
      <c r="Q47" s="32">
        <f>SUM(Q41:Q46)</f>
        <v>570285081</v>
      </c>
      <c r="R47" s="32">
        <f>SUM(R41:R46)</f>
        <v>580246878</v>
      </c>
      <c r="S47" s="32">
        <f>SUM(S41:S46)</f>
        <v>292057215</v>
      </c>
      <c r="T47" s="37">
        <f t="shared" si="6"/>
        <v>0.50333267799159098</v>
      </c>
      <c r="U47" s="37">
        <f t="shared" si="7"/>
        <v>-2.0550864569636507E-2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50907558</v>
      </c>
      <c r="E48" s="31">
        <v>45872558</v>
      </c>
      <c r="F48" s="31">
        <v>4996229</v>
      </c>
      <c r="G48" s="36">
        <f t="shared" si="0"/>
        <v>9.8143167660880534E-2</v>
      </c>
      <c r="H48" s="31">
        <v>34562926</v>
      </c>
      <c r="I48" s="36">
        <f t="shared" si="1"/>
        <v>0.67893506107678547</v>
      </c>
      <c r="J48" s="31">
        <v>7007304</v>
      </c>
      <c r="K48" s="36">
        <f t="shared" si="2"/>
        <v>0.15275590255943433</v>
      </c>
      <c r="L48" s="31">
        <v>0</v>
      </c>
      <c r="M48" s="36">
        <f t="shared" si="3"/>
        <v>0</v>
      </c>
      <c r="N48" s="31">
        <f t="shared" si="4"/>
        <v>46566459</v>
      </c>
      <c r="O48" s="36">
        <f t="shared" si="5"/>
        <v>1.0151267125761767</v>
      </c>
      <c r="P48" s="31">
        <v>5095461</v>
      </c>
      <c r="Q48" s="31">
        <v>66373488</v>
      </c>
      <c r="R48" s="31">
        <v>54643484</v>
      </c>
      <c r="S48" s="31">
        <v>40481207</v>
      </c>
      <c r="T48" s="36">
        <f t="shared" si="6"/>
        <v>0.74082404774922472</v>
      </c>
      <c r="U48" s="36">
        <f t="shared" si="7"/>
        <v>0.37520510901761384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85342933</v>
      </c>
      <c r="E49" s="31">
        <v>86644840</v>
      </c>
      <c r="F49" s="31">
        <v>2237153</v>
      </c>
      <c r="G49" s="36">
        <f t="shared" si="0"/>
        <v>2.6213687781271824E-2</v>
      </c>
      <c r="H49" s="31">
        <v>2677173</v>
      </c>
      <c r="I49" s="36">
        <f t="shared" si="1"/>
        <v>3.1369592137172039E-2</v>
      </c>
      <c r="J49" s="31">
        <v>32213965</v>
      </c>
      <c r="K49" s="36">
        <f t="shared" si="2"/>
        <v>0.37179323084906152</v>
      </c>
      <c r="L49" s="31">
        <v>0</v>
      </c>
      <c r="M49" s="36">
        <f t="shared" si="3"/>
        <v>0</v>
      </c>
      <c r="N49" s="31">
        <f t="shared" si="4"/>
        <v>37128291</v>
      </c>
      <c r="O49" s="36">
        <f t="shared" si="5"/>
        <v>0.42851127660920141</v>
      </c>
      <c r="P49" s="31">
        <v>2267880</v>
      </c>
      <c r="Q49" s="31">
        <v>14538600</v>
      </c>
      <c r="R49" s="31">
        <v>12602360</v>
      </c>
      <c r="S49" s="31">
        <v>5453373</v>
      </c>
      <c r="T49" s="36">
        <f t="shared" si="6"/>
        <v>0.4327263306237879</v>
      </c>
      <c r="U49" s="36">
        <f t="shared" si="7"/>
        <v>13.204439829267862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73238268</v>
      </c>
      <c r="E50" s="31">
        <v>101995244</v>
      </c>
      <c r="F50" s="31">
        <v>20348688</v>
      </c>
      <c r="G50" s="36">
        <f t="shared" si="0"/>
        <v>0.27784228867891853</v>
      </c>
      <c r="H50" s="31">
        <v>25194438</v>
      </c>
      <c r="I50" s="36">
        <f t="shared" si="1"/>
        <v>0.34400646940476526</v>
      </c>
      <c r="J50" s="31">
        <v>19084856</v>
      </c>
      <c r="K50" s="36">
        <f t="shared" si="2"/>
        <v>0.18711515607531662</v>
      </c>
      <c r="L50" s="31">
        <v>0</v>
      </c>
      <c r="M50" s="36">
        <f t="shared" si="3"/>
        <v>0</v>
      </c>
      <c r="N50" s="31">
        <f t="shared" si="4"/>
        <v>64627982</v>
      </c>
      <c r="O50" s="36">
        <f t="shared" si="5"/>
        <v>0.63363721155468777</v>
      </c>
      <c r="P50" s="31">
        <v>8833576</v>
      </c>
      <c r="Q50" s="31">
        <v>78631056</v>
      </c>
      <c r="R50" s="31">
        <v>84154541</v>
      </c>
      <c r="S50" s="31">
        <v>28302398</v>
      </c>
      <c r="T50" s="36">
        <f t="shared" si="6"/>
        <v>0.33631456679206412</v>
      </c>
      <c r="U50" s="36">
        <f t="shared" si="7"/>
        <v>1.1604903835094644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14510930</v>
      </c>
      <c r="E51" s="31">
        <v>14210930</v>
      </c>
      <c r="F51" s="31">
        <v>186715</v>
      </c>
      <c r="G51" s="36">
        <f t="shared" si="0"/>
        <v>1.2867197347103183E-2</v>
      </c>
      <c r="H51" s="31">
        <v>335049</v>
      </c>
      <c r="I51" s="36">
        <f t="shared" si="1"/>
        <v>2.3089422938433305E-2</v>
      </c>
      <c r="J51" s="31">
        <v>28775</v>
      </c>
      <c r="K51" s="36">
        <f t="shared" si="2"/>
        <v>2.0248498866717378E-3</v>
      </c>
      <c r="L51" s="31">
        <v>0</v>
      </c>
      <c r="M51" s="36">
        <f t="shared" si="3"/>
        <v>0</v>
      </c>
      <c r="N51" s="31">
        <f t="shared" si="4"/>
        <v>550539</v>
      </c>
      <c r="O51" s="36">
        <f t="shared" si="5"/>
        <v>3.8740532815234471E-2</v>
      </c>
      <c r="P51" s="31">
        <v>119048</v>
      </c>
      <c r="Q51" s="31">
        <v>16532480</v>
      </c>
      <c r="R51" s="31">
        <v>1144100</v>
      </c>
      <c r="S51" s="31">
        <v>242772</v>
      </c>
      <c r="T51" s="36">
        <f t="shared" si="6"/>
        <v>0.21219473822218338</v>
      </c>
      <c r="U51" s="36">
        <f t="shared" si="7"/>
        <v>-0.75829077346952489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154373</v>
      </c>
      <c r="E52" s="31">
        <v>6884450</v>
      </c>
      <c r="F52" s="31">
        <v>11091</v>
      </c>
      <c r="G52" s="36">
        <f t="shared" si="0"/>
        <v>7.1845465204407502E-2</v>
      </c>
      <c r="H52" s="31">
        <v>5500</v>
      </c>
      <c r="I52" s="36">
        <f t="shared" si="1"/>
        <v>3.5627991941596007E-2</v>
      </c>
      <c r="J52" s="31">
        <v>8105</v>
      </c>
      <c r="K52" s="36">
        <f t="shared" si="2"/>
        <v>1.1772908511210045E-3</v>
      </c>
      <c r="L52" s="31">
        <v>0</v>
      </c>
      <c r="M52" s="36">
        <f t="shared" si="3"/>
        <v>0</v>
      </c>
      <c r="N52" s="31">
        <f t="shared" si="4"/>
        <v>24696</v>
      </c>
      <c r="O52" s="36">
        <f t="shared" si="5"/>
        <v>3.5872146649332916E-3</v>
      </c>
      <c r="P52" s="31">
        <v>9621</v>
      </c>
      <c r="Q52" s="31">
        <v>1891943</v>
      </c>
      <c r="R52" s="31">
        <v>279082</v>
      </c>
      <c r="S52" s="31">
        <v>29578</v>
      </c>
      <c r="T52" s="36">
        <f t="shared" si="6"/>
        <v>0.10598318773693753</v>
      </c>
      <c r="U52" s="36">
        <f t="shared" si="7"/>
        <v>-0.15757197796486855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224154062</v>
      </c>
      <c r="E53" s="32">
        <f>SUM(E48:E52)</f>
        <v>255608022</v>
      </c>
      <c r="F53" s="32">
        <f>SUM(F48:F52)</f>
        <v>27779876</v>
      </c>
      <c r="G53" s="37">
        <f t="shared" si="0"/>
        <v>0.12393206597344643</v>
      </c>
      <c r="H53" s="32">
        <f>SUM(H48:H52)</f>
        <v>62775086</v>
      </c>
      <c r="I53" s="37">
        <f t="shared" si="1"/>
        <v>0.28005330548058505</v>
      </c>
      <c r="J53" s="32">
        <f>SUM(J48:J52)</f>
        <v>58343005</v>
      </c>
      <c r="K53" s="37">
        <f t="shared" si="2"/>
        <v>0.22825185431778036</v>
      </c>
      <c r="L53" s="32">
        <f>SUM(L48:L52)</f>
        <v>0</v>
      </c>
      <c r="M53" s="37">
        <f t="shared" si="3"/>
        <v>0</v>
      </c>
      <c r="N53" s="32">
        <f t="shared" si="4"/>
        <v>148897967</v>
      </c>
      <c r="O53" s="37">
        <f t="shared" si="5"/>
        <v>0.58252462436409758</v>
      </c>
      <c r="P53" s="32">
        <f>SUM(P48:P52)</f>
        <v>16325586</v>
      </c>
      <c r="Q53" s="32">
        <f>SUM(Q48:Q52)</f>
        <v>177967567</v>
      </c>
      <c r="R53" s="32">
        <f>SUM(R48:R52)</f>
        <v>152823567</v>
      </c>
      <c r="S53" s="32">
        <f>SUM(S48:S52)</f>
        <v>74509328</v>
      </c>
      <c r="T53" s="37">
        <f t="shared" si="6"/>
        <v>0.48755129501721417</v>
      </c>
      <c r="U53" s="37">
        <f t="shared" si="7"/>
        <v>2.5737158225132011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3407348723</v>
      </c>
      <c r="E54" s="32">
        <f>SUM(E8:E9,E11:E18,E20:E26,E28:E34,E36:E39,E41:E46,E48:E52)</f>
        <v>3653815980</v>
      </c>
      <c r="F54" s="32">
        <f>SUM(F8:F9,F11:F18,F20:F26,F28:F34,F36:F39,F41:F46,F48:F52)</f>
        <v>560032690</v>
      </c>
      <c r="G54" s="37">
        <f t="shared" si="0"/>
        <v>0.16436025060179907</v>
      </c>
      <c r="H54" s="32">
        <f>SUM(H8:H9,H11:H18,H20:H26,H28:H34,H36:H39,H41:H46,H48:H52)</f>
        <v>640079505</v>
      </c>
      <c r="I54" s="37">
        <f t="shared" si="1"/>
        <v>0.18785265525638423</v>
      </c>
      <c r="J54" s="32">
        <f>SUM(J8:J9,J11:J18,J20:J26,J28:J34,J36:J39,J41:J46,J48:J52)</f>
        <v>711098570</v>
      </c>
      <c r="K54" s="37">
        <f t="shared" si="2"/>
        <v>0.19461805791325046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1911210765</v>
      </c>
      <c r="O54" s="37">
        <f t="shared" si="5"/>
        <v>0.52307252895642542</v>
      </c>
      <c r="P54" s="32">
        <f>SUM(P8:P9,P11:P18,P20:P26,P28:P34,P36:P39,P41:P46,P48:P52)</f>
        <v>971776013</v>
      </c>
      <c r="Q54" s="32">
        <f>SUM(Q8:Q9,Q11:Q18,Q20:Q26,Q28:Q34,Q36:Q39,Q41:Q46,Q48:Q52)</f>
        <v>3667564541</v>
      </c>
      <c r="R54" s="32">
        <f>SUM(R8:R9,R11:R18,R20:R26,R28:R34,R36:R39,R41:R46,R48:R52)</f>
        <v>3466537036</v>
      </c>
      <c r="S54" s="32">
        <f>SUM(S8:S9,S11:S18,S20:S26,S28:S34,S36:S39,S41:S46,S48:S52)</f>
        <v>2456025431</v>
      </c>
      <c r="T54" s="37">
        <f t="shared" si="6"/>
        <v>0.7084953674211949</v>
      </c>
      <c r="U54" s="37">
        <f t="shared" si="7"/>
        <v>-0.26824848474624785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505378893</v>
      </c>
      <c r="E57" s="31">
        <v>526916893</v>
      </c>
      <c r="F57" s="31">
        <v>96590779</v>
      </c>
      <c r="G57" s="36">
        <f t="shared" ref="G57:G85" si="8">IF(($D57      =0),0,($F57      /$D57      ))</f>
        <v>0.19112547108294053</v>
      </c>
      <c r="H57" s="31">
        <v>116063448</v>
      </c>
      <c r="I57" s="36">
        <f t="shared" ref="I57:I85" si="9">IF(($D57      =0),0,($H57      /$D57      ))</f>
        <v>0.22965630264261946</v>
      </c>
      <c r="J57" s="31">
        <v>133695514</v>
      </c>
      <c r="K57" s="36">
        <f t="shared" ref="K57:K85" si="10">IF(($E57      =0),0,($J57      /$E57      ))</f>
        <v>0.25373169047362465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346349741</v>
      </c>
      <c r="O57" s="36">
        <f t="shared" ref="O57:O85" si="13">IF(($E57      =0),0,($N57      /$E57      ))</f>
        <v>0.65731379198730677</v>
      </c>
      <c r="P57" s="31">
        <v>106099072</v>
      </c>
      <c r="Q57" s="31">
        <v>377483941</v>
      </c>
      <c r="R57" s="31">
        <v>467869500</v>
      </c>
      <c r="S57" s="31">
        <v>306351964</v>
      </c>
      <c r="T57" s="36">
        <f t="shared" ref="T57:T85" si="14">IF(($R57      =0),0,($S57      /$R57      ))</f>
        <v>0.65478079678200862</v>
      </c>
      <c r="U57" s="36">
        <f t="shared" ref="U57:U85" si="15">IF(($P57      =0),0,(($J57      /$P57      )-1))</f>
        <v>0.26010069154987514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505378893</v>
      </c>
      <c r="E58" s="32">
        <f>E57</f>
        <v>526916893</v>
      </c>
      <c r="F58" s="32">
        <f>F57</f>
        <v>96590779</v>
      </c>
      <c r="G58" s="37">
        <f t="shared" si="8"/>
        <v>0.19112547108294053</v>
      </c>
      <c r="H58" s="32">
        <f>H57</f>
        <v>116063448</v>
      </c>
      <c r="I58" s="37">
        <f t="shared" si="9"/>
        <v>0.22965630264261946</v>
      </c>
      <c r="J58" s="32">
        <f>J57</f>
        <v>133695514</v>
      </c>
      <c r="K58" s="37">
        <f t="shared" si="10"/>
        <v>0.25373169047362465</v>
      </c>
      <c r="L58" s="32">
        <f>L57</f>
        <v>0</v>
      </c>
      <c r="M58" s="37">
        <f t="shared" si="11"/>
        <v>0</v>
      </c>
      <c r="N58" s="32">
        <f t="shared" si="12"/>
        <v>346349741</v>
      </c>
      <c r="O58" s="37">
        <f t="shared" si="13"/>
        <v>0.65731379198730677</v>
      </c>
      <c r="P58" s="32">
        <f>P57</f>
        <v>106099072</v>
      </c>
      <c r="Q58" s="32">
        <f>Q57</f>
        <v>377483941</v>
      </c>
      <c r="R58" s="32">
        <f>R57</f>
        <v>467869500</v>
      </c>
      <c r="S58" s="32">
        <f>S57</f>
        <v>306351964</v>
      </c>
      <c r="T58" s="37">
        <f t="shared" si="14"/>
        <v>0.65478079678200862</v>
      </c>
      <c r="U58" s="37">
        <f t="shared" si="15"/>
        <v>0.26010069154987514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5889423</v>
      </c>
      <c r="E59" s="31">
        <v>5889423</v>
      </c>
      <c r="F59" s="31">
        <v>0</v>
      </c>
      <c r="G59" s="36">
        <f t="shared" si="8"/>
        <v>0</v>
      </c>
      <c r="H59" s="31">
        <v>-172500</v>
      </c>
      <c r="I59" s="36">
        <f t="shared" si="9"/>
        <v>-2.9289796300927953E-2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-172500</v>
      </c>
      <c r="O59" s="36">
        <f t="shared" si="13"/>
        <v>-2.9289796300927953E-2</v>
      </c>
      <c r="P59" s="31">
        <v>0</v>
      </c>
      <c r="Q59" s="31">
        <v>7556980</v>
      </c>
      <c r="R59" s="31">
        <v>7556980</v>
      </c>
      <c r="S59" s="31">
        <v>777908</v>
      </c>
      <c r="T59" s="36">
        <f t="shared" si="14"/>
        <v>0.10293900473469561</v>
      </c>
      <c r="U59" s="36">
        <f t="shared" si="15"/>
        <v>0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2737187</v>
      </c>
      <c r="E60" s="31">
        <v>7121654</v>
      </c>
      <c r="F60" s="31">
        <v>640578</v>
      </c>
      <c r="G60" s="36">
        <f t="shared" si="8"/>
        <v>0.2340278541436884</v>
      </c>
      <c r="H60" s="31">
        <v>2192583</v>
      </c>
      <c r="I60" s="36">
        <f t="shared" si="9"/>
        <v>0.80103515032038364</v>
      </c>
      <c r="J60" s="31">
        <v>2223155</v>
      </c>
      <c r="K60" s="36">
        <f t="shared" si="10"/>
        <v>0.31216835302585605</v>
      </c>
      <c r="L60" s="31">
        <v>0</v>
      </c>
      <c r="M60" s="36">
        <f t="shared" si="11"/>
        <v>0</v>
      </c>
      <c r="N60" s="31">
        <f t="shared" si="12"/>
        <v>5056316</v>
      </c>
      <c r="O60" s="36">
        <f t="shared" si="13"/>
        <v>0.70999180808278528</v>
      </c>
      <c r="P60" s="31">
        <v>0</v>
      </c>
      <c r="Q60" s="31">
        <v>0</v>
      </c>
      <c r="R60" s="31">
        <v>0</v>
      </c>
      <c r="S60" s="31">
        <v>0</v>
      </c>
      <c r="T60" s="36">
        <f t="shared" si="14"/>
        <v>0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6506424</v>
      </c>
      <c r="E61" s="31">
        <v>4671656</v>
      </c>
      <c r="F61" s="31">
        <v>588936</v>
      </c>
      <c r="G61" s="36">
        <f t="shared" si="8"/>
        <v>9.051608072268269E-2</v>
      </c>
      <c r="H61" s="31">
        <v>302118</v>
      </c>
      <c r="I61" s="36">
        <f t="shared" si="9"/>
        <v>4.6433801424561327E-2</v>
      </c>
      <c r="J61" s="31">
        <v>390171</v>
      </c>
      <c r="K61" s="36">
        <f t="shared" si="10"/>
        <v>8.351877792371698E-2</v>
      </c>
      <c r="L61" s="31">
        <v>0</v>
      </c>
      <c r="M61" s="36">
        <f t="shared" si="11"/>
        <v>0</v>
      </c>
      <c r="N61" s="31">
        <f t="shared" si="12"/>
        <v>1281225</v>
      </c>
      <c r="O61" s="36">
        <f t="shared" si="13"/>
        <v>0.27425499651515439</v>
      </c>
      <c r="P61" s="31">
        <v>0</v>
      </c>
      <c r="Q61" s="31">
        <v>6495516</v>
      </c>
      <c r="R61" s="31">
        <v>6495516</v>
      </c>
      <c r="S61" s="31">
        <v>569526</v>
      </c>
      <c r="T61" s="36">
        <f t="shared" si="14"/>
        <v>8.7679870236637092E-2</v>
      </c>
      <c r="U61" s="36">
        <f t="shared" si="15"/>
        <v>0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15133034</v>
      </c>
      <c r="E63" s="32">
        <f>SUM(E59:E62)</f>
        <v>17682733</v>
      </c>
      <c r="F63" s="32">
        <f>SUM(F59:F62)</f>
        <v>1229514</v>
      </c>
      <c r="G63" s="37">
        <f t="shared" si="8"/>
        <v>8.1247025546892976E-2</v>
      </c>
      <c r="H63" s="32">
        <f>SUM(H59:H62)</f>
        <v>2322201</v>
      </c>
      <c r="I63" s="37">
        <f t="shared" si="9"/>
        <v>0.15345244053505727</v>
      </c>
      <c r="J63" s="32">
        <f>SUM(J59:J62)</f>
        <v>2613326</v>
      </c>
      <c r="K63" s="37">
        <f t="shared" si="10"/>
        <v>0.14778971101356334</v>
      </c>
      <c r="L63" s="32">
        <f>SUM(L59:L62)</f>
        <v>0</v>
      </c>
      <c r="M63" s="37">
        <f t="shared" si="11"/>
        <v>0</v>
      </c>
      <c r="N63" s="32">
        <f t="shared" si="12"/>
        <v>6165041</v>
      </c>
      <c r="O63" s="37">
        <f t="shared" si="13"/>
        <v>0.34864751958874229</v>
      </c>
      <c r="P63" s="32">
        <f>SUM(P59:P62)</f>
        <v>0</v>
      </c>
      <c r="Q63" s="32">
        <f>SUM(Q59:Q62)</f>
        <v>14052496</v>
      </c>
      <c r="R63" s="32">
        <f>SUM(R59:R62)</f>
        <v>14052496</v>
      </c>
      <c r="S63" s="32">
        <f>SUM(S59:S62)</f>
        <v>1347434</v>
      </c>
      <c r="T63" s="37">
        <f t="shared" si="14"/>
        <v>9.5885741579289543E-2</v>
      </c>
      <c r="U63" s="37">
        <f t="shared" si="15"/>
        <v>0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6834135</v>
      </c>
      <c r="E64" s="31">
        <v>4334135</v>
      </c>
      <c r="F64" s="31">
        <v>257067</v>
      </c>
      <c r="G64" s="36">
        <f t="shared" si="8"/>
        <v>3.7615148076530533E-2</v>
      </c>
      <c r="H64" s="31">
        <v>0</v>
      </c>
      <c r="I64" s="36">
        <f t="shared" si="9"/>
        <v>0</v>
      </c>
      <c r="J64" s="31">
        <v>9650</v>
      </c>
      <c r="K64" s="36">
        <f t="shared" si="10"/>
        <v>2.226511172356191E-3</v>
      </c>
      <c r="L64" s="31">
        <v>0</v>
      </c>
      <c r="M64" s="36">
        <f t="shared" si="11"/>
        <v>0</v>
      </c>
      <c r="N64" s="31">
        <f t="shared" si="12"/>
        <v>266717</v>
      </c>
      <c r="O64" s="36">
        <f t="shared" si="13"/>
        <v>6.1538692265007897E-2</v>
      </c>
      <c r="P64" s="31">
        <v>0</v>
      </c>
      <c r="Q64" s="31">
        <v>0</v>
      </c>
      <c r="R64" s="31">
        <v>1035558</v>
      </c>
      <c r="S64" s="31">
        <v>265964</v>
      </c>
      <c r="T64" s="36">
        <f t="shared" si="14"/>
        <v>0.25683158258639305</v>
      </c>
      <c r="U64" s="36">
        <f t="shared" si="15"/>
        <v>0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11710616</v>
      </c>
      <c r="E65" s="31">
        <v>13782716</v>
      </c>
      <c r="F65" s="31">
        <v>861864</v>
      </c>
      <c r="G65" s="36">
        <f t="shared" si="8"/>
        <v>7.3596811645091936E-2</v>
      </c>
      <c r="H65" s="31">
        <v>1794641</v>
      </c>
      <c r="I65" s="36">
        <f t="shared" si="9"/>
        <v>0.15324906904982624</v>
      </c>
      <c r="J65" s="31">
        <v>1429689</v>
      </c>
      <c r="K65" s="36">
        <f t="shared" si="10"/>
        <v>0.10373057095568101</v>
      </c>
      <c r="L65" s="31">
        <v>0</v>
      </c>
      <c r="M65" s="36">
        <f t="shared" si="11"/>
        <v>0</v>
      </c>
      <c r="N65" s="31">
        <f t="shared" si="12"/>
        <v>4086194</v>
      </c>
      <c r="O65" s="36">
        <f t="shared" si="13"/>
        <v>0.29647233535102951</v>
      </c>
      <c r="P65" s="31">
        <v>713500</v>
      </c>
      <c r="Q65" s="31">
        <v>10610715</v>
      </c>
      <c r="R65" s="31">
        <v>5960718</v>
      </c>
      <c r="S65" s="31">
        <v>2100909</v>
      </c>
      <c r="T65" s="36">
        <f t="shared" si="14"/>
        <v>0.35245904939639822</v>
      </c>
      <c r="U65" s="36">
        <f t="shared" si="15"/>
        <v>1.003768745620182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27978123</v>
      </c>
      <c r="E66" s="31">
        <v>24463123</v>
      </c>
      <c r="F66" s="31">
        <v>5305101</v>
      </c>
      <c r="G66" s="36">
        <f t="shared" si="8"/>
        <v>0.18961604393547057</v>
      </c>
      <c r="H66" s="31">
        <v>4155838</v>
      </c>
      <c r="I66" s="36">
        <f t="shared" si="9"/>
        <v>0.14853884229474579</v>
      </c>
      <c r="J66" s="31">
        <v>4122395</v>
      </c>
      <c r="K66" s="36">
        <f t="shared" si="10"/>
        <v>0.16851466593206435</v>
      </c>
      <c r="L66" s="31">
        <v>0</v>
      </c>
      <c r="M66" s="36">
        <f t="shared" si="11"/>
        <v>0</v>
      </c>
      <c r="N66" s="31">
        <f t="shared" si="12"/>
        <v>13583334</v>
      </c>
      <c r="O66" s="36">
        <f t="shared" si="13"/>
        <v>0.55525756053305209</v>
      </c>
      <c r="P66" s="31">
        <v>10246921</v>
      </c>
      <c r="Q66" s="31">
        <v>24299353</v>
      </c>
      <c r="R66" s="31">
        <v>24830774</v>
      </c>
      <c r="S66" s="31">
        <v>11288143</v>
      </c>
      <c r="T66" s="36">
        <f t="shared" si="14"/>
        <v>0.45460294552235869</v>
      </c>
      <c r="U66" s="36">
        <f t="shared" si="15"/>
        <v>-0.59769427323583346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67715272</v>
      </c>
      <c r="E67" s="31">
        <v>66169004</v>
      </c>
      <c r="F67" s="31">
        <v>2892646</v>
      </c>
      <c r="G67" s="36">
        <f t="shared" si="8"/>
        <v>4.271777864231277E-2</v>
      </c>
      <c r="H67" s="31">
        <v>4345477</v>
      </c>
      <c r="I67" s="36">
        <f t="shared" si="9"/>
        <v>6.4172776268254517E-2</v>
      </c>
      <c r="J67" s="31">
        <v>4180650</v>
      </c>
      <c r="K67" s="36">
        <f t="shared" si="10"/>
        <v>6.3181395325219047E-2</v>
      </c>
      <c r="L67" s="31">
        <v>0</v>
      </c>
      <c r="M67" s="36">
        <f t="shared" si="11"/>
        <v>0</v>
      </c>
      <c r="N67" s="31">
        <f t="shared" si="12"/>
        <v>11418773</v>
      </c>
      <c r="O67" s="36">
        <f t="shared" si="13"/>
        <v>0.17256981833971688</v>
      </c>
      <c r="P67" s="31">
        <v>3026276</v>
      </c>
      <c r="Q67" s="31">
        <v>92583280</v>
      </c>
      <c r="R67" s="31">
        <v>85334091</v>
      </c>
      <c r="S67" s="31">
        <v>11687018</v>
      </c>
      <c r="T67" s="36">
        <f t="shared" si="14"/>
        <v>0.1369560261677833</v>
      </c>
      <c r="U67" s="36">
        <f t="shared" si="15"/>
        <v>0.38145033698182185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37006450</v>
      </c>
      <c r="E68" s="31">
        <v>43954846</v>
      </c>
      <c r="F68" s="31">
        <v>5030413</v>
      </c>
      <c r="G68" s="36">
        <f t="shared" si="8"/>
        <v>0.13593341160797645</v>
      </c>
      <c r="H68" s="31">
        <v>5187470</v>
      </c>
      <c r="I68" s="36">
        <f t="shared" si="9"/>
        <v>0.14017745555166736</v>
      </c>
      <c r="J68" s="31">
        <v>3434695</v>
      </c>
      <c r="K68" s="36">
        <f t="shared" si="10"/>
        <v>7.8141440877758955E-2</v>
      </c>
      <c r="L68" s="31">
        <v>0</v>
      </c>
      <c r="M68" s="36">
        <f t="shared" si="11"/>
        <v>0</v>
      </c>
      <c r="N68" s="31">
        <f t="shared" si="12"/>
        <v>13652578</v>
      </c>
      <c r="O68" s="36">
        <f t="shared" si="13"/>
        <v>0.31060461456286298</v>
      </c>
      <c r="P68" s="31">
        <v>6649985</v>
      </c>
      <c r="Q68" s="31">
        <v>36236875</v>
      </c>
      <c r="R68" s="31">
        <v>35510882</v>
      </c>
      <c r="S68" s="31">
        <v>18298880</v>
      </c>
      <c r="T68" s="36">
        <f t="shared" si="14"/>
        <v>0.51530344979885323</v>
      </c>
      <c r="U68" s="36">
        <f t="shared" si="15"/>
        <v>-0.48350334624814939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151244596</v>
      </c>
      <c r="E70" s="32">
        <f>SUM(E64:E69)</f>
        <v>152703824</v>
      </c>
      <c r="F70" s="32">
        <f>SUM(F64:F69)</f>
        <v>14347091</v>
      </c>
      <c r="G70" s="37">
        <f t="shared" si="8"/>
        <v>9.4860189252646096E-2</v>
      </c>
      <c r="H70" s="32">
        <f>SUM(H64:H69)</f>
        <v>15483426</v>
      </c>
      <c r="I70" s="37">
        <f t="shared" si="9"/>
        <v>0.10237341636986488</v>
      </c>
      <c r="J70" s="32">
        <f>SUM(J64:J69)</f>
        <v>13177079</v>
      </c>
      <c r="K70" s="37">
        <f t="shared" si="10"/>
        <v>8.6291742111186426E-2</v>
      </c>
      <c r="L70" s="32">
        <f>SUM(L64:L69)</f>
        <v>0</v>
      </c>
      <c r="M70" s="37">
        <f t="shared" si="11"/>
        <v>0</v>
      </c>
      <c r="N70" s="32">
        <f t="shared" si="12"/>
        <v>43007596</v>
      </c>
      <c r="O70" s="37">
        <f t="shared" si="13"/>
        <v>0.28164059598140778</v>
      </c>
      <c r="P70" s="32">
        <f>SUM(P64:P69)</f>
        <v>20636682</v>
      </c>
      <c r="Q70" s="32">
        <f>SUM(Q64:Q69)</f>
        <v>163730223</v>
      </c>
      <c r="R70" s="32">
        <f>SUM(R64:R69)</f>
        <v>152672023</v>
      </c>
      <c r="S70" s="32">
        <f>SUM(S64:S69)</f>
        <v>43640914</v>
      </c>
      <c r="T70" s="37">
        <f t="shared" si="14"/>
        <v>0.28584748628109813</v>
      </c>
      <c r="U70" s="37">
        <f t="shared" si="15"/>
        <v>-0.3614729829145984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100188708</v>
      </c>
      <c r="E71" s="31">
        <v>106628312</v>
      </c>
      <c r="F71" s="31">
        <v>24022288</v>
      </c>
      <c r="G71" s="36">
        <f t="shared" si="8"/>
        <v>0.23977041404706007</v>
      </c>
      <c r="H71" s="31">
        <v>24727240</v>
      </c>
      <c r="I71" s="36">
        <f t="shared" si="9"/>
        <v>0.24680665609541547</v>
      </c>
      <c r="J71" s="31">
        <v>23471078</v>
      </c>
      <c r="K71" s="36">
        <f t="shared" si="10"/>
        <v>0.22012050608097405</v>
      </c>
      <c r="L71" s="31">
        <v>0</v>
      </c>
      <c r="M71" s="36">
        <f t="shared" si="11"/>
        <v>0</v>
      </c>
      <c r="N71" s="31">
        <f t="shared" si="12"/>
        <v>72220606</v>
      </c>
      <c r="O71" s="36">
        <f t="shared" si="13"/>
        <v>0.67731172561373754</v>
      </c>
      <c r="P71" s="31">
        <v>23310910</v>
      </c>
      <c r="Q71" s="31">
        <v>141103032</v>
      </c>
      <c r="R71" s="31">
        <v>106991304</v>
      </c>
      <c r="S71" s="31">
        <v>71443686</v>
      </c>
      <c r="T71" s="36">
        <f t="shared" si="14"/>
        <v>0.66775226891336892</v>
      </c>
      <c r="U71" s="36">
        <f t="shared" si="15"/>
        <v>6.87094583609138E-3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107636263</v>
      </c>
      <c r="E72" s="31">
        <v>98647045</v>
      </c>
      <c r="F72" s="31">
        <v>27614510</v>
      </c>
      <c r="G72" s="36">
        <f t="shared" si="8"/>
        <v>0.25655396453145163</v>
      </c>
      <c r="H72" s="31">
        <v>21811680</v>
      </c>
      <c r="I72" s="36">
        <f t="shared" si="9"/>
        <v>0.20264248676117638</v>
      </c>
      <c r="J72" s="31">
        <v>23892449</v>
      </c>
      <c r="K72" s="36">
        <f t="shared" si="10"/>
        <v>0.24220136548438931</v>
      </c>
      <c r="L72" s="31">
        <v>0</v>
      </c>
      <c r="M72" s="36">
        <f t="shared" si="11"/>
        <v>0</v>
      </c>
      <c r="N72" s="31">
        <f t="shared" si="12"/>
        <v>73318639</v>
      </c>
      <c r="O72" s="36">
        <f t="shared" si="13"/>
        <v>0.74324212144418522</v>
      </c>
      <c r="P72" s="31">
        <v>-2251787</v>
      </c>
      <c r="Q72" s="31">
        <v>63405479</v>
      </c>
      <c r="R72" s="31">
        <v>63405479</v>
      </c>
      <c r="S72" s="31">
        <v>19929225</v>
      </c>
      <c r="T72" s="36">
        <f t="shared" si="14"/>
        <v>0.3143139254574514</v>
      </c>
      <c r="U72" s="36">
        <f t="shared" si="15"/>
        <v>-11.610439175641391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24435384</v>
      </c>
      <c r="E73" s="31">
        <v>24745160</v>
      </c>
      <c r="F73" s="31">
        <v>4825157</v>
      </c>
      <c r="G73" s="36">
        <f t="shared" si="8"/>
        <v>0.19746597802596433</v>
      </c>
      <c r="H73" s="31">
        <v>5323127</v>
      </c>
      <c r="I73" s="36">
        <f t="shared" si="9"/>
        <v>0.21784503161480909</v>
      </c>
      <c r="J73" s="31">
        <v>3883300</v>
      </c>
      <c r="K73" s="36">
        <f t="shared" si="10"/>
        <v>0.15693169896658579</v>
      </c>
      <c r="L73" s="31">
        <v>0</v>
      </c>
      <c r="M73" s="36">
        <f t="shared" si="11"/>
        <v>0</v>
      </c>
      <c r="N73" s="31">
        <f t="shared" si="12"/>
        <v>14031584</v>
      </c>
      <c r="O73" s="36">
        <f t="shared" si="13"/>
        <v>0.56704357539009653</v>
      </c>
      <c r="P73" s="31">
        <v>5165719</v>
      </c>
      <c r="Q73" s="31">
        <v>50791611</v>
      </c>
      <c r="R73" s="31">
        <v>23224279</v>
      </c>
      <c r="S73" s="31">
        <v>16777860</v>
      </c>
      <c r="T73" s="36">
        <f t="shared" si="14"/>
        <v>0.72242759398472611</v>
      </c>
      <c r="U73" s="36">
        <f t="shared" si="15"/>
        <v>-0.24825566392597043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50509659</v>
      </c>
      <c r="E74" s="31">
        <v>44465886</v>
      </c>
      <c r="F74" s="31">
        <v>3878278</v>
      </c>
      <c r="G74" s="36">
        <f t="shared" si="8"/>
        <v>7.6782898098757699E-2</v>
      </c>
      <c r="H74" s="31">
        <v>7697160</v>
      </c>
      <c r="I74" s="36">
        <f t="shared" si="9"/>
        <v>0.15238986269933044</v>
      </c>
      <c r="J74" s="31">
        <v>6465475</v>
      </c>
      <c r="K74" s="36">
        <f t="shared" si="10"/>
        <v>0.14540303998440512</v>
      </c>
      <c r="L74" s="31">
        <v>0</v>
      </c>
      <c r="M74" s="36">
        <f t="shared" si="11"/>
        <v>0</v>
      </c>
      <c r="N74" s="31">
        <f t="shared" si="12"/>
        <v>18040913</v>
      </c>
      <c r="O74" s="36">
        <f t="shared" si="13"/>
        <v>0.40572480665290239</v>
      </c>
      <c r="P74" s="31">
        <v>2677435</v>
      </c>
      <c r="Q74" s="31">
        <v>46204463</v>
      </c>
      <c r="R74" s="31">
        <v>60630490</v>
      </c>
      <c r="S74" s="31">
        <v>15687659</v>
      </c>
      <c r="T74" s="36">
        <f t="shared" si="14"/>
        <v>0.25874207844930824</v>
      </c>
      <c r="U74" s="36">
        <f t="shared" si="15"/>
        <v>1.4148018532662792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20009895</v>
      </c>
      <c r="E75" s="31">
        <v>20009895</v>
      </c>
      <c r="F75" s="31">
        <v>302360</v>
      </c>
      <c r="G75" s="36">
        <f t="shared" si="8"/>
        <v>1.511052406821725E-2</v>
      </c>
      <c r="H75" s="31">
        <v>410469</v>
      </c>
      <c r="I75" s="36">
        <f t="shared" si="9"/>
        <v>2.0513301044308329E-2</v>
      </c>
      <c r="J75" s="31">
        <v>420426</v>
      </c>
      <c r="K75" s="36">
        <f t="shared" si="10"/>
        <v>2.1010904854823077E-2</v>
      </c>
      <c r="L75" s="31">
        <v>0</v>
      </c>
      <c r="M75" s="36">
        <f t="shared" si="11"/>
        <v>0</v>
      </c>
      <c r="N75" s="31">
        <f t="shared" si="12"/>
        <v>1133255</v>
      </c>
      <c r="O75" s="36">
        <f t="shared" si="13"/>
        <v>5.6634729967348654E-2</v>
      </c>
      <c r="P75" s="31">
        <v>5794292</v>
      </c>
      <c r="Q75" s="31">
        <v>12396444</v>
      </c>
      <c r="R75" s="31">
        <v>12396444</v>
      </c>
      <c r="S75" s="31">
        <v>6703228</v>
      </c>
      <c r="T75" s="36">
        <f t="shared" si="14"/>
        <v>0.54073797292191217</v>
      </c>
      <c r="U75" s="36">
        <f t="shared" si="15"/>
        <v>-0.92744135090188762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28680744</v>
      </c>
      <c r="E76" s="31">
        <v>32582872</v>
      </c>
      <c r="F76" s="31">
        <v>2623415</v>
      </c>
      <c r="G76" s="36">
        <f t="shared" si="8"/>
        <v>9.1469558809213591E-2</v>
      </c>
      <c r="H76" s="31">
        <v>2108124</v>
      </c>
      <c r="I76" s="36">
        <f t="shared" si="9"/>
        <v>7.3503114145156062E-2</v>
      </c>
      <c r="J76" s="31">
        <v>2068251</v>
      </c>
      <c r="K76" s="36">
        <f t="shared" si="10"/>
        <v>6.347663275355224E-2</v>
      </c>
      <c r="L76" s="31">
        <v>0</v>
      </c>
      <c r="M76" s="36">
        <f t="shared" si="11"/>
        <v>0</v>
      </c>
      <c r="N76" s="31">
        <f t="shared" si="12"/>
        <v>6799790</v>
      </c>
      <c r="O76" s="36">
        <f t="shared" si="13"/>
        <v>0.2086921619432443</v>
      </c>
      <c r="P76" s="31">
        <v>9532183</v>
      </c>
      <c r="Q76" s="31">
        <v>25111368</v>
      </c>
      <c r="R76" s="31">
        <v>26887451</v>
      </c>
      <c r="S76" s="31">
        <v>19398756</v>
      </c>
      <c r="T76" s="36">
        <f t="shared" si="14"/>
        <v>0.72147992013077034</v>
      </c>
      <c r="U76" s="36">
        <f t="shared" si="15"/>
        <v>-0.7830244131905566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2820000</v>
      </c>
      <c r="E77" s="31">
        <v>2842548</v>
      </c>
      <c r="F77" s="31">
        <v>1860430</v>
      </c>
      <c r="G77" s="36">
        <f t="shared" si="8"/>
        <v>0.65972695035460993</v>
      </c>
      <c r="H77" s="31">
        <v>773050</v>
      </c>
      <c r="I77" s="36">
        <f t="shared" si="9"/>
        <v>0.27413120567375887</v>
      </c>
      <c r="J77" s="31">
        <v>538614</v>
      </c>
      <c r="K77" s="36">
        <f t="shared" si="10"/>
        <v>0.18948281612131088</v>
      </c>
      <c r="L77" s="31">
        <v>0</v>
      </c>
      <c r="M77" s="36">
        <f t="shared" si="11"/>
        <v>0</v>
      </c>
      <c r="N77" s="31">
        <f t="shared" si="12"/>
        <v>3172094</v>
      </c>
      <c r="O77" s="36">
        <f t="shared" si="13"/>
        <v>1.1159333105368845</v>
      </c>
      <c r="P77" s="31">
        <v>510136</v>
      </c>
      <c r="Q77" s="31">
        <v>2704008</v>
      </c>
      <c r="R77" s="31">
        <v>3462300</v>
      </c>
      <c r="S77" s="31">
        <v>2505751</v>
      </c>
      <c r="T77" s="36">
        <f t="shared" si="14"/>
        <v>0.72372440285359441</v>
      </c>
      <c r="U77" s="36">
        <f t="shared" si="15"/>
        <v>5.5824329198488343E-2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334280653</v>
      </c>
      <c r="E78" s="32">
        <f>SUM(E71:E77)</f>
        <v>329921718</v>
      </c>
      <c r="F78" s="32">
        <f>SUM(F71:F77)</f>
        <v>65126438</v>
      </c>
      <c r="G78" s="37">
        <f t="shared" si="8"/>
        <v>0.1948256275543413</v>
      </c>
      <c r="H78" s="32">
        <f>SUM(H71:H77)</f>
        <v>62850850</v>
      </c>
      <c r="I78" s="37">
        <f t="shared" si="9"/>
        <v>0.18801820995605151</v>
      </c>
      <c r="J78" s="32">
        <f>SUM(J71:J77)</f>
        <v>60739593</v>
      </c>
      <c r="K78" s="37">
        <f t="shared" si="10"/>
        <v>0.18410304531695001</v>
      </c>
      <c r="L78" s="32">
        <f>SUM(L71:L77)</f>
        <v>0</v>
      </c>
      <c r="M78" s="37">
        <f t="shared" si="11"/>
        <v>0</v>
      </c>
      <c r="N78" s="32">
        <f t="shared" si="12"/>
        <v>188716881</v>
      </c>
      <c r="O78" s="37">
        <f t="shared" si="13"/>
        <v>0.57200502635597938</v>
      </c>
      <c r="P78" s="32">
        <f>SUM(P71:P77)</f>
        <v>44738888</v>
      </c>
      <c r="Q78" s="32">
        <f>SUM(Q71:Q77)</f>
        <v>341716405</v>
      </c>
      <c r="R78" s="32">
        <f>SUM(R71:R77)</f>
        <v>296997747</v>
      </c>
      <c r="S78" s="32">
        <f>SUM(S71:S77)</f>
        <v>152446165</v>
      </c>
      <c r="T78" s="37">
        <f t="shared" si="14"/>
        <v>0.51329064459199414</v>
      </c>
      <c r="U78" s="37">
        <f t="shared" si="15"/>
        <v>0.35764646184321802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55796456</v>
      </c>
      <c r="E79" s="31">
        <v>74958799</v>
      </c>
      <c r="F79" s="31">
        <v>12553985</v>
      </c>
      <c r="G79" s="36">
        <f t="shared" si="8"/>
        <v>0.22499610011073104</v>
      </c>
      <c r="H79" s="31">
        <v>17939310</v>
      </c>
      <c r="I79" s="36">
        <f t="shared" si="9"/>
        <v>0.32151343088887224</v>
      </c>
      <c r="J79" s="31">
        <v>11308031</v>
      </c>
      <c r="K79" s="36">
        <f t="shared" si="10"/>
        <v>0.15085661924759494</v>
      </c>
      <c r="L79" s="31">
        <v>0</v>
      </c>
      <c r="M79" s="36">
        <f t="shared" si="11"/>
        <v>0</v>
      </c>
      <c r="N79" s="31">
        <f t="shared" si="12"/>
        <v>41801326</v>
      </c>
      <c r="O79" s="36">
        <f t="shared" si="13"/>
        <v>0.55765736054549109</v>
      </c>
      <c r="P79" s="31">
        <v>11022254</v>
      </c>
      <c r="Q79" s="31">
        <v>54825712</v>
      </c>
      <c r="R79" s="31">
        <v>53797218</v>
      </c>
      <c r="S79" s="31">
        <v>38388002</v>
      </c>
      <c r="T79" s="36">
        <f t="shared" si="14"/>
        <v>0.71356853434316991</v>
      </c>
      <c r="U79" s="36">
        <f t="shared" si="15"/>
        <v>2.5927274040318693E-2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110244631</v>
      </c>
      <c r="E80" s="31">
        <v>104033382</v>
      </c>
      <c r="F80" s="31">
        <v>17504820</v>
      </c>
      <c r="G80" s="36">
        <f t="shared" si="8"/>
        <v>0.15878160996339133</v>
      </c>
      <c r="H80" s="31">
        <v>24878734</v>
      </c>
      <c r="I80" s="36">
        <f t="shared" si="9"/>
        <v>0.22566844094203553</v>
      </c>
      <c r="J80" s="31">
        <v>30800483</v>
      </c>
      <c r="K80" s="36">
        <f t="shared" si="10"/>
        <v>0.2960634597075773</v>
      </c>
      <c r="L80" s="31">
        <v>0</v>
      </c>
      <c r="M80" s="36">
        <f t="shared" si="11"/>
        <v>0</v>
      </c>
      <c r="N80" s="31">
        <f t="shared" si="12"/>
        <v>73184037</v>
      </c>
      <c r="O80" s="36">
        <f t="shared" si="13"/>
        <v>0.70346686412636283</v>
      </c>
      <c r="P80" s="31">
        <v>18490383</v>
      </c>
      <c r="Q80" s="31">
        <v>128891375</v>
      </c>
      <c r="R80" s="31">
        <v>81929440</v>
      </c>
      <c r="S80" s="31">
        <v>58184529</v>
      </c>
      <c r="T80" s="36">
        <f t="shared" si="14"/>
        <v>0.71017852679085813</v>
      </c>
      <c r="U80" s="36">
        <f t="shared" si="15"/>
        <v>0.66575689643638003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63634430</v>
      </c>
      <c r="E81" s="31">
        <v>60453770</v>
      </c>
      <c r="F81" s="31">
        <v>7948185</v>
      </c>
      <c r="G81" s="36">
        <f t="shared" si="8"/>
        <v>0.12490384529255624</v>
      </c>
      <c r="H81" s="31">
        <v>7551477</v>
      </c>
      <c r="I81" s="36">
        <f t="shared" si="9"/>
        <v>0.11866967300563547</v>
      </c>
      <c r="J81" s="31">
        <v>21287551</v>
      </c>
      <c r="K81" s="36">
        <f t="shared" si="10"/>
        <v>0.35212942054730417</v>
      </c>
      <c r="L81" s="31">
        <v>0</v>
      </c>
      <c r="M81" s="36">
        <f t="shared" si="11"/>
        <v>0</v>
      </c>
      <c r="N81" s="31">
        <f t="shared" si="12"/>
        <v>36787213</v>
      </c>
      <c r="O81" s="36">
        <f t="shared" si="13"/>
        <v>0.60851809572835569</v>
      </c>
      <c r="P81" s="31">
        <v>12147510</v>
      </c>
      <c r="Q81" s="31">
        <v>68418280</v>
      </c>
      <c r="R81" s="31">
        <v>54560287</v>
      </c>
      <c r="S81" s="31">
        <v>34608840</v>
      </c>
      <c r="T81" s="36">
        <f t="shared" si="14"/>
        <v>0.63432290962838955</v>
      </c>
      <c r="U81" s="36">
        <f t="shared" si="15"/>
        <v>0.75242094881996402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12032384</v>
      </c>
      <c r="E82" s="31">
        <v>11772384</v>
      </c>
      <c r="F82" s="31">
        <v>1193333</v>
      </c>
      <c r="G82" s="36">
        <f t="shared" si="8"/>
        <v>9.9176771618990883E-2</v>
      </c>
      <c r="H82" s="31">
        <v>1172584</v>
      </c>
      <c r="I82" s="36">
        <f t="shared" si="9"/>
        <v>9.7452341946533627E-2</v>
      </c>
      <c r="J82" s="31">
        <v>1293261</v>
      </c>
      <c r="K82" s="36">
        <f t="shared" si="10"/>
        <v>0.10985548891371535</v>
      </c>
      <c r="L82" s="31">
        <v>0</v>
      </c>
      <c r="M82" s="36">
        <f t="shared" si="11"/>
        <v>0</v>
      </c>
      <c r="N82" s="31">
        <f t="shared" si="12"/>
        <v>3659178</v>
      </c>
      <c r="O82" s="36">
        <f t="shared" si="13"/>
        <v>0.31082727168940461</v>
      </c>
      <c r="P82" s="31">
        <v>1298594</v>
      </c>
      <c r="Q82" s="31">
        <v>7346096</v>
      </c>
      <c r="R82" s="31">
        <v>7185856</v>
      </c>
      <c r="S82" s="31">
        <v>3371372</v>
      </c>
      <c r="T82" s="36">
        <f t="shared" si="14"/>
        <v>0.46916776512081509</v>
      </c>
      <c r="U82" s="36">
        <f t="shared" si="15"/>
        <v>-4.1067492996271771E-3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241707901</v>
      </c>
      <c r="E84" s="32">
        <f>SUM(E79:E83)</f>
        <v>251218335</v>
      </c>
      <c r="F84" s="32">
        <f>SUM(F79:F83)</f>
        <v>39200323</v>
      </c>
      <c r="G84" s="37">
        <f t="shared" si="8"/>
        <v>0.16218056107317733</v>
      </c>
      <c r="H84" s="32">
        <f>SUM(H79:H83)</f>
        <v>51542105</v>
      </c>
      <c r="I84" s="37">
        <f t="shared" si="9"/>
        <v>0.21324129160345487</v>
      </c>
      <c r="J84" s="32">
        <f>SUM(J79:J83)</f>
        <v>64689326</v>
      </c>
      <c r="K84" s="37">
        <f t="shared" si="10"/>
        <v>0.2575024072188043</v>
      </c>
      <c r="L84" s="32">
        <f>SUM(L79:L83)</f>
        <v>0</v>
      </c>
      <c r="M84" s="37">
        <f t="shared" si="11"/>
        <v>0</v>
      </c>
      <c r="N84" s="32">
        <f t="shared" si="12"/>
        <v>155431754</v>
      </c>
      <c r="O84" s="37">
        <f t="shared" si="13"/>
        <v>0.61871182292486737</v>
      </c>
      <c r="P84" s="32">
        <f>SUM(P79:P83)</f>
        <v>42958741</v>
      </c>
      <c r="Q84" s="32">
        <f>SUM(Q79:Q83)</f>
        <v>259481463</v>
      </c>
      <c r="R84" s="32">
        <f>SUM(R79:R83)</f>
        <v>197472801</v>
      </c>
      <c r="S84" s="32">
        <f>SUM(S79:S83)</f>
        <v>134552743</v>
      </c>
      <c r="T84" s="37">
        <f t="shared" si="14"/>
        <v>0.68137354774240533</v>
      </c>
      <c r="U84" s="37">
        <f t="shared" si="15"/>
        <v>0.50584780871487833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1247745077</v>
      </c>
      <c r="E85" s="32">
        <f>SUM(E57,E59:E62,E64:E69,E71:E77,E79:E83)</f>
        <v>1278443503</v>
      </c>
      <c r="F85" s="32">
        <f>SUM(F57,F59:F62,F64:F69,F71:F77,F79:F83)</f>
        <v>216494145</v>
      </c>
      <c r="G85" s="37">
        <f t="shared" si="8"/>
        <v>0.17350831431090472</v>
      </c>
      <c r="H85" s="32">
        <f>SUM(H57,H59:H62,H64:H69,H71:H77,H79:H83)</f>
        <v>248262030</v>
      </c>
      <c r="I85" s="37">
        <f t="shared" si="9"/>
        <v>0.19896855100955851</v>
      </c>
      <c r="J85" s="32">
        <f>SUM(J57,J59:J62,J64:J69,J71:J77,J79:J83)</f>
        <v>274914838</v>
      </c>
      <c r="K85" s="37">
        <f t="shared" si="10"/>
        <v>0.21503870711133022</v>
      </c>
      <c r="L85" s="32">
        <f>SUM(L57,L59:L62,L64:L69,L71:L77,L79:L83)</f>
        <v>0</v>
      </c>
      <c r="M85" s="37">
        <f t="shared" si="11"/>
        <v>0</v>
      </c>
      <c r="N85" s="32">
        <f t="shared" si="12"/>
        <v>739671013</v>
      </c>
      <c r="O85" s="37">
        <f t="shared" si="13"/>
        <v>0.57857152957036073</v>
      </c>
      <c r="P85" s="32">
        <f>SUM(P57,P59:P62,P64:P69,P71:P77,P79:P83)</f>
        <v>214433383</v>
      </c>
      <c r="Q85" s="32">
        <f>SUM(Q57,Q59:Q62,Q64:Q69,Q71:Q77,Q79:Q83)</f>
        <v>1156464528</v>
      </c>
      <c r="R85" s="32">
        <f>SUM(R57,R59:R62,R64:R69,R71:R77,R79:R83)</f>
        <v>1129064567</v>
      </c>
      <c r="S85" s="32">
        <f>SUM(S57,S59:S62,S64:S69,S71:S77,S79:S83)</f>
        <v>638339220</v>
      </c>
      <c r="T85" s="37">
        <f t="shared" si="14"/>
        <v>0.56536998738354705</v>
      </c>
      <c r="U85" s="37">
        <f t="shared" si="15"/>
        <v>0.28205242184702173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3000090247</v>
      </c>
      <c r="E88" s="31">
        <v>2932385983</v>
      </c>
      <c r="F88" s="31">
        <v>486442855</v>
      </c>
      <c r="G88" s="36">
        <f t="shared" ref="G88:G99" si="16">IF(($D88      =0),0,($F88      /$D88      ))</f>
        <v>0.16214274070135998</v>
      </c>
      <c r="H88" s="31">
        <v>740029626</v>
      </c>
      <c r="I88" s="36">
        <f t="shared" ref="I88:I99" si="17">IF(($D88      =0),0,($H88      /$D88      ))</f>
        <v>0.24666912161726046</v>
      </c>
      <c r="J88" s="31">
        <v>566641932</v>
      </c>
      <c r="K88" s="36">
        <f t="shared" ref="K88:K99" si="18">IF(($E88      =0),0,($J88      /$E88      ))</f>
        <v>0.19323579340680541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1793114413</v>
      </c>
      <c r="O88" s="36">
        <f t="shared" ref="O88:O99" si="21">IF(($E88      =0),0,($N88      /$E88      ))</f>
        <v>0.61148649031719238</v>
      </c>
      <c r="P88" s="31">
        <v>632407498</v>
      </c>
      <c r="Q88" s="31">
        <v>2614015864</v>
      </c>
      <c r="R88" s="31">
        <v>2809345418</v>
      </c>
      <c r="S88" s="31">
        <v>1579309158</v>
      </c>
      <c r="T88" s="36">
        <f t="shared" ref="T88:T99" si="22">IF(($R88      =0),0,($S88      /$R88      ))</f>
        <v>0.56216268312222184</v>
      </c>
      <c r="U88" s="36">
        <f t="shared" ref="U88:U99" si="23">IF(($P88      =0),0,(($J88      /$P88      )-1))</f>
        <v>-0.10399238814844036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3628236300</v>
      </c>
      <c r="E89" s="31">
        <v>3544743709</v>
      </c>
      <c r="F89" s="31">
        <v>707543914</v>
      </c>
      <c r="G89" s="36">
        <f t="shared" si="16"/>
        <v>0.19501042806941765</v>
      </c>
      <c r="H89" s="31">
        <v>793586446</v>
      </c>
      <c r="I89" s="36">
        <f t="shared" si="17"/>
        <v>0.21872512713684056</v>
      </c>
      <c r="J89" s="31">
        <v>761356366</v>
      </c>
      <c r="K89" s="36">
        <f t="shared" si="18"/>
        <v>0.21478460179418291</v>
      </c>
      <c r="L89" s="31">
        <v>0</v>
      </c>
      <c r="M89" s="36">
        <f t="shared" si="19"/>
        <v>0</v>
      </c>
      <c r="N89" s="31">
        <f t="shared" si="20"/>
        <v>2262486726</v>
      </c>
      <c r="O89" s="36">
        <f t="shared" si="21"/>
        <v>0.6382652489813615</v>
      </c>
      <c r="P89" s="31">
        <v>845851238</v>
      </c>
      <c r="Q89" s="31">
        <v>3889416700</v>
      </c>
      <c r="R89" s="31">
        <v>3495985581</v>
      </c>
      <c r="S89" s="31">
        <v>2197289067</v>
      </c>
      <c r="T89" s="36">
        <f t="shared" si="22"/>
        <v>0.62851777162407008</v>
      </c>
      <c r="U89" s="36">
        <f t="shared" si="23"/>
        <v>-9.9893300623152825E-2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2698835363</v>
      </c>
      <c r="E90" s="31">
        <v>2476511644</v>
      </c>
      <c r="F90" s="31">
        <v>287993724</v>
      </c>
      <c r="G90" s="36">
        <f t="shared" si="16"/>
        <v>0.10671037142475741</v>
      </c>
      <c r="H90" s="31">
        <v>748695691</v>
      </c>
      <c r="I90" s="36">
        <f t="shared" si="17"/>
        <v>0.27741436223355131</v>
      </c>
      <c r="J90" s="31">
        <v>292467349</v>
      </c>
      <c r="K90" s="36">
        <f t="shared" si="18"/>
        <v>0.11809649662200417</v>
      </c>
      <c r="L90" s="31">
        <v>0</v>
      </c>
      <c r="M90" s="36">
        <f t="shared" si="19"/>
        <v>0</v>
      </c>
      <c r="N90" s="31">
        <f t="shared" si="20"/>
        <v>1329156764</v>
      </c>
      <c r="O90" s="36">
        <f t="shared" si="21"/>
        <v>0.53670523505117829</v>
      </c>
      <c r="P90" s="31">
        <v>586914663</v>
      </c>
      <c r="Q90" s="31">
        <v>2625339101</v>
      </c>
      <c r="R90" s="31">
        <v>2674511208</v>
      </c>
      <c r="S90" s="31">
        <v>1721597906</v>
      </c>
      <c r="T90" s="36">
        <f t="shared" si="22"/>
        <v>0.64370562398480702</v>
      </c>
      <c r="U90" s="36">
        <f t="shared" si="23"/>
        <v>-0.50168675714275013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9327161910</v>
      </c>
      <c r="E91" s="32">
        <f>SUM(E88:E90)</f>
        <v>8953641336</v>
      </c>
      <c r="F91" s="32">
        <f>SUM(F88:F90)</f>
        <v>1481980493</v>
      </c>
      <c r="G91" s="37">
        <f t="shared" si="16"/>
        <v>0.15888868525066699</v>
      </c>
      <c r="H91" s="32">
        <f>SUM(H88:H90)</f>
        <v>2282311763</v>
      </c>
      <c r="I91" s="37">
        <f t="shared" si="17"/>
        <v>0.24469520150101051</v>
      </c>
      <c r="J91" s="32">
        <f>SUM(J88:J90)</f>
        <v>1620465647</v>
      </c>
      <c r="K91" s="37">
        <f t="shared" si="18"/>
        <v>0.18098398028124901</v>
      </c>
      <c r="L91" s="32">
        <f>SUM(L88:L90)</f>
        <v>0</v>
      </c>
      <c r="M91" s="37">
        <f t="shared" si="19"/>
        <v>0</v>
      </c>
      <c r="N91" s="32">
        <f t="shared" si="20"/>
        <v>5384757903</v>
      </c>
      <c r="O91" s="37">
        <f t="shared" si="21"/>
        <v>0.60140424447754537</v>
      </c>
      <c r="P91" s="32">
        <f>SUM(P88:P90)</f>
        <v>2065173399</v>
      </c>
      <c r="Q91" s="32">
        <f>SUM(Q88:Q90)</f>
        <v>9128771665</v>
      </c>
      <c r="R91" s="32">
        <f>SUM(R88:R90)</f>
        <v>8979842207</v>
      </c>
      <c r="S91" s="32">
        <f>SUM(S88:S90)</f>
        <v>5498196131</v>
      </c>
      <c r="T91" s="37">
        <f t="shared" si="22"/>
        <v>0.61228204285304988</v>
      </c>
      <c r="U91" s="37">
        <f t="shared" si="23"/>
        <v>-0.21533676165659343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251490007</v>
      </c>
      <c r="E92" s="31">
        <v>299888363</v>
      </c>
      <c r="F92" s="31">
        <v>48891165</v>
      </c>
      <c r="G92" s="36">
        <f t="shared" si="16"/>
        <v>0.19440599482746049</v>
      </c>
      <c r="H92" s="31">
        <v>57327686</v>
      </c>
      <c r="I92" s="36">
        <f t="shared" si="17"/>
        <v>0.22795214284597798</v>
      </c>
      <c r="J92" s="31">
        <v>38817225</v>
      </c>
      <c r="K92" s="36">
        <f t="shared" si="18"/>
        <v>0.1294389172413469</v>
      </c>
      <c r="L92" s="31">
        <v>0</v>
      </c>
      <c r="M92" s="36">
        <f t="shared" si="19"/>
        <v>0</v>
      </c>
      <c r="N92" s="31">
        <f t="shared" si="20"/>
        <v>145036076</v>
      </c>
      <c r="O92" s="36">
        <f t="shared" si="21"/>
        <v>0.48363355799838087</v>
      </c>
      <c r="P92" s="31">
        <v>47001459</v>
      </c>
      <c r="Q92" s="31">
        <v>366945141</v>
      </c>
      <c r="R92" s="31">
        <v>247609672</v>
      </c>
      <c r="S92" s="31">
        <v>149754272</v>
      </c>
      <c r="T92" s="36">
        <f t="shared" si="22"/>
        <v>0.60479976727241902</v>
      </c>
      <c r="U92" s="36">
        <f t="shared" si="23"/>
        <v>-0.17412723294398158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89222807</v>
      </c>
      <c r="E93" s="31">
        <v>84436837</v>
      </c>
      <c r="F93" s="31">
        <v>22926174</v>
      </c>
      <c r="G93" s="36">
        <f t="shared" si="16"/>
        <v>0.256954188854426</v>
      </c>
      <c r="H93" s="31">
        <v>17473592</v>
      </c>
      <c r="I93" s="36">
        <f t="shared" si="17"/>
        <v>0.19584221330315241</v>
      </c>
      <c r="J93" s="31">
        <v>15286307</v>
      </c>
      <c r="K93" s="36">
        <f t="shared" si="18"/>
        <v>0.18103836599184786</v>
      </c>
      <c r="L93" s="31">
        <v>0</v>
      </c>
      <c r="M93" s="36">
        <f t="shared" si="19"/>
        <v>0</v>
      </c>
      <c r="N93" s="31">
        <f t="shared" si="20"/>
        <v>55686073</v>
      </c>
      <c r="O93" s="36">
        <f t="shared" si="21"/>
        <v>0.65949975127561922</v>
      </c>
      <c r="P93" s="31">
        <v>19846123</v>
      </c>
      <c r="Q93" s="31">
        <v>81573321</v>
      </c>
      <c r="R93" s="31">
        <v>81598390</v>
      </c>
      <c r="S93" s="31">
        <v>50334774</v>
      </c>
      <c r="T93" s="36">
        <f t="shared" si="22"/>
        <v>0.6168598914758</v>
      </c>
      <c r="U93" s="36">
        <f t="shared" si="23"/>
        <v>-0.22975852764794413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48782115</v>
      </c>
      <c r="E94" s="31">
        <v>51795060</v>
      </c>
      <c r="F94" s="31">
        <v>10214462</v>
      </c>
      <c r="G94" s="36">
        <f t="shared" si="16"/>
        <v>0.20938948629021106</v>
      </c>
      <c r="H94" s="31">
        <v>13845768</v>
      </c>
      <c r="I94" s="36">
        <f t="shared" si="17"/>
        <v>0.28382877618159852</v>
      </c>
      <c r="J94" s="31">
        <v>16193357</v>
      </c>
      <c r="K94" s="36">
        <f t="shared" si="18"/>
        <v>0.31264288524812983</v>
      </c>
      <c r="L94" s="31">
        <v>0</v>
      </c>
      <c r="M94" s="36">
        <f t="shared" si="19"/>
        <v>0</v>
      </c>
      <c r="N94" s="31">
        <f t="shared" si="20"/>
        <v>40253587</v>
      </c>
      <c r="O94" s="36">
        <f t="shared" si="21"/>
        <v>0.77717039038085867</v>
      </c>
      <c r="P94" s="31">
        <v>9511401</v>
      </c>
      <c r="Q94" s="31">
        <v>37591834</v>
      </c>
      <c r="R94" s="31">
        <v>40056419</v>
      </c>
      <c r="S94" s="31">
        <v>31215892</v>
      </c>
      <c r="T94" s="36">
        <f t="shared" si="22"/>
        <v>0.77929811948491956</v>
      </c>
      <c r="U94" s="36">
        <f t="shared" si="23"/>
        <v>0.70252069069530343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81723918</v>
      </c>
      <c r="E95" s="31">
        <v>80561957</v>
      </c>
      <c r="F95" s="31">
        <v>21144612</v>
      </c>
      <c r="G95" s="36">
        <f t="shared" si="16"/>
        <v>0.25873223552497815</v>
      </c>
      <c r="H95" s="31">
        <v>20106132</v>
      </c>
      <c r="I95" s="36">
        <f t="shared" si="17"/>
        <v>0.24602506208769873</v>
      </c>
      <c r="J95" s="31">
        <v>20053593</v>
      </c>
      <c r="K95" s="36">
        <f t="shared" si="18"/>
        <v>0.24892137364537956</v>
      </c>
      <c r="L95" s="31">
        <v>0</v>
      </c>
      <c r="M95" s="36">
        <f t="shared" si="19"/>
        <v>0</v>
      </c>
      <c r="N95" s="31">
        <f t="shared" si="20"/>
        <v>61304337</v>
      </c>
      <c r="O95" s="36">
        <f t="shared" si="21"/>
        <v>0.76095888534584633</v>
      </c>
      <c r="P95" s="31">
        <v>19374383</v>
      </c>
      <c r="Q95" s="31">
        <v>75672243</v>
      </c>
      <c r="R95" s="31">
        <v>78522966</v>
      </c>
      <c r="S95" s="31">
        <v>59899483</v>
      </c>
      <c r="T95" s="36">
        <f t="shared" si="22"/>
        <v>0.76282756563219989</v>
      </c>
      <c r="U95" s="36">
        <f t="shared" si="23"/>
        <v>3.5057116399526134E-2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471218847</v>
      </c>
      <c r="E96" s="32">
        <f>SUM(E92:E95)</f>
        <v>516682217</v>
      </c>
      <c r="F96" s="32">
        <f>SUM(F92:F95)</f>
        <v>103176413</v>
      </c>
      <c r="G96" s="37">
        <f t="shared" si="16"/>
        <v>0.21895646504139085</v>
      </c>
      <c r="H96" s="32">
        <f>SUM(H92:H95)</f>
        <v>108753178</v>
      </c>
      <c r="I96" s="37">
        <f t="shared" si="17"/>
        <v>0.23079123148909195</v>
      </c>
      <c r="J96" s="32">
        <f>SUM(J92:J95)</f>
        <v>90350482</v>
      </c>
      <c r="K96" s="37">
        <f t="shared" si="18"/>
        <v>0.17486663761063795</v>
      </c>
      <c r="L96" s="32">
        <f>SUM(L92:L95)</f>
        <v>0</v>
      </c>
      <c r="M96" s="37">
        <f t="shared" si="19"/>
        <v>0</v>
      </c>
      <c r="N96" s="32">
        <f t="shared" si="20"/>
        <v>302280073</v>
      </c>
      <c r="O96" s="37">
        <f t="shared" si="21"/>
        <v>0.5850405975942462</v>
      </c>
      <c r="P96" s="32">
        <f>SUM(P92:P95)</f>
        <v>95733366</v>
      </c>
      <c r="Q96" s="32">
        <f>SUM(Q92:Q95)</f>
        <v>561782539</v>
      </c>
      <c r="R96" s="32">
        <f>SUM(R92:R95)</f>
        <v>447787447</v>
      </c>
      <c r="S96" s="32">
        <f>SUM(S92:S95)</f>
        <v>291204421</v>
      </c>
      <c r="T96" s="37">
        <f t="shared" si="22"/>
        <v>0.65031841100270948</v>
      </c>
      <c r="U96" s="37">
        <f t="shared" si="23"/>
        <v>-5.62278777495403E-2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138389623</v>
      </c>
      <c r="E97" s="31">
        <v>142541494</v>
      </c>
      <c r="F97" s="31">
        <v>35165051</v>
      </c>
      <c r="G97" s="36">
        <f t="shared" si="16"/>
        <v>0.254101790565612</v>
      </c>
      <c r="H97" s="31">
        <v>37931186</v>
      </c>
      <c r="I97" s="36">
        <f t="shared" si="17"/>
        <v>0.27408981380056219</v>
      </c>
      <c r="J97" s="31">
        <v>37269690</v>
      </c>
      <c r="K97" s="36">
        <f t="shared" si="18"/>
        <v>0.26146554911231673</v>
      </c>
      <c r="L97" s="31">
        <v>0</v>
      </c>
      <c r="M97" s="36">
        <f t="shared" si="19"/>
        <v>0</v>
      </c>
      <c r="N97" s="31">
        <f t="shared" si="20"/>
        <v>110365927</v>
      </c>
      <c r="O97" s="36">
        <f t="shared" si="21"/>
        <v>0.77427227611350835</v>
      </c>
      <c r="P97" s="31">
        <v>31100638</v>
      </c>
      <c r="Q97" s="31">
        <v>156241632</v>
      </c>
      <c r="R97" s="31">
        <v>157451000</v>
      </c>
      <c r="S97" s="31">
        <v>87347774</v>
      </c>
      <c r="T97" s="36">
        <f t="shared" si="22"/>
        <v>0.55476163377812782</v>
      </c>
      <c r="U97" s="36">
        <f t="shared" si="23"/>
        <v>0.19835773143946445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176601684</v>
      </c>
      <c r="E98" s="31">
        <v>157881897</v>
      </c>
      <c r="F98" s="31">
        <v>33545747</v>
      </c>
      <c r="G98" s="36">
        <f t="shared" si="16"/>
        <v>0.18995145595553892</v>
      </c>
      <c r="H98" s="31">
        <v>11981646</v>
      </c>
      <c r="I98" s="36">
        <f t="shared" si="17"/>
        <v>6.7845593137152646E-2</v>
      </c>
      <c r="J98" s="31">
        <v>26062721</v>
      </c>
      <c r="K98" s="36">
        <f t="shared" si="18"/>
        <v>0.16507732358954363</v>
      </c>
      <c r="L98" s="31">
        <v>0</v>
      </c>
      <c r="M98" s="36">
        <f t="shared" si="19"/>
        <v>0</v>
      </c>
      <c r="N98" s="31">
        <f t="shared" si="20"/>
        <v>71590114</v>
      </c>
      <c r="O98" s="36">
        <f t="shared" si="21"/>
        <v>0.453440928696214</v>
      </c>
      <c r="P98" s="31">
        <v>56534223</v>
      </c>
      <c r="Q98" s="31">
        <v>193005685</v>
      </c>
      <c r="R98" s="31">
        <v>141926424</v>
      </c>
      <c r="S98" s="31">
        <v>79964273</v>
      </c>
      <c r="T98" s="36">
        <f t="shared" si="22"/>
        <v>0.56342061433183155</v>
      </c>
      <c r="U98" s="36">
        <f t="shared" si="23"/>
        <v>-0.53899214286539321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90156602</v>
      </c>
      <c r="E99" s="31">
        <v>90156603</v>
      </c>
      <c r="F99" s="31">
        <v>14576048</v>
      </c>
      <c r="G99" s="36">
        <f t="shared" si="16"/>
        <v>0.16167477119423823</v>
      </c>
      <c r="H99" s="31">
        <v>21350471</v>
      </c>
      <c r="I99" s="36">
        <f t="shared" si="17"/>
        <v>0.23681539151176084</v>
      </c>
      <c r="J99" s="31">
        <v>12781307</v>
      </c>
      <c r="K99" s="36">
        <f t="shared" si="18"/>
        <v>0.14176784145250015</v>
      </c>
      <c r="L99" s="31">
        <v>0</v>
      </c>
      <c r="M99" s="36">
        <f t="shared" si="19"/>
        <v>0</v>
      </c>
      <c r="N99" s="31">
        <f t="shared" si="20"/>
        <v>48707826</v>
      </c>
      <c r="O99" s="36">
        <f t="shared" si="21"/>
        <v>0.54025799973852162</v>
      </c>
      <c r="P99" s="31">
        <v>30553459</v>
      </c>
      <c r="Q99" s="31">
        <v>97660958</v>
      </c>
      <c r="R99" s="31">
        <v>87660958</v>
      </c>
      <c r="S99" s="31">
        <v>51167508</v>
      </c>
      <c r="T99" s="36">
        <f t="shared" si="22"/>
        <v>0.58369779622987916</v>
      </c>
      <c r="U99" s="36">
        <f t="shared" si="23"/>
        <v>-0.58167397675006294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9921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</f>
        <v>9921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=0),0,(($J100     /$P100     )-1))</f>
        <v>0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405147909</v>
      </c>
      <c r="E101" s="32">
        <f>SUM(E97:E100)</f>
        <v>390579994</v>
      </c>
      <c r="F101" s="32">
        <f>SUM(F97:F100)</f>
        <v>83296767</v>
      </c>
      <c r="G101" s="37">
        <f>IF(($D101     =0),0,($F101     /$D101     ))</f>
        <v>0.20559594446777707</v>
      </c>
      <c r="H101" s="32">
        <f>SUM(H97:H100)</f>
        <v>71263303</v>
      </c>
      <c r="I101" s="37">
        <f>IF(($D101     =0),0,($H101     /$D101     ))</f>
        <v>0.17589453485245557</v>
      </c>
      <c r="J101" s="32">
        <f>SUM(J97:J100)</f>
        <v>76113718</v>
      </c>
      <c r="K101" s="37">
        <f>IF(($E101     =0),0,($J101     /$E101     ))</f>
        <v>0.19487357050858062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230673788</v>
      </c>
      <c r="O101" s="37">
        <f>IF(($E101     =0),0,($N101     /$E101     ))</f>
        <v>0.59059294265850182</v>
      </c>
      <c r="P101" s="32">
        <f>SUM(P97:P100)</f>
        <v>118188320</v>
      </c>
      <c r="Q101" s="32">
        <f>SUM(Q97:Q100)</f>
        <v>446908275</v>
      </c>
      <c r="R101" s="32">
        <f>SUM(R97:R100)</f>
        <v>387038382</v>
      </c>
      <c r="S101" s="32">
        <f>SUM(S97:S100)</f>
        <v>218479555</v>
      </c>
      <c r="T101" s="37">
        <f>IF(($R101     =0),0,($S101     /$R101     ))</f>
        <v>0.56449066852496299</v>
      </c>
      <c r="U101" s="37">
        <f>IF(($P101     =0),0,(($J101     /$P101     )-1))</f>
        <v>-0.35599627780477805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10203528666</v>
      </c>
      <c r="E102" s="32">
        <f>SUM(E88:E90,E92:E95,E97:E100)</f>
        <v>9860903547</v>
      </c>
      <c r="F102" s="32">
        <f>SUM(F88:F90,F92:F95,F97:F100)</f>
        <v>1668453673</v>
      </c>
      <c r="G102" s="37">
        <f>IF(($D102     =0),0,($F102     /$D102     ))</f>
        <v>0.16351732107732386</v>
      </c>
      <c r="H102" s="32">
        <f>SUM(H88:H90,H92:H95,H97:H100)</f>
        <v>2462328244</v>
      </c>
      <c r="I102" s="37">
        <f>IF(($D102     =0),0,($H102     /$D102     ))</f>
        <v>0.24132124528692925</v>
      </c>
      <c r="J102" s="32">
        <f>SUM(J88:J90,J92:J95,J97:J100)</f>
        <v>1786929847</v>
      </c>
      <c r="K102" s="37">
        <f>IF(($E102     =0),0,($J102     /$E102     ))</f>
        <v>0.1812136016220989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5917711764</v>
      </c>
      <c r="O102" s="37">
        <f>IF(($E102     =0),0,($N102     /$E102     ))</f>
        <v>0.60011861345103168</v>
      </c>
      <c r="P102" s="32">
        <f>SUM(P88:P90,P92:P95,P97:P100)</f>
        <v>2279095085</v>
      </c>
      <c r="Q102" s="32">
        <f>SUM(Q88:Q90,Q92:Q95,Q97:Q100)</f>
        <v>10137462479</v>
      </c>
      <c r="R102" s="32">
        <f>SUM(R88:R90,R92:R95,R97:R100)</f>
        <v>9814668036</v>
      </c>
      <c r="S102" s="32">
        <f>SUM(S88:S90,S92:S95,S97:S100)</f>
        <v>6007880107</v>
      </c>
      <c r="T102" s="37">
        <f>IF(($R102     =0),0,($S102     /$R102     ))</f>
        <v>0.61213278788067205</v>
      </c>
      <c r="U102" s="37">
        <f>IF(($P102     =0),0,(($J102     /$P102     )-1))</f>
        <v>-0.21594765450516518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3845720520</v>
      </c>
      <c r="E105" s="31">
        <v>3898315965</v>
      </c>
      <c r="F105" s="31">
        <v>727011043</v>
      </c>
      <c r="G105" s="36">
        <f t="shared" ref="G105:G136" si="24">IF(($D105     =0),0,($F105     /$D105     ))</f>
        <v>0.18904416980358207</v>
      </c>
      <c r="H105" s="31">
        <v>796885711</v>
      </c>
      <c r="I105" s="36">
        <f t="shared" ref="I105:I136" si="25">IF(($D105     =0),0,($H105     /$D105     ))</f>
        <v>0.20721363054224232</v>
      </c>
      <c r="J105" s="31">
        <v>780944948</v>
      </c>
      <c r="K105" s="36">
        <f t="shared" ref="K105:K136" si="26">IF(($E105     =0),0,($J105     /$E105     ))</f>
        <v>0.20032879710405926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2304841702</v>
      </c>
      <c r="O105" s="36">
        <f t="shared" ref="O105:O136" si="29">IF(($E105     =0),0,($N105     /$E105     ))</f>
        <v>0.59124035165271682</v>
      </c>
      <c r="P105" s="31">
        <v>782330498</v>
      </c>
      <c r="Q105" s="31">
        <v>3753273860</v>
      </c>
      <c r="R105" s="31">
        <v>3554294418</v>
      </c>
      <c r="S105" s="31">
        <v>2242747235</v>
      </c>
      <c r="T105" s="36">
        <f t="shared" ref="T105:T136" si="30">IF(($R105     =0),0,($S105     /$R105     ))</f>
        <v>0.63099647109762869</v>
      </c>
      <c r="U105" s="36">
        <f t="shared" ref="U105:U136" si="31">IF(($P105     =0),0,(($J105     /$P105     )-1))</f>
        <v>-1.7710545652279697E-3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3845720520</v>
      </c>
      <c r="E106" s="32">
        <f>E105</f>
        <v>3898315965</v>
      </c>
      <c r="F106" s="32">
        <f>F105</f>
        <v>727011043</v>
      </c>
      <c r="G106" s="37">
        <f t="shared" si="24"/>
        <v>0.18904416980358207</v>
      </c>
      <c r="H106" s="32">
        <f>H105</f>
        <v>796885711</v>
      </c>
      <c r="I106" s="37">
        <f t="shared" si="25"/>
        <v>0.20721363054224232</v>
      </c>
      <c r="J106" s="32">
        <f>J105</f>
        <v>780944948</v>
      </c>
      <c r="K106" s="37">
        <f t="shared" si="26"/>
        <v>0.20032879710405926</v>
      </c>
      <c r="L106" s="32">
        <f>L105</f>
        <v>0</v>
      </c>
      <c r="M106" s="37">
        <f t="shared" si="27"/>
        <v>0</v>
      </c>
      <c r="N106" s="32">
        <f t="shared" si="28"/>
        <v>2304841702</v>
      </c>
      <c r="O106" s="37">
        <f t="shared" si="29"/>
        <v>0.59124035165271682</v>
      </c>
      <c r="P106" s="32">
        <f>P105</f>
        <v>782330498</v>
      </c>
      <c r="Q106" s="32">
        <f>Q105</f>
        <v>3753273860</v>
      </c>
      <c r="R106" s="32">
        <f>R105</f>
        <v>3554294418</v>
      </c>
      <c r="S106" s="32">
        <f>S105</f>
        <v>2242747235</v>
      </c>
      <c r="T106" s="37">
        <f t="shared" si="30"/>
        <v>0.63099647109762869</v>
      </c>
      <c r="U106" s="37">
        <f t="shared" si="31"/>
        <v>-1.7710545652279697E-3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97370780</v>
      </c>
      <c r="E107" s="31">
        <v>99891093</v>
      </c>
      <c r="F107" s="31">
        <v>17543942</v>
      </c>
      <c r="G107" s="36">
        <f t="shared" si="24"/>
        <v>0.18017666080111508</v>
      </c>
      <c r="H107" s="31">
        <v>24245197</v>
      </c>
      <c r="I107" s="36">
        <f t="shared" si="25"/>
        <v>0.2489986934478701</v>
      </c>
      <c r="J107" s="31">
        <v>23951810</v>
      </c>
      <c r="K107" s="36">
        <f t="shared" si="26"/>
        <v>0.2397792363729567</v>
      </c>
      <c r="L107" s="31">
        <v>0</v>
      </c>
      <c r="M107" s="36">
        <f t="shared" si="27"/>
        <v>0</v>
      </c>
      <c r="N107" s="31">
        <f t="shared" si="28"/>
        <v>65740949</v>
      </c>
      <c r="O107" s="36">
        <f t="shared" si="29"/>
        <v>0.6581262355393388</v>
      </c>
      <c r="P107" s="31">
        <v>20180111</v>
      </c>
      <c r="Q107" s="31">
        <v>108182693</v>
      </c>
      <c r="R107" s="31">
        <v>112535179</v>
      </c>
      <c r="S107" s="31">
        <v>81278579</v>
      </c>
      <c r="T107" s="36">
        <f t="shared" si="30"/>
        <v>0.72225040847004829</v>
      </c>
      <c r="U107" s="36">
        <f t="shared" si="31"/>
        <v>0.18690179652629269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12374562</v>
      </c>
      <c r="E108" s="31">
        <v>10938207</v>
      </c>
      <c r="F108" s="31">
        <v>2380010</v>
      </c>
      <c r="G108" s="36">
        <f t="shared" si="24"/>
        <v>0.19233084775040926</v>
      </c>
      <c r="H108" s="31">
        <v>4014121</v>
      </c>
      <c r="I108" s="36">
        <f t="shared" si="25"/>
        <v>0.32438489540074228</v>
      </c>
      <c r="J108" s="31">
        <v>3214467</v>
      </c>
      <c r="K108" s="36">
        <f t="shared" si="26"/>
        <v>0.29387512962590667</v>
      </c>
      <c r="L108" s="31">
        <v>0</v>
      </c>
      <c r="M108" s="36">
        <f t="shared" si="27"/>
        <v>0</v>
      </c>
      <c r="N108" s="31">
        <f t="shared" si="28"/>
        <v>9608598</v>
      </c>
      <c r="O108" s="36">
        <f t="shared" si="29"/>
        <v>0.87844360597673821</v>
      </c>
      <c r="P108" s="31">
        <v>6284318</v>
      </c>
      <c r="Q108" s="31">
        <v>12025890</v>
      </c>
      <c r="R108" s="31">
        <v>13999381</v>
      </c>
      <c r="S108" s="31">
        <v>15342045</v>
      </c>
      <c r="T108" s="36">
        <f t="shared" si="30"/>
        <v>1.0959088119681863</v>
      </c>
      <c r="U108" s="36">
        <f t="shared" si="31"/>
        <v>-0.48849389862193482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21869184</v>
      </c>
      <c r="E109" s="31">
        <v>23551184</v>
      </c>
      <c r="F109" s="31">
        <v>5739482</v>
      </c>
      <c r="G109" s="36">
        <f t="shared" si="24"/>
        <v>0.26244609766875621</v>
      </c>
      <c r="H109" s="31">
        <v>5106398</v>
      </c>
      <c r="I109" s="36">
        <f t="shared" si="25"/>
        <v>0.23349741810211116</v>
      </c>
      <c r="J109" s="31">
        <v>7513472</v>
      </c>
      <c r="K109" s="36">
        <f t="shared" si="26"/>
        <v>0.31902735760546053</v>
      </c>
      <c r="L109" s="31">
        <v>0</v>
      </c>
      <c r="M109" s="36">
        <f t="shared" si="27"/>
        <v>0</v>
      </c>
      <c r="N109" s="31">
        <f t="shared" si="28"/>
        <v>18359352</v>
      </c>
      <c r="O109" s="36">
        <f t="shared" si="29"/>
        <v>0.77955112575231889</v>
      </c>
      <c r="P109" s="31">
        <v>4495512</v>
      </c>
      <c r="Q109" s="31">
        <v>22364700</v>
      </c>
      <c r="R109" s="31">
        <v>22976076</v>
      </c>
      <c r="S109" s="31">
        <v>18859740</v>
      </c>
      <c r="T109" s="36">
        <f t="shared" si="30"/>
        <v>0.82084251462260138</v>
      </c>
      <c r="U109" s="36">
        <f t="shared" si="31"/>
        <v>0.67132731488649133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213561198</v>
      </c>
      <c r="E110" s="31">
        <v>195119496</v>
      </c>
      <c r="F110" s="31">
        <v>46021799</v>
      </c>
      <c r="G110" s="36">
        <f t="shared" si="24"/>
        <v>0.21549700709208422</v>
      </c>
      <c r="H110" s="31">
        <v>61275432</v>
      </c>
      <c r="I110" s="36">
        <f t="shared" si="25"/>
        <v>0.28692212149886892</v>
      </c>
      <c r="J110" s="31">
        <v>43643012</v>
      </c>
      <c r="K110" s="36">
        <f t="shared" si="26"/>
        <v>0.22367325098051707</v>
      </c>
      <c r="L110" s="31">
        <v>0</v>
      </c>
      <c r="M110" s="36">
        <f t="shared" si="27"/>
        <v>0</v>
      </c>
      <c r="N110" s="31">
        <f t="shared" si="28"/>
        <v>150940243</v>
      </c>
      <c r="O110" s="36">
        <f t="shared" si="29"/>
        <v>0.77357847931300516</v>
      </c>
      <c r="P110" s="31">
        <v>78358699</v>
      </c>
      <c r="Q110" s="31">
        <v>208151706</v>
      </c>
      <c r="R110" s="31">
        <v>228632012</v>
      </c>
      <c r="S110" s="31">
        <v>174565947</v>
      </c>
      <c r="T110" s="36">
        <f t="shared" si="30"/>
        <v>0.76352364427427599</v>
      </c>
      <c r="U110" s="36">
        <f t="shared" si="31"/>
        <v>-0.4430355205361437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0</v>
      </c>
      <c r="E111" s="31">
        <v>0</v>
      </c>
      <c r="F111" s="31">
        <v>0</v>
      </c>
      <c r="G111" s="36">
        <f t="shared" si="24"/>
        <v>0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0</v>
      </c>
      <c r="O111" s="36">
        <f t="shared" si="29"/>
        <v>0</v>
      </c>
      <c r="P111" s="31">
        <v>0</v>
      </c>
      <c r="Q111" s="31">
        <v>0</v>
      </c>
      <c r="R111" s="31">
        <v>0</v>
      </c>
      <c r="S111" s="31">
        <v>0</v>
      </c>
      <c r="T111" s="36">
        <f t="shared" si="30"/>
        <v>0</v>
      </c>
      <c r="U111" s="36">
        <f t="shared" si="31"/>
        <v>0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345175724</v>
      </c>
      <c r="E112" s="32">
        <f>SUM(E107:E111)</f>
        <v>329499980</v>
      </c>
      <c r="F112" s="32">
        <f>SUM(F107:F111)</f>
        <v>71685233</v>
      </c>
      <c r="G112" s="37">
        <f t="shared" si="24"/>
        <v>0.20767750457445264</v>
      </c>
      <c r="H112" s="32">
        <f>SUM(H107:H111)</f>
        <v>94641148</v>
      </c>
      <c r="I112" s="37">
        <f t="shared" si="25"/>
        <v>0.27418251464288956</v>
      </c>
      <c r="J112" s="32">
        <f>SUM(J107:J111)</f>
        <v>78322761</v>
      </c>
      <c r="K112" s="37">
        <f t="shared" si="26"/>
        <v>0.23770186875276897</v>
      </c>
      <c r="L112" s="32">
        <f>SUM(L107:L111)</f>
        <v>0</v>
      </c>
      <c r="M112" s="37">
        <f t="shared" si="27"/>
        <v>0</v>
      </c>
      <c r="N112" s="32">
        <f t="shared" si="28"/>
        <v>244649142</v>
      </c>
      <c r="O112" s="37">
        <f t="shared" si="29"/>
        <v>0.74248606024194597</v>
      </c>
      <c r="P112" s="32">
        <f>SUM(P107:P111)</f>
        <v>109318640</v>
      </c>
      <c r="Q112" s="32">
        <f>SUM(Q107:Q111)</f>
        <v>350724989</v>
      </c>
      <c r="R112" s="32">
        <f>SUM(R107:R111)</f>
        <v>378142648</v>
      </c>
      <c r="S112" s="32">
        <f>SUM(S107:S111)</f>
        <v>290046311</v>
      </c>
      <c r="T112" s="37">
        <f t="shared" si="30"/>
        <v>0.76702882505863235</v>
      </c>
      <c r="U112" s="37">
        <f t="shared" si="31"/>
        <v>-0.2835369978989859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16756008</v>
      </c>
      <c r="E113" s="31">
        <v>19246008</v>
      </c>
      <c r="F113" s="31">
        <v>4215331</v>
      </c>
      <c r="G113" s="36">
        <f t="shared" si="24"/>
        <v>0.25157131698671903</v>
      </c>
      <c r="H113" s="31">
        <v>4177073</v>
      </c>
      <c r="I113" s="36">
        <f t="shared" si="25"/>
        <v>0.24928807625300728</v>
      </c>
      <c r="J113" s="31">
        <v>4863663</v>
      </c>
      <c r="K113" s="36">
        <f t="shared" si="26"/>
        <v>0.25271022437484181</v>
      </c>
      <c r="L113" s="31">
        <v>0</v>
      </c>
      <c r="M113" s="36">
        <f t="shared" si="27"/>
        <v>0</v>
      </c>
      <c r="N113" s="31">
        <f t="shared" si="28"/>
        <v>13256067</v>
      </c>
      <c r="O113" s="36">
        <f t="shared" si="29"/>
        <v>0.68876969187584247</v>
      </c>
      <c r="P113" s="31">
        <v>2665861</v>
      </c>
      <c r="Q113" s="31">
        <v>20595611</v>
      </c>
      <c r="R113" s="31">
        <v>19119111</v>
      </c>
      <c r="S113" s="31">
        <v>9348429</v>
      </c>
      <c r="T113" s="36">
        <f t="shared" si="30"/>
        <v>0.48895730559857098</v>
      </c>
      <c r="U113" s="36">
        <f t="shared" si="31"/>
        <v>0.82442482935156791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27295752</v>
      </c>
      <c r="E114" s="31">
        <v>34614403</v>
      </c>
      <c r="F114" s="31">
        <v>9743063</v>
      </c>
      <c r="G114" s="36">
        <f t="shared" si="24"/>
        <v>0.35694429668030397</v>
      </c>
      <c r="H114" s="31">
        <v>5556618</v>
      </c>
      <c r="I114" s="36">
        <f t="shared" si="25"/>
        <v>0.20357079739001147</v>
      </c>
      <c r="J114" s="31">
        <v>9986561</v>
      </c>
      <c r="K114" s="36">
        <f t="shared" si="26"/>
        <v>0.28850883258047233</v>
      </c>
      <c r="L114" s="31">
        <v>0</v>
      </c>
      <c r="M114" s="36">
        <f t="shared" si="27"/>
        <v>0</v>
      </c>
      <c r="N114" s="31">
        <f t="shared" si="28"/>
        <v>25286242</v>
      </c>
      <c r="O114" s="36">
        <f t="shared" si="29"/>
        <v>0.73051215125680491</v>
      </c>
      <c r="P114" s="31">
        <v>6491863</v>
      </c>
      <c r="Q114" s="31">
        <v>21809397</v>
      </c>
      <c r="R114" s="31">
        <v>22933182</v>
      </c>
      <c r="S114" s="31">
        <v>16723354</v>
      </c>
      <c r="T114" s="36">
        <f t="shared" si="30"/>
        <v>0.72922082945140365</v>
      </c>
      <c r="U114" s="36">
        <f t="shared" si="31"/>
        <v>0.53831973964946589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25338701</v>
      </c>
      <c r="E115" s="31">
        <v>25347841</v>
      </c>
      <c r="F115" s="31">
        <v>3632760</v>
      </c>
      <c r="G115" s="36">
        <f t="shared" si="24"/>
        <v>0.14336804400509717</v>
      </c>
      <c r="H115" s="31">
        <v>3701826</v>
      </c>
      <c r="I115" s="36">
        <f t="shared" si="25"/>
        <v>0.14609375595063062</v>
      </c>
      <c r="J115" s="31">
        <v>4300396</v>
      </c>
      <c r="K115" s="36">
        <f t="shared" si="26"/>
        <v>0.16965531699524231</v>
      </c>
      <c r="L115" s="31">
        <v>0</v>
      </c>
      <c r="M115" s="36">
        <f t="shared" si="27"/>
        <v>0</v>
      </c>
      <c r="N115" s="31">
        <f t="shared" si="28"/>
        <v>11634982</v>
      </c>
      <c r="O115" s="36">
        <f t="shared" si="29"/>
        <v>0.45901274195305231</v>
      </c>
      <c r="P115" s="31">
        <v>3753579</v>
      </c>
      <c r="Q115" s="31">
        <v>29400422</v>
      </c>
      <c r="R115" s="31">
        <v>25177608</v>
      </c>
      <c r="S115" s="31">
        <v>13655404</v>
      </c>
      <c r="T115" s="36">
        <f t="shared" si="30"/>
        <v>0.5423630394118456</v>
      </c>
      <c r="U115" s="36">
        <f t="shared" si="31"/>
        <v>0.1456788307905601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0</v>
      </c>
      <c r="E116" s="31">
        <v>21980</v>
      </c>
      <c r="F116" s="31">
        <v>21980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21980</v>
      </c>
      <c r="O116" s="36">
        <f t="shared" si="29"/>
        <v>1</v>
      </c>
      <c r="P116" s="31">
        <v>-492194</v>
      </c>
      <c r="Q116" s="31">
        <v>300000</v>
      </c>
      <c r="R116" s="31">
        <v>300000</v>
      </c>
      <c r="S116" s="31">
        <v>204029</v>
      </c>
      <c r="T116" s="36">
        <f t="shared" si="30"/>
        <v>0.68009666666666668</v>
      </c>
      <c r="U116" s="36">
        <f t="shared" si="31"/>
        <v>-1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266192677</v>
      </c>
      <c r="E117" s="31">
        <v>271552674</v>
      </c>
      <c r="F117" s="31">
        <v>58873454</v>
      </c>
      <c r="G117" s="36">
        <f t="shared" si="24"/>
        <v>0.22116857106478552</v>
      </c>
      <c r="H117" s="31">
        <v>88074753</v>
      </c>
      <c r="I117" s="36">
        <f t="shared" si="25"/>
        <v>0.33086842956239554</v>
      </c>
      <c r="J117" s="31">
        <v>44011705</v>
      </c>
      <c r="K117" s="36">
        <f t="shared" si="26"/>
        <v>0.16207428323832304</v>
      </c>
      <c r="L117" s="31">
        <v>0</v>
      </c>
      <c r="M117" s="36">
        <f t="shared" si="27"/>
        <v>0</v>
      </c>
      <c r="N117" s="31">
        <f t="shared" si="28"/>
        <v>190959912</v>
      </c>
      <c r="O117" s="36">
        <f t="shared" si="29"/>
        <v>0.70321499393520981</v>
      </c>
      <c r="P117" s="31">
        <v>88631277</v>
      </c>
      <c r="Q117" s="31">
        <v>400547247</v>
      </c>
      <c r="R117" s="31">
        <v>337084825</v>
      </c>
      <c r="S117" s="31">
        <v>264495432</v>
      </c>
      <c r="T117" s="36">
        <f t="shared" si="30"/>
        <v>0.7846554112900217</v>
      </c>
      <c r="U117" s="36">
        <f t="shared" si="31"/>
        <v>-0.50342919012664122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12890069</v>
      </c>
      <c r="E118" s="31">
        <v>12393543</v>
      </c>
      <c r="F118" s="31">
        <v>5662141</v>
      </c>
      <c r="G118" s="36">
        <f t="shared" si="24"/>
        <v>0.43926382395625657</v>
      </c>
      <c r="H118" s="31">
        <v>5985445</v>
      </c>
      <c r="I118" s="36">
        <f t="shared" si="25"/>
        <v>0.46434545850763093</v>
      </c>
      <c r="J118" s="31">
        <v>3401188</v>
      </c>
      <c r="K118" s="36">
        <f t="shared" si="26"/>
        <v>0.2744322587979886</v>
      </c>
      <c r="L118" s="31">
        <v>0</v>
      </c>
      <c r="M118" s="36">
        <f t="shared" si="27"/>
        <v>0</v>
      </c>
      <c r="N118" s="31">
        <f t="shared" si="28"/>
        <v>15048774</v>
      </c>
      <c r="O118" s="36">
        <f t="shared" si="29"/>
        <v>1.2142430941660509</v>
      </c>
      <c r="P118" s="31">
        <v>3694105</v>
      </c>
      <c r="Q118" s="31">
        <v>18263796</v>
      </c>
      <c r="R118" s="31">
        <v>31737719</v>
      </c>
      <c r="S118" s="31">
        <v>29812633</v>
      </c>
      <c r="T118" s="36">
        <f t="shared" si="30"/>
        <v>0.93934390811135482</v>
      </c>
      <c r="U118" s="36">
        <f t="shared" si="31"/>
        <v>-7.9293089936534056E-2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53046516</v>
      </c>
      <c r="E119" s="31">
        <v>48931371</v>
      </c>
      <c r="F119" s="31">
        <v>10978970</v>
      </c>
      <c r="G119" s="36">
        <f t="shared" si="24"/>
        <v>0.20696872910560232</v>
      </c>
      <c r="H119" s="31">
        <v>11130990</v>
      </c>
      <c r="I119" s="36">
        <f t="shared" si="25"/>
        <v>0.20983451580495879</v>
      </c>
      <c r="J119" s="31">
        <v>11135666</v>
      </c>
      <c r="K119" s="36">
        <f t="shared" si="26"/>
        <v>0.22757723261013879</v>
      </c>
      <c r="L119" s="31">
        <v>0</v>
      </c>
      <c r="M119" s="36">
        <f t="shared" si="27"/>
        <v>0</v>
      </c>
      <c r="N119" s="31">
        <f t="shared" si="28"/>
        <v>33245626</v>
      </c>
      <c r="O119" s="36">
        <f t="shared" si="29"/>
        <v>0.67943377266089688</v>
      </c>
      <c r="P119" s="31">
        <v>10904704</v>
      </c>
      <c r="Q119" s="31">
        <v>53546168</v>
      </c>
      <c r="R119" s="31">
        <v>52047726</v>
      </c>
      <c r="S119" s="31">
        <v>34203401</v>
      </c>
      <c r="T119" s="36">
        <f t="shared" si="30"/>
        <v>0.65715457001906286</v>
      </c>
      <c r="U119" s="36">
        <f t="shared" si="31"/>
        <v>2.1180033864284686E-2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2580000</v>
      </c>
      <c r="E120" s="31">
        <v>2580000</v>
      </c>
      <c r="F120" s="31">
        <v>296881</v>
      </c>
      <c r="G120" s="36">
        <f t="shared" si="24"/>
        <v>0.11507015503875968</v>
      </c>
      <c r="H120" s="31">
        <v>733616</v>
      </c>
      <c r="I120" s="36">
        <f t="shared" si="25"/>
        <v>0.2843472868217054</v>
      </c>
      <c r="J120" s="31">
        <v>493789</v>
      </c>
      <c r="K120" s="36">
        <f t="shared" si="26"/>
        <v>0.19139108527131782</v>
      </c>
      <c r="L120" s="31">
        <v>0</v>
      </c>
      <c r="M120" s="36">
        <f t="shared" si="27"/>
        <v>0</v>
      </c>
      <c r="N120" s="31">
        <f t="shared" si="28"/>
        <v>1524286</v>
      </c>
      <c r="O120" s="36">
        <f t="shared" si="29"/>
        <v>0.590808527131783</v>
      </c>
      <c r="P120" s="31">
        <v>368446</v>
      </c>
      <c r="Q120" s="31">
        <v>2469565</v>
      </c>
      <c r="R120" s="31">
        <v>2469565</v>
      </c>
      <c r="S120" s="31">
        <v>1392126</v>
      </c>
      <c r="T120" s="36">
        <f t="shared" si="30"/>
        <v>0.56371304258037347</v>
      </c>
      <c r="U120" s="36">
        <f t="shared" si="31"/>
        <v>0.34019367831378267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404099723</v>
      </c>
      <c r="E121" s="32">
        <f>SUM(E113:E120)</f>
        <v>414687820</v>
      </c>
      <c r="F121" s="32">
        <f>SUM(F113:F120)</f>
        <v>93424580</v>
      </c>
      <c r="G121" s="37">
        <f t="shared" si="24"/>
        <v>0.23119189319513589</v>
      </c>
      <c r="H121" s="32">
        <f>SUM(H113:H120)</f>
        <v>119360321</v>
      </c>
      <c r="I121" s="37">
        <f t="shared" si="25"/>
        <v>0.2953734293948031</v>
      </c>
      <c r="J121" s="32">
        <f>SUM(J113:J120)</f>
        <v>78192968</v>
      </c>
      <c r="K121" s="37">
        <f t="shared" si="26"/>
        <v>0.1885586318884408</v>
      </c>
      <c r="L121" s="32">
        <f>SUM(L113:L120)</f>
        <v>0</v>
      </c>
      <c r="M121" s="37">
        <f t="shared" si="27"/>
        <v>0</v>
      </c>
      <c r="N121" s="32">
        <f t="shared" si="28"/>
        <v>290977869</v>
      </c>
      <c r="O121" s="37">
        <f t="shared" si="29"/>
        <v>0.70167932349688977</v>
      </c>
      <c r="P121" s="32">
        <f>SUM(P113:P120)</f>
        <v>116017641</v>
      </c>
      <c r="Q121" s="32">
        <f>SUM(Q113:Q120)</f>
        <v>546932206</v>
      </c>
      <c r="R121" s="32">
        <f>SUM(R113:R120)</f>
        <v>490869736</v>
      </c>
      <c r="S121" s="32">
        <f>SUM(S113:S120)</f>
        <v>369834808</v>
      </c>
      <c r="T121" s="37">
        <f t="shared" si="30"/>
        <v>0.75342760181898849</v>
      </c>
      <c r="U121" s="37">
        <f t="shared" si="31"/>
        <v>-0.32602518611803177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0</v>
      </c>
      <c r="E122" s="31">
        <v>0</v>
      </c>
      <c r="F122" s="31">
        <v>0</v>
      </c>
      <c r="G122" s="36">
        <f t="shared" si="24"/>
        <v>0</v>
      </c>
      <c r="H122" s="31">
        <v>0</v>
      </c>
      <c r="I122" s="36">
        <f t="shared" si="25"/>
        <v>0</v>
      </c>
      <c r="J122" s="31">
        <v>0</v>
      </c>
      <c r="K122" s="36">
        <f t="shared" si="26"/>
        <v>0</v>
      </c>
      <c r="L122" s="31">
        <v>0</v>
      </c>
      <c r="M122" s="36">
        <f t="shared" si="27"/>
        <v>0</v>
      </c>
      <c r="N122" s="31">
        <f t="shared" si="28"/>
        <v>0</v>
      </c>
      <c r="O122" s="36">
        <f t="shared" si="29"/>
        <v>0</v>
      </c>
      <c r="P122" s="31">
        <v>0</v>
      </c>
      <c r="Q122" s="31">
        <v>0</v>
      </c>
      <c r="R122" s="31">
        <v>0</v>
      </c>
      <c r="S122" s="31">
        <v>0</v>
      </c>
      <c r="T122" s="36">
        <f t="shared" si="30"/>
        <v>0</v>
      </c>
      <c r="U122" s="36">
        <f t="shared" si="31"/>
        <v>0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139382736</v>
      </c>
      <c r="E123" s="31">
        <v>133008907</v>
      </c>
      <c r="F123" s="31">
        <v>13308035</v>
      </c>
      <c r="G123" s="36">
        <f t="shared" si="24"/>
        <v>9.5478359672893781E-2</v>
      </c>
      <c r="H123" s="31">
        <v>38223817</v>
      </c>
      <c r="I123" s="36">
        <f t="shared" si="25"/>
        <v>0.27423638032187858</v>
      </c>
      <c r="J123" s="31">
        <v>21078066</v>
      </c>
      <c r="K123" s="36">
        <f t="shared" si="26"/>
        <v>0.15847108645137578</v>
      </c>
      <c r="L123" s="31">
        <v>0</v>
      </c>
      <c r="M123" s="36">
        <f t="shared" si="27"/>
        <v>0</v>
      </c>
      <c r="N123" s="31">
        <f t="shared" si="28"/>
        <v>72609918</v>
      </c>
      <c r="O123" s="36">
        <f t="shared" si="29"/>
        <v>0.54590267402167281</v>
      </c>
      <c r="P123" s="31">
        <v>8931286</v>
      </c>
      <c r="Q123" s="31">
        <v>157655749</v>
      </c>
      <c r="R123" s="31">
        <v>140140999</v>
      </c>
      <c r="S123" s="31">
        <v>39630349</v>
      </c>
      <c r="T123" s="36">
        <f t="shared" si="30"/>
        <v>0.28278911441183602</v>
      </c>
      <c r="U123" s="36">
        <f t="shared" si="31"/>
        <v>1.3600258686151134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119641704</v>
      </c>
      <c r="E124" s="31">
        <v>80718832</v>
      </c>
      <c r="F124" s="31">
        <v>17133564</v>
      </c>
      <c r="G124" s="36">
        <f t="shared" si="24"/>
        <v>0.14320728832147026</v>
      </c>
      <c r="H124" s="31">
        <v>17665766</v>
      </c>
      <c r="I124" s="36">
        <f t="shared" si="25"/>
        <v>0.14765558671748774</v>
      </c>
      <c r="J124" s="31">
        <v>19463733</v>
      </c>
      <c r="K124" s="36">
        <f t="shared" si="26"/>
        <v>0.24113001288224786</v>
      </c>
      <c r="L124" s="31">
        <v>0</v>
      </c>
      <c r="M124" s="36">
        <f t="shared" si="27"/>
        <v>0</v>
      </c>
      <c r="N124" s="31">
        <f t="shared" si="28"/>
        <v>54263063</v>
      </c>
      <c r="O124" s="36">
        <f t="shared" si="29"/>
        <v>0.6722478714756428</v>
      </c>
      <c r="P124" s="31">
        <v>24600960</v>
      </c>
      <c r="Q124" s="31">
        <v>91616783</v>
      </c>
      <c r="R124" s="31">
        <v>117389368</v>
      </c>
      <c r="S124" s="31">
        <v>80073326</v>
      </c>
      <c r="T124" s="36">
        <f t="shared" si="30"/>
        <v>0.68211736176993476</v>
      </c>
      <c r="U124" s="36">
        <f t="shared" si="31"/>
        <v>-0.20882221669398271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259024440</v>
      </c>
      <c r="E126" s="32">
        <f>SUM(E122:E125)</f>
        <v>213727739</v>
      </c>
      <c r="F126" s="32">
        <f>SUM(F122:F125)</f>
        <v>30441599</v>
      </c>
      <c r="G126" s="37">
        <f t="shared" si="24"/>
        <v>0.11752404136073029</v>
      </c>
      <c r="H126" s="32">
        <f>SUM(H122:H125)</f>
        <v>55889583</v>
      </c>
      <c r="I126" s="37">
        <f t="shared" si="25"/>
        <v>0.215769535106417</v>
      </c>
      <c r="J126" s="32">
        <f>SUM(J122:J125)</f>
        <v>40541799</v>
      </c>
      <c r="K126" s="37">
        <f t="shared" si="26"/>
        <v>0.18968899025315566</v>
      </c>
      <c r="L126" s="32">
        <f>SUM(L122:L125)</f>
        <v>0</v>
      </c>
      <c r="M126" s="37">
        <f t="shared" si="27"/>
        <v>0</v>
      </c>
      <c r="N126" s="32">
        <f t="shared" si="28"/>
        <v>126872981</v>
      </c>
      <c r="O126" s="37">
        <f t="shared" si="29"/>
        <v>0.59361962838150828</v>
      </c>
      <c r="P126" s="32">
        <f>SUM(P122:P125)</f>
        <v>33532246</v>
      </c>
      <c r="Q126" s="32">
        <f>SUM(Q122:Q125)</f>
        <v>249272532</v>
      </c>
      <c r="R126" s="32">
        <f>SUM(R122:R125)</f>
        <v>257530367</v>
      </c>
      <c r="S126" s="32">
        <f>SUM(S122:S125)</f>
        <v>119703675</v>
      </c>
      <c r="T126" s="37">
        <f t="shared" si="30"/>
        <v>0.46481382523716125</v>
      </c>
      <c r="U126" s="37">
        <f t="shared" si="31"/>
        <v>0.20903917381496018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44338721</v>
      </c>
      <c r="E127" s="31">
        <v>47036734</v>
      </c>
      <c r="F127" s="31">
        <v>11528524</v>
      </c>
      <c r="G127" s="36">
        <f t="shared" si="24"/>
        <v>0.26001029664342368</v>
      </c>
      <c r="H127" s="31">
        <v>11952013</v>
      </c>
      <c r="I127" s="36">
        <f t="shared" si="25"/>
        <v>0.26956151937716022</v>
      </c>
      <c r="J127" s="31">
        <v>12365232</v>
      </c>
      <c r="K127" s="36">
        <f t="shared" si="26"/>
        <v>0.26288457867844311</v>
      </c>
      <c r="L127" s="31">
        <v>0</v>
      </c>
      <c r="M127" s="36">
        <f t="shared" si="27"/>
        <v>0</v>
      </c>
      <c r="N127" s="31">
        <f t="shared" si="28"/>
        <v>35845769</v>
      </c>
      <c r="O127" s="36">
        <f t="shared" si="29"/>
        <v>0.76208031365443019</v>
      </c>
      <c r="P127" s="31">
        <v>8496051</v>
      </c>
      <c r="Q127" s="31">
        <v>44157146</v>
      </c>
      <c r="R127" s="31">
        <v>40395275</v>
      </c>
      <c r="S127" s="31">
        <v>25803405</v>
      </c>
      <c r="T127" s="36">
        <f t="shared" si="30"/>
        <v>0.6387728515278086</v>
      </c>
      <c r="U127" s="36">
        <f t="shared" si="31"/>
        <v>0.45540934252866427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14311356</v>
      </c>
      <c r="E128" s="31">
        <v>13904590</v>
      </c>
      <c r="F128" s="31">
        <v>2360956</v>
      </c>
      <c r="G128" s="36">
        <f t="shared" si="24"/>
        <v>0.16497081059265103</v>
      </c>
      <c r="H128" s="31">
        <v>2372223</v>
      </c>
      <c r="I128" s="36">
        <f t="shared" si="25"/>
        <v>0.165758087493596</v>
      </c>
      <c r="J128" s="31">
        <v>2319725</v>
      </c>
      <c r="K128" s="36">
        <f t="shared" si="26"/>
        <v>0.16683160021259166</v>
      </c>
      <c r="L128" s="31">
        <v>0</v>
      </c>
      <c r="M128" s="36">
        <f t="shared" si="27"/>
        <v>0</v>
      </c>
      <c r="N128" s="31">
        <f t="shared" si="28"/>
        <v>7052904</v>
      </c>
      <c r="O128" s="36">
        <f t="shared" si="29"/>
        <v>0.50723566822178867</v>
      </c>
      <c r="P128" s="31">
        <v>2201042</v>
      </c>
      <c r="Q128" s="31">
        <v>11123339</v>
      </c>
      <c r="R128" s="31">
        <v>10940085</v>
      </c>
      <c r="S128" s="31">
        <v>9157552</v>
      </c>
      <c r="T128" s="36">
        <f t="shared" si="30"/>
        <v>0.83706406303058889</v>
      </c>
      <c r="U128" s="36">
        <f t="shared" si="31"/>
        <v>5.3921279103261055E-2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77563094</v>
      </c>
      <c r="E129" s="31">
        <v>71696201</v>
      </c>
      <c r="F129" s="31">
        <v>5887202</v>
      </c>
      <c r="G129" s="36">
        <f t="shared" si="24"/>
        <v>7.5902103647386726E-2</v>
      </c>
      <c r="H129" s="31">
        <v>2899678</v>
      </c>
      <c r="I129" s="36">
        <f t="shared" si="25"/>
        <v>3.7384764460272821E-2</v>
      </c>
      <c r="J129" s="31">
        <v>4191004</v>
      </c>
      <c r="K129" s="36">
        <f t="shared" si="26"/>
        <v>5.8455035853294375E-2</v>
      </c>
      <c r="L129" s="31">
        <v>0</v>
      </c>
      <c r="M129" s="36">
        <f t="shared" si="27"/>
        <v>0</v>
      </c>
      <c r="N129" s="31">
        <f t="shared" si="28"/>
        <v>12977884</v>
      </c>
      <c r="O129" s="36">
        <f t="shared" si="29"/>
        <v>0.18101215711554927</v>
      </c>
      <c r="P129" s="31">
        <v>2406985</v>
      </c>
      <c r="Q129" s="31">
        <v>55899088</v>
      </c>
      <c r="R129" s="31">
        <v>64839095</v>
      </c>
      <c r="S129" s="31">
        <v>6929757</v>
      </c>
      <c r="T129" s="36">
        <f t="shared" si="30"/>
        <v>0.10687621411125495</v>
      </c>
      <c r="U129" s="36">
        <f t="shared" si="31"/>
        <v>0.741184095455518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46783267</v>
      </c>
      <c r="E130" s="31">
        <v>41954518</v>
      </c>
      <c r="F130" s="31">
        <v>8357177</v>
      </c>
      <c r="G130" s="36">
        <f t="shared" si="24"/>
        <v>0.17863602813373422</v>
      </c>
      <c r="H130" s="31">
        <v>10791417</v>
      </c>
      <c r="I130" s="36">
        <f t="shared" si="25"/>
        <v>0.23066830711074537</v>
      </c>
      <c r="J130" s="31">
        <v>9349097</v>
      </c>
      <c r="K130" s="36">
        <f t="shared" si="26"/>
        <v>0.22283886088263485</v>
      </c>
      <c r="L130" s="31">
        <v>0</v>
      </c>
      <c r="M130" s="36">
        <f t="shared" si="27"/>
        <v>0</v>
      </c>
      <c r="N130" s="31">
        <f t="shared" si="28"/>
        <v>28497691</v>
      </c>
      <c r="O130" s="36">
        <f t="shared" si="29"/>
        <v>0.67925201762537235</v>
      </c>
      <c r="P130" s="31">
        <v>18043432</v>
      </c>
      <c r="Q130" s="31">
        <v>41720031</v>
      </c>
      <c r="R130" s="31">
        <v>45485031</v>
      </c>
      <c r="S130" s="31">
        <v>35717911</v>
      </c>
      <c r="T130" s="36">
        <f t="shared" si="30"/>
        <v>0.78526737730485441</v>
      </c>
      <c r="U130" s="36">
        <f t="shared" si="31"/>
        <v>-0.48185594625235373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182996438</v>
      </c>
      <c r="E132" s="32">
        <f>SUM(E127:E131)</f>
        <v>174592043</v>
      </c>
      <c r="F132" s="32">
        <f>SUM(F127:F131)</f>
        <v>28133859</v>
      </c>
      <c r="G132" s="37">
        <f t="shared" si="24"/>
        <v>0.15373992689409616</v>
      </c>
      <c r="H132" s="32">
        <f>SUM(H127:H131)</f>
        <v>28015331</v>
      </c>
      <c r="I132" s="37">
        <f t="shared" si="25"/>
        <v>0.15309222029775246</v>
      </c>
      <c r="J132" s="32">
        <f>SUM(J127:J131)</f>
        <v>28225058</v>
      </c>
      <c r="K132" s="37">
        <f t="shared" si="26"/>
        <v>0.16166291152226223</v>
      </c>
      <c r="L132" s="32">
        <f>SUM(L127:L131)</f>
        <v>0</v>
      </c>
      <c r="M132" s="37">
        <f t="shared" si="27"/>
        <v>0</v>
      </c>
      <c r="N132" s="32">
        <f t="shared" si="28"/>
        <v>84374248</v>
      </c>
      <c r="O132" s="37">
        <f t="shared" si="29"/>
        <v>0.48326513940844373</v>
      </c>
      <c r="P132" s="32">
        <f>SUM(P127:P131)</f>
        <v>31147510</v>
      </c>
      <c r="Q132" s="32">
        <f>SUM(Q127:Q131)</f>
        <v>152899604</v>
      </c>
      <c r="R132" s="32">
        <f>SUM(R127:R131)</f>
        <v>161659486</v>
      </c>
      <c r="S132" s="32">
        <f>SUM(S127:S131)</f>
        <v>77608625</v>
      </c>
      <c r="T132" s="37">
        <f t="shared" si="30"/>
        <v>0.48007467374973589</v>
      </c>
      <c r="U132" s="37">
        <f t="shared" si="31"/>
        <v>-9.3826183858677581E-2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189235441</v>
      </c>
      <c r="E133" s="31">
        <v>189652441</v>
      </c>
      <c r="F133" s="31">
        <v>49858760</v>
      </c>
      <c r="G133" s="36">
        <f t="shared" si="24"/>
        <v>0.26347474731226483</v>
      </c>
      <c r="H133" s="31">
        <v>137384904</v>
      </c>
      <c r="I133" s="36">
        <f t="shared" si="25"/>
        <v>0.72599986172780395</v>
      </c>
      <c r="J133" s="31">
        <v>52532984</v>
      </c>
      <c r="K133" s="36">
        <f t="shared" si="26"/>
        <v>0.27699608675218684</v>
      </c>
      <c r="L133" s="31">
        <v>0</v>
      </c>
      <c r="M133" s="36">
        <f t="shared" si="27"/>
        <v>0</v>
      </c>
      <c r="N133" s="31">
        <f t="shared" si="28"/>
        <v>239776648</v>
      </c>
      <c r="O133" s="36">
        <f t="shared" si="29"/>
        <v>1.2642950796504644</v>
      </c>
      <c r="P133" s="31">
        <v>55717678</v>
      </c>
      <c r="Q133" s="31">
        <v>169615180</v>
      </c>
      <c r="R133" s="31">
        <v>181417255</v>
      </c>
      <c r="S133" s="31">
        <v>168015648</v>
      </c>
      <c r="T133" s="36">
        <f t="shared" si="30"/>
        <v>0.92612826712651997</v>
      </c>
      <c r="U133" s="36">
        <f t="shared" si="31"/>
        <v>-5.7157694188189279E-2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13674840</v>
      </c>
      <c r="E134" s="31">
        <v>10325119</v>
      </c>
      <c r="F134" s="31">
        <v>1297023</v>
      </c>
      <c r="G134" s="36">
        <f t="shared" si="24"/>
        <v>9.4847398580166206E-2</v>
      </c>
      <c r="H134" s="31">
        <v>3640870</v>
      </c>
      <c r="I134" s="36">
        <f t="shared" si="25"/>
        <v>0.26624589391905135</v>
      </c>
      <c r="J134" s="31">
        <v>4293201</v>
      </c>
      <c r="K134" s="36">
        <f t="shared" si="26"/>
        <v>0.41580159996218929</v>
      </c>
      <c r="L134" s="31">
        <v>0</v>
      </c>
      <c r="M134" s="36">
        <f t="shared" si="27"/>
        <v>0</v>
      </c>
      <c r="N134" s="31">
        <f t="shared" si="28"/>
        <v>9231094</v>
      </c>
      <c r="O134" s="36">
        <f t="shared" si="29"/>
        <v>0.89404238343403108</v>
      </c>
      <c r="P134" s="31">
        <v>1966181</v>
      </c>
      <c r="Q134" s="31">
        <v>7349871</v>
      </c>
      <c r="R134" s="31">
        <v>6879860</v>
      </c>
      <c r="S134" s="31">
        <v>7320699</v>
      </c>
      <c r="T134" s="36">
        <f t="shared" si="30"/>
        <v>1.0640767399336615</v>
      </c>
      <c r="U134" s="36">
        <f t="shared" si="31"/>
        <v>1.1835227784217222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14331741</v>
      </c>
      <c r="E136" s="31">
        <v>13403832</v>
      </c>
      <c r="F136" s="31">
        <v>3369469</v>
      </c>
      <c r="G136" s="36">
        <f t="shared" si="24"/>
        <v>0.23510535112237935</v>
      </c>
      <c r="H136" s="31">
        <v>3979227</v>
      </c>
      <c r="I136" s="36">
        <f t="shared" si="25"/>
        <v>0.27765133349814236</v>
      </c>
      <c r="J136" s="31">
        <v>3621115</v>
      </c>
      <c r="K136" s="36">
        <f t="shared" si="26"/>
        <v>0.27015520636188217</v>
      </c>
      <c r="L136" s="31">
        <v>0</v>
      </c>
      <c r="M136" s="36">
        <f t="shared" si="27"/>
        <v>0</v>
      </c>
      <c r="N136" s="31">
        <f t="shared" si="28"/>
        <v>10969811</v>
      </c>
      <c r="O136" s="36">
        <f t="shared" si="29"/>
        <v>0.81840857151895074</v>
      </c>
      <c r="P136" s="31">
        <v>3475285</v>
      </c>
      <c r="Q136" s="31">
        <v>14338425</v>
      </c>
      <c r="R136" s="31">
        <v>13600880</v>
      </c>
      <c r="S136" s="31">
        <v>10138578</v>
      </c>
      <c r="T136" s="36">
        <f t="shared" si="30"/>
        <v>0.74543544241254978</v>
      </c>
      <c r="U136" s="36">
        <f t="shared" si="31"/>
        <v>4.1962026135985875E-2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217242022</v>
      </c>
      <c r="E137" s="32">
        <f>SUM(E133:E136)</f>
        <v>213381392</v>
      </c>
      <c r="F137" s="32">
        <f>SUM(F133:F136)</f>
        <v>54525252</v>
      </c>
      <c r="G137" s="37">
        <f t="shared" ref="G137:G170" si="32">IF(($D137     =0),0,($F137     /$D137     ))</f>
        <v>0.25098851271049211</v>
      </c>
      <c r="H137" s="32">
        <f>SUM(H133:H136)</f>
        <v>145005001</v>
      </c>
      <c r="I137" s="37">
        <f t="shared" ref="I137:I170" si="33">IF(($D137     =0),0,($H137     /$D137     ))</f>
        <v>0.66748136325116691</v>
      </c>
      <c r="J137" s="32">
        <f>SUM(J133:J136)</f>
        <v>60447300</v>
      </c>
      <c r="K137" s="37">
        <f t="shared" ref="K137:K170" si="34">IF(($E137     =0),0,($J137     /$E137     ))</f>
        <v>0.28328290219420821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259977553</v>
      </c>
      <c r="O137" s="37">
        <f t="shared" ref="O137:O170" si="37">IF(($E137     =0),0,($N137     /$E137     ))</f>
        <v>1.2183703113156183</v>
      </c>
      <c r="P137" s="32">
        <f>SUM(P133:P136)</f>
        <v>61159144</v>
      </c>
      <c r="Q137" s="32">
        <f>SUM(Q133:Q136)</f>
        <v>191303476</v>
      </c>
      <c r="R137" s="32">
        <f>SUM(R133:R136)</f>
        <v>201897995</v>
      </c>
      <c r="S137" s="32">
        <f>SUM(S133:S136)</f>
        <v>185474925</v>
      </c>
      <c r="T137" s="37">
        <f t="shared" ref="T137:T170" si="38">IF(($R137     =0),0,($S137     /$R137     ))</f>
        <v>0.9186565968621927</v>
      </c>
      <c r="U137" s="37">
        <f t="shared" ref="U137:U170" si="39">IF(($P137     =0),0,(($J137     /$P137     )-1))</f>
        <v>-1.1639208030773007E-2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1539906</v>
      </c>
      <c r="E138" s="31">
        <v>3109848</v>
      </c>
      <c r="F138" s="31">
        <v>1112152</v>
      </c>
      <c r="G138" s="36">
        <f t="shared" si="32"/>
        <v>0.72222070697821816</v>
      </c>
      <c r="H138" s="31">
        <v>8000</v>
      </c>
      <c r="I138" s="36">
        <f t="shared" si="33"/>
        <v>5.1951222996728368E-3</v>
      </c>
      <c r="J138" s="31">
        <v>122108</v>
      </c>
      <c r="K138" s="36">
        <f t="shared" si="34"/>
        <v>3.9264941566275906E-2</v>
      </c>
      <c r="L138" s="31">
        <v>0</v>
      </c>
      <c r="M138" s="36">
        <f t="shared" si="35"/>
        <v>0</v>
      </c>
      <c r="N138" s="31">
        <f t="shared" si="36"/>
        <v>1242260</v>
      </c>
      <c r="O138" s="36">
        <f t="shared" si="37"/>
        <v>0.39946003791825196</v>
      </c>
      <c r="P138" s="31">
        <v>749976</v>
      </c>
      <c r="Q138" s="31">
        <v>2539906</v>
      </c>
      <c r="R138" s="31">
        <v>2539906</v>
      </c>
      <c r="S138" s="31">
        <v>1749353</v>
      </c>
      <c r="T138" s="36">
        <f t="shared" si="38"/>
        <v>0.68874714261078951</v>
      </c>
      <c r="U138" s="36">
        <f t="shared" si="39"/>
        <v>-0.83718412322527658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46859917</v>
      </c>
      <c r="E139" s="31">
        <v>56651090</v>
      </c>
      <c r="F139" s="31">
        <v>21475737</v>
      </c>
      <c r="G139" s="36">
        <f t="shared" si="32"/>
        <v>0.45829652237753643</v>
      </c>
      <c r="H139" s="31">
        <v>18901929</v>
      </c>
      <c r="I139" s="36">
        <f t="shared" si="33"/>
        <v>0.40337094493786663</v>
      </c>
      <c r="J139" s="31">
        <v>11051845</v>
      </c>
      <c r="K139" s="36">
        <f t="shared" si="34"/>
        <v>0.19508618457297114</v>
      </c>
      <c r="L139" s="31">
        <v>0</v>
      </c>
      <c r="M139" s="36">
        <f t="shared" si="35"/>
        <v>0</v>
      </c>
      <c r="N139" s="31">
        <f t="shared" si="36"/>
        <v>51429511</v>
      </c>
      <c r="O139" s="36">
        <f t="shared" si="37"/>
        <v>0.90782915209574966</v>
      </c>
      <c r="P139" s="31">
        <v>11607472</v>
      </c>
      <c r="Q139" s="31">
        <v>42735574</v>
      </c>
      <c r="R139" s="31">
        <v>47879554</v>
      </c>
      <c r="S139" s="31">
        <v>37921644</v>
      </c>
      <c r="T139" s="36">
        <f t="shared" si="38"/>
        <v>0.79202166335968793</v>
      </c>
      <c r="U139" s="36">
        <f t="shared" si="39"/>
        <v>-4.7868045686433658E-2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58862957</v>
      </c>
      <c r="E140" s="31">
        <v>61725872</v>
      </c>
      <c r="F140" s="31">
        <v>25559268</v>
      </c>
      <c r="G140" s="36">
        <f t="shared" si="32"/>
        <v>0.43421651413128975</v>
      </c>
      <c r="H140" s="31">
        <v>26079580</v>
      </c>
      <c r="I140" s="36">
        <f t="shared" si="33"/>
        <v>0.44305589336940721</v>
      </c>
      <c r="J140" s="31">
        <v>-3846897</v>
      </c>
      <c r="K140" s="36">
        <f t="shared" si="34"/>
        <v>-6.2322278735892141E-2</v>
      </c>
      <c r="L140" s="31">
        <v>0</v>
      </c>
      <c r="M140" s="36">
        <f t="shared" si="35"/>
        <v>0</v>
      </c>
      <c r="N140" s="31">
        <f t="shared" si="36"/>
        <v>47791951</v>
      </c>
      <c r="O140" s="36">
        <f t="shared" si="37"/>
        <v>0.77426125304475246</v>
      </c>
      <c r="P140" s="31">
        <v>22828117</v>
      </c>
      <c r="Q140" s="31">
        <v>47618708</v>
      </c>
      <c r="R140" s="31">
        <v>55509678</v>
      </c>
      <c r="S140" s="31">
        <v>51267978</v>
      </c>
      <c r="T140" s="36">
        <f t="shared" si="38"/>
        <v>0.92358629787043622</v>
      </c>
      <c r="U140" s="36">
        <f t="shared" si="39"/>
        <v>-1.1685157387269391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7271347</v>
      </c>
      <c r="E141" s="31">
        <v>7984762</v>
      </c>
      <c r="F141" s="31">
        <v>2640407</v>
      </c>
      <c r="G141" s="36">
        <f t="shared" si="32"/>
        <v>0.36312487906298518</v>
      </c>
      <c r="H141" s="31">
        <v>3917340</v>
      </c>
      <c r="I141" s="36">
        <f t="shared" si="33"/>
        <v>0.53873649545263069</v>
      </c>
      <c r="J141" s="31">
        <v>4522024</v>
      </c>
      <c r="K141" s="36">
        <f t="shared" si="34"/>
        <v>0.56633172034432588</v>
      </c>
      <c r="L141" s="31">
        <v>0</v>
      </c>
      <c r="M141" s="36">
        <f t="shared" si="35"/>
        <v>0</v>
      </c>
      <c r="N141" s="31">
        <f t="shared" si="36"/>
        <v>11079771</v>
      </c>
      <c r="O141" s="36">
        <f t="shared" si="37"/>
        <v>1.387614433592385</v>
      </c>
      <c r="P141" s="31">
        <v>5890313</v>
      </c>
      <c r="Q141" s="31">
        <v>10313686</v>
      </c>
      <c r="R141" s="31">
        <v>9436039</v>
      </c>
      <c r="S141" s="31">
        <v>14863617</v>
      </c>
      <c r="T141" s="36">
        <f t="shared" si="38"/>
        <v>1.5751966476611639</v>
      </c>
      <c r="U141" s="36">
        <f t="shared" si="39"/>
        <v>-0.23229478637213341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18217171</v>
      </c>
      <c r="E142" s="31">
        <v>56026117</v>
      </c>
      <c r="F142" s="31">
        <v>12909510</v>
      </c>
      <c r="G142" s="36">
        <f t="shared" si="32"/>
        <v>0.70864515681386531</v>
      </c>
      <c r="H142" s="31">
        <v>7999638</v>
      </c>
      <c r="I142" s="36">
        <f t="shared" si="33"/>
        <v>0.43912625072246397</v>
      </c>
      <c r="J142" s="31">
        <v>12794450</v>
      </c>
      <c r="K142" s="36">
        <f t="shared" si="34"/>
        <v>0.22836581732051858</v>
      </c>
      <c r="L142" s="31">
        <v>0</v>
      </c>
      <c r="M142" s="36">
        <f t="shared" si="35"/>
        <v>0</v>
      </c>
      <c r="N142" s="31">
        <f t="shared" si="36"/>
        <v>33703598</v>
      </c>
      <c r="O142" s="36">
        <f t="shared" si="37"/>
        <v>0.60156940735335984</v>
      </c>
      <c r="P142" s="31">
        <v>9347391</v>
      </c>
      <c r="Q142" s="31">
        <v>11901398</v>
      </c>
      <c r="R142" s="31">
        <v>39990500</v>
      </c>
      <c r="S142" s="31">
        <v>40987374</v>
      </c>
      <c r="T142" s="36">
        <f t="shared" si="38"/>
        <v>1.0249277703454571</v>
      </c>
      <c r="U142" s="36">
        <f t="shared" si="39"/>
        <v>0.36877231304435654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0</v>
      </c>
      <c r="E143" s="31">
        <v>0</v>
      </c>
      <c r="F143" s="31">
        <v>0</v>
      </c>
      <c r="G143" s="36">
        <f t="shared" si="32"/>
        <v>0</v>
      </c>
      <c r="H143" s="31">
        <v>0</v>
      </c>
      <c r="I143" s="36">
        <f t="shared" si="33"/>
        <v>0</v>
      </c>
      <c r="J143" s="31">
        <v>0</v>
      </c>
      <c r="K143" s="36">
        <f t="shared" si="34"/>
        <v>0</v>
      </c>
      <c r="L143" s="31">
        <v>0</v>
      </c>
      <c r="M143" s="36">
        <f t="shared" si="35"/>
        <v>0</v>
      </c>
      <c r="N143" s="31">
        <f t="shared" si="36"/>
        <v>0</v>
      </c>
      <c r="O143" s="36">
        <f t="shared" si="37"/>
        <v>0</v>
      </c>
      <c r="P143" s="31">
        <v>0</v>
      </c>
      <c r="Q143" s="31">
        <v>0</v>
      </c>
      <c r="R143" s="31">
        <v>0</v>
      </c>
      <c r="S143" s="31">
        <v>0</v>
      </c>
      <c r="T143" s="36">
        <f t="shared" si="38"/>
        <v>0</v>
      </c>
      <c r="U143" s="36">
        <f t="shared" si="39"/>
        <v>0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132751298</v>
      </c>
      <c r="E144" s="32">
        <f>SUM(E138:E143)</f>
        <v>185497689</v>
      </c>
      <c r="F144" s="32">
        <f>SUM(F138:F143)</f>
        <v>63697074</v>
      </c>
      <c r="G144" s="37">
        <f t="shared" si="32"/>
        <v>0.47982260783619607</v>
      </c>
      <c r="H144" s="32">
        <f>SUM(H138:H143)</f>
        <v>56906487</v>
      </c>
      <c r="I144" s="37">
        <f t="shared" si="33"/>
        <v>0.42866991025579276</v>
      </c>
      <c r="J144" s="32">
        <f>SUM(J138:J143)</f>
        <v>24643530</v>
      </c>
      <c r="K144" s="37">
        <f t="shared" si="34"/>
        <v>0.13285087341438523</v>
      </c>
      <c r="L144" s="32">
        <f>SUM(L138:L143)</f>
        <v>0</v>
      </c>
      <c r="M144" s="37">
        <f t="shared" si="35"/>
        <v>0</v>
      </c>
      <c r="N144" s="32">
        <f t="shared" si="36"/>
        <v>145247091</v>
      </c>
      <c r="O144" s="37">
        <f t="shared" si="37"/>
        <v>0.78301294093211049</v>
      </c>
      <c r="P144" s="32">
        <f>SUM(P138:P143)</f>
        <v>50423269</v>
      </c>
      <c r="Q144" s="32">
        <f>SUM(Q138:Q143)</f>
        <v>115109272</v>
      </c>
      <c r="R144" s="32">
        <f>SUM(R138:R143)</f>
        <v>155355677</v>
      </c>
      <c r="S144" s="32">
        <f>SUM(S138:S143)</f>
        <v>146789966</v>
      </c>
      <c r="T144" s="37">
        <f t="shared" si="38"/>
        <v>0.94486386873393757</v>
      </c>
      <c r="U144" s="37">
        <f t="shared" si="39"/>
        <v>-0.51126671299316195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36617817</v>
      </c>
      <c r="E145" s="31">
        <v>33924445</v>
      </c>
      <c r="F145" s="31">
        <v>4725369</v>
      </c>
      <c r="G145" s="36">
        <f t="shared" si="32"/>
        <v>0.12904562279067591</v>
      </c>
      <c r="H145" s="31">
        <v>13570144</v>
      </c>
      <c r="I145" s="36">
        <f t="shared" si="33"/>
        <v>0.37058855802354357</v>
      </c>
      <c r="J145" s="31">
        <v>7788782</v>
      </c>
      <c r="K145" s="36">
        <f t="shared" si="34"/>
        <v>0.22959202427629988</v>
      </c>
      <c r="L145" s="31">
        <v>0</v>
      </c>
      <c r="M145" s="36">
        <f t="shared" si="35"/>
        <v>0</v>
      </c>
      <c r="N145" s="31">
        <f t="shared" si="36"/>
        <v>26084295</v>
      </c>
      <c r="O145" s="36">
        <f t="shared" si="37"/>
        <v>0.76889378735599068</v>
      </c>
      <c r="P145" s="31">
        <v>7330440</v>
      </c>
      <c r="Q145" s="31">
        <v>51086332</v>
      </c>
      <c r="R145" s="31">
        <v>44007669</v>
      </c>
      <c r="S145" s="31">
        <v>22603311</v>
      </c>
      <c r="T145" s="36">
        <f t="shared" si="38"/>
        <v>0.5136220916404366</v>
      </c>
      <c r="U145" s="36">
        <f t="shared" si="39"/>
        <v>6.2525851108528263E-2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12600083</v>
      </c>
      <c r="E146" s="31">
        <v>9001442</v>
      </c>
      <c r="F146" s="31">
        <v>3988088</v>
      </c>
      <c r="G146" s="36">
        <f t="shared" si="32"/>
        <v>0.31651283566941585</v>
      </c>
      <c r="H146" s="31">
        <v>4044596</v>
      </c>
      <c r="I146" s="36">
        <f t="shared" si="33"/>
        <v>0.32099756803189311</v>
      </c>
      <c r="J146" s="31">
        <v>7644952</v>
      </c>
      <c r="K146" s="36">
        <f t="shared" si="34"/>
        <v>0.84930303389168094</v>
      </c>
      <c r="L146" s="31">
        <v>0</v>
      </c>
      <c r="M146" s="36">
        <f t="shared" si="35"/>
        <v>0</v>
      </c>
      <c r="N146" s="31">
        <f t="shared" si="36"/>
        <v>15677636</v>
      </c>
      <c r="O146" s="36">
        <f t="shared" si="37"/>
        <v>1.7416804996355029</v>
      </c>
      <c r="P146" s="31">
        <v>4109137</v>
      </c>
      <c r="Q146" s="31">
        <v>14283299</v>
      </c>
      <c r="R146" s="31">
        <v>9611526</v>
      </c>
      <c r="S146" s="31">
        <v>12024314</v>
      </c>
      <c r="T146" s="36">
        <f t="shared" si="38"/>
        <v>1.2510306896116183</v>
      </c>
      <c r="U146" s="36">
        <f t="shared" si="39"/>
        <v>0.86047629952469329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22884046</v>
      </c>
      <c r="E147" s="31">
        <v>28622269</v>
      </c>
      <c r="F147" s="31">
        <v>8347829</v>
      </c>
      <c r="G147" s="36">
        <f t="shared" si="32"/>
        <v>0.36478815852756108</v>
      </c>
      <c r="H147" s="31">
        <v>9531477</v>
      </c>
      <c r="I147" s="36">
        <f t="shared" si="33"/>
        <v>0.41651187906194559</v>
      </c>
      <c r="J147" s="31">
        <v>6466674</v>
      </c>
      <c r="K147" s="36">
        <f t="shared" si="34"/>
        <v>0.22593156398606973</v>
      </c>
      <c r="L147" s="31">
        <v>0</v>
      </c>
      <c r="M147" s="36">
        <f t="shared" si="35"/>
        <v>0</v>
      </c>
      <c r="N147" s="31">
        <f t="shared" si="36"/>
        <v>24345980</v>
      </c>
      <c r="O147" s="36">
        <f t="shared" si="37"/>
        <v>0.85059573718631465</v>
      </c>
      <c r="P147" s="31">
        <v>3987882</v>
      </c>
      <c r="Q147" s="31">
        <v>20360416</v>
      </c>
      <c r="R147" s="31">
        <v>39395520</v>
      </c>
      <c r="S147" s="31">
        <v>14900106</v>
      </c>
      <c r="T147" s="36">
        <f t="shared" si="38"/>
        <v>0.37821828471866853</v>
      </c>
      <c r="U147" s="36">
        <f t="shared" si="39"/>
        <v>0.62158107988150091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1653696</v>
      </c>
      <c r="E148" s="31">
        <v>1653696</v>
      </c>
      <c r="F148" s="31">
        <v>3420846</v>
      </c>
      <c r="G148" s="36">
        <f t="shared" si="32"/>
        <v>2.0686063218390807</v>
      </c>
      <c r="H148" s="31">
        <v>-180065</v>
      </c>
      <c r="I148" s="36">
        <f t="shared" si="33"/>
        <v>-0.10888639749990325</v>
      </c>
      <c r="J148" s="31">
        <v>473656</v>
      </c>
      <c r="K148" s="36">
        <f t="shared" si="34"/>
        <v>0.28642265567552921</v>
      </c>
      <c r="L148" s="31">
        <v>0</v>
      </c>
      <c r="M148" s="36">
        <f t="shared" si="35"/>
        <v>0</v>
      </c>
      <c r="N148" s="31">
        <f t="shared" si="36"/>
        <v>3714437</v>
      </c>
      <c r="O148" s="36">
        <f t="shared" si="37"/>
        <v>2.2461425800147063</v>
      </c>
      <c r="P148" s="31">
        <v>305232</v>
      </c>
      <c r="Q148" s="31">
        <v>2075655</v>
      </c>
      <c r="R148" s="31">
        <v>2075655</v>
      </c>
      <c r="S148" s="31">
        <v>875706</v>
      </c>
      <c r="T148" s="36">
        <f t="shared" si="38"/>
        <v>0.42189381183289132</v>
      </c>
      <c r="U148" s="36">
        <f t="shared" si="39"/>
        <v>0.55179011374954134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3071635</v>
      </c>
      <c r="E149" s="31">
        <v>3071635</v>
      </c>
      <c r="F149" s="31">
        <v>594071</v>
      </c>
      <c r="G149" s="36">
        <f t="shared" si="32"/>
        <v>0.19340546646981169</v>
      </c>
      <c r="H149" s="31">
        <v>809714</v>
      </c>
      <c r="I149" s="36">
        <f t="shared" si="33"/>
        <v>0.26361009690278958</v>
      </c>
      <c r="J149" s="31">
        <v>194833</v>
      </c>
      <c r="K149" s="36">
        <f t="shared" si="34"/>
        <v>6.3429736931634131E-2</v>
      </c>
      <c r="L149" s="31">
        <v>0</v>
      </c>
      <c r="M149" s="36">
        <f t="shared" si="35"/>
        <v>0</v>
      </c>
      <c r="N149" s="31">
        <f t="shared" si="36"/>
        <v>1598618</v>
      </c>
      <c r="O149" s="36">
        <f t="shared" si="37"/>
        <v>0.52044530030423541</v>
      </c>
      <c r="P149" s="31">
        <v>343006</v>
      </c>
      <c r="Q149" s="31">
        <v>2945000</v>
      </c>
      <c r="R149" s="31">
        <v>2945000</v>
      </c>
      <c r="S149" s="31">
        <v>1803676</v>
      </c>
      <c r="T149" s="36">
        <f t="shared" si="38"/>
        <v>0.61245365025466891</v>
      </c>
      <c r="U149" s="36">
        <f t="shared" si="39"/>
        <v>-0.43198369707818518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76827277</v>
      </c>
      <c r="E150" s="32">
        <f>SUM(E145:E149)</f>
        <v>76273487</v>
      </c>
      <c r="F150" s="32">
        <f>SUM(F145:F149)</f>
        <v>21076203</v>
      </c>
      <c r="G150" s="37">
        <f t="shared" si="32"/>
        <v>0.27433229216232669</v>
      </c>
      <c r="H150" s="32">
        <f>SUM(H145:H149)</f>
        <v>27775866</v>
      </c>
      <c r="I150" s="37">
        <f t="shared" si="33"/>
        <v>0.36153651521451163</v>
      </c>
      <c r="J150" s="32">
        <f>SUM(J145:J149)</f>
        <v>22568897</v>
      </c>
      <c r="K150" s="37">
        <f t="shared" si="34"/>
        <v>0.29589439119257782</v>
      </c>
      <c r="L150" s="32">
        <f>SUM(L145:L149)</f>
        <v>0</v>
      </c>
      <c r="M150" s="37">
        <f t="shared" si="35"/>
        <v>0</v>
      </c>
      <c r="N150" s="32">
        <f t="shared" si="36"/>
        <v>71420966</v>
      </c>
      <c r="O150" s="37">
        <f t="shared" si="37"/>
        <v>0.93637997696368591</v>
      </c>
      <c r="P150" s="32">
        <f>SUM(P145:P149)</f>
        <v>16075697</v>
      </c>
      <c r="Q150" s="32">
        <f>SUM(Q145:Q149)</f>
        <v>90750702</v>
      </c>
      <c r="R150" s="32">
        <f>SUM(R145:R149)</f>
        <v>98035370</v>
      </c>
      <c r="S150" s="32">
        <f>SUM(S145:S149)</f>
        <v>52207113</v>
      </c>
      <c r="T150" s="37">
        <f t="shared" si="38"/>
        <v>0.5325334417567863</v>
      </c>
      <c r="U150" s="37">
        <f t="shared" si="39"/>
        <v>0.40391405735004837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13830347</v>
      </c>
      <c r="E151" s="31">
        <v>15786802</v>
      </c>
      <c r="F151" s="31">
        <v>7703830</v>
      </c>
      <c r="G151" s="36">
        <f t="shared" si="32"/>
        <v>0.55702362348536882</v>
      </c>
      <c r="H151" s="31">
        <v>10254521</v>
      </c>
      <c r="I151" s="36">
        <f t="shared" si="33"/>
        <v>0.74145073872694589</v>
      </c>
      <c r="J151" s="31">
        <v>9636290</v>
      </c>
      <c r="K151" s="36">
        <f t="shared" si="34"/>
        <v>0.61040165069530861</v>
      </c>
      <c r="L151" s="31">
        <v>0</v>
      </c>
      <c r="M151" s="36">
        <f t="shared" si="35"/>
        <v>0</v>
      </c>
      <c r="N151" s="31">
        <f t="shared" si="36"/>
        <v>27594641</v>
      </c>
      <c r="O151" s="36">
        <f t="shared" si="37"/>
        <v>1.7479563625362502</v>
      </c>
      <c r="P151" s="31">
        <v>8639430</v>
      </c>
      <c r="Q151" s="31">
        <v>31889488</v>
      </c>
      <c r="R151" s="31">
        <v>35793360</v>
      </c>
      <c r="S151" s="31">
        <v>25974059</v>
      </c>
      <c r="T151" s="36">
        <f t="shared" si="38"/>
        <v>0.72566696728108226</v>
      </c>
      <c r="U151" s="36">
        <f t="shared" si="39"/>
        <v>0.11538492701486103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240203000</v>
      </c>
      <c r="E152" s="31">
        <v>255432183</v>
      </c>
      <c r="F152" s="31">
        <v>57066131</v>
      </c>
      <c r="G152" s="36">
        <f t="shared" si="32"/>
        <v>0.23757459731976702</v>
      </c>
      <c r="H152" s="31">
        <v>68368113</v>
      </c>
      <c r="I152" s="36">
        <f t="shared" si="33"/>
        <v>0.28462639101093656</v>
      </c>
      <c r="J152" s="31">
        <v>56869341</v>
      </c>
      <c r="K152" s="36">
        <f t="shared" si="34"/>
        <v>0.22263968593182323</v>
      </c>
      <c r="L152" s="31">
        <v>0</v>
      </c>
      <c r="M152" s="36">
        <f t="shared" si="35"/>
        <v>0</v>
      </c>
      <c r="N152" s="31">
        <f t="shared" si="36"/>
        <v>182303585</v>
      </c>
      <c r="O152" s="36">
        <f t="shared" si="37"/>
        <v>0.71370640480334457</v>
      </c>
      <c r="P152" s="31">
        <v>51325211</v>
      </c>
      <c r="Q152" s="31">
        <v>227480400</v>
      </c>
      <c r="R152" s="31">
        <v>214625716</v>
      </c>
      <c r="S152" s="31">
        <v>169396389</v>
      </c>
      <c r="T152" s="36">
        <f t="shared" si="38"/>
        <v>0.78926417652579894</v>
      </c>
      <c r="U152" s="36">
        <f t="shared" si="39"/>
        <v>0.10801962411805777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82010170</v>
      </c>
      <c r="E153" s="31">
        <v>93286209</v>
      </c>
      <c r="F153" s="31">
        <v>17572283</v>
      </c>
      <c r="G153" s="36">
        <f t="shared" si="32"/>
        <v>0.21426955949487728</v>
      </c>
      <c r="H153" s="31">
        <v>33312516</v>
      </c>
      <c r="I153" s="36">
        <f t="shared" si="33"/>
        <v>0.40619981643740039</v>
      </c>
      <c r="J153" s="31">
        <v>16300652</v>
      </c>
      <c r="K153" s="36">
        <f t="shared" si="34"/>
        <v>0.17473806873211023</v>
      </c>
      <c r="L153" s="31">
        <v>0</v>
      </c>
      <c r="M153" s="36">
        <f t="shared" si="35"/>
        <v>0</v>
      </c>
      <c r="N153" s="31">
        <f t="shared" si="36"/>
        <v>67185451</v>
      </c>
      <c r="O153" s="36">
        <f t="shared" si="37"/>
        <v>0.72020775332396669</v>
      </c>
      <c r="P153" s="31">
        <v>23103340</v>
      </c>
      <c r="Q153" s="31">
        <v>73133600</v>
      </c>
      <c r="R153" s="31">
        <v>101336500</v>
      </c>
      <c r="S153" s="31">
        <v>59894054</v>
      </c>
      <c r="T153" s="36">
        <f t="shared" si="38"/>
        <v>0.59104127338125945</v>
      </c>
      <c r="U153" s="36">
        <f t="shared" si="39"/>
        <v>-0.29444608441896281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39941884</v>
      </c>
      <c r="E154" s="31">
        <v>39941884</v>
      </c>
      <c r="F154" s="31">
        <v>6644604</v>
      </c>
      <c r="G154" s="36">
        <f t="shared" si="32"/>
        <v>0.16635679979442131</v>
      </c>
      <c r="H154" s="31">
        <v>18649751</v>
      </c>
      <c r="I154" s="36">
        <f t="shared" si="33"/>
        <v>0.4669221662152942</v>
      </c>
      <c r="J154" s="31">
        <v>18978990</v>
      </c>
      <c r="K154" s="36">
        <f t="shared" si="34"/>
        <v>0.47516511739906908</v>
      </c>
      <c r="L154" s="31">
        <v>0</v>
      </c>
      <c r="M154" s="36">
        <f t="shared" si="35"/>
        <v>0</v>
      </c>
      <c r="N154" s="31">
        <f t="shared" si="36"/>
        <v>44273345</v>
      </c>
      <c r="O154" s="36">
        <f t="shared" si="37"/>
        <v>1.1084440834087845</v>
      </c>
      <c r="P154" s="31">
        <v>12164376</v>
      </c>
      <c r="Q154" s="31">
        <v>34482029</v>
      </c>
      <c r="R154" s="31">
        <v>38915727</v>
      </c>
      <c r="S154" s="31">
        <v>38909908</v>
      </c>
      <c r="T154" s="36">
        <f t="shared" si="38"/>
        <v>0.99985047176428188</v>
      </c>
      <c r="U154" s="36">
        <f t="shared" si="39"/>
        <v>0.56021073337423966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19352794</v>
      </c>
      <c r="E155" s="31">
        <v>19365055</v>
      </c>
      <c r="F155" s="31">
        <v>4488265</v>
      </c>
      <c r="G155" s="36">
        <f t="shared" si="32"/>
        <v>0.2319181922775595</v>
      </c>
      <c r="H155" s="31">
        <v>3704620</v>
      </c>
      <c r="I155" s="36">
        <f t="shared" si="33"/>
        <v>0.19142558950402716</v>
      </c>
      <c r="J155" s="31">
        <v>3988978</v>
      </c>
      <c r="K155" s="36">
        <f t="shared" si="34"/>
        <v>0.20598846737073559</v>
      </c>
      <c r="L155" s="31">
        <v>0</v>
      </c>
      <c r="M155" s="36">
        <f t="shared" si="35"/>
        <v>0</v>
      </c>
      <c r="N155" s="31">
        <f t="shared" si="36"/>
        <v>12181863</v>
      </c>
      <c r="O155" s="36">
        <f t="shared" si="37"/>
        <v>0.62906420869963964</v>
      </c>
      <c r="P155" s="31">
        <v>4200663</v>
      </c>
      <c r="Q155" s="31">
        <v>23874247</v>
      </c>
      <c r="R155" s="31">
        <v>23058359</v>
      </c>
      <c r="S155" s="31">
        <v>12099561</v>
      </c>
      <c r="T155" s="36">
        <f t="shared" si="38"/>
        <v>0.52473643072345266</v>
      </c>
      <c r="U155" s="36">
        <f t="shared" si="39"/>
        <v>-5.0393235544008208E-2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0</v>
      </c>
      <c r="E156" s="31">
        <v>0</v>
      </c>
      <c r="F156" s="31">
        <v>0</v>
      </c>
      <c r="G156" s="36">
        <f t="shared" si="32"/>
        <v>0</v>
      </c>
      <c r="H156" s="31">
        <v>0</v>
      </c>
      <c r="I156" s="36">
        <f t="shared" si="33"/>
        <v>0</v>
      </c>
      <c r="J156" s="31">
        <v>0</v>
      </c>
      <c r="K156" s="36">
        <f t="shared" si="34"/>
        <v>0</v>
      </c>
      <c r="L156" s="31">
        <v>0</v>
      </c>
      <c r="M156" s="36">
        <f t="shared" si="35"/>
        <v>0</v>
      </c>
      <c r="N156" s="31">
        <f t="shared" si="36"/>
        <v>0</v>
      </c>
      <c r="O156" s="36">
        <f t="shared" si="37"/>
        <v>0</v>
      </c>
      <c r="P156" s="31">
        <v>0</v>
      </c>
      <c r="Q156" s="31">
        <v>0</v>
      </c>
      <c r="R156" s="31">
        <v>0</v>
      </c>
      <c r="S156" s="31">
        <v>0</v>
      </c>
      <c r="T156" s="36">
        <f t="shared" si="38"/>
        <v>0</v>
      </c>
      <c r="U156" s="36">
        <f t="shared" si="39"/>
        <v>0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395338195</v>
      </c>
      <c r="E157" s="32">
        <f>SUM(E151:E156)</f>
        <v>423812133</v>
      </c>
      <c r="F157" s="32">
        <f>SUM(F151:F156)</f>
        <v>93475113</v>
      </c>
      <c r="G157" s="37">
        <f t="shared" si="32"/>
        <v>0.23644341523843909</v>
      </c>
      <c r="H157" s="32">
        <f>SUM(H151:H156)</f>
        <v>134289521</v>
      </c>
      <c r="I157" s="37">
        <f t="shared" si="33"/>
        <v>0.33968263805120069</v>
      </c>
      <c r="J157" s="32">
        <f>SUM(J151:J156)</f>
        <v>105774251</v>
      </c>
      <c r="K157" s="37">
        <f t="shared" si="34"/>
        <v>0.24957815683865756</v>
      </c>
      <c r="L157" s="32">
        <f>SUM(L151:L156)</f>
        <v>0</v>
      </c>
      <c r="M157" s="37">
        <f t="shared" si="35"/>
        <v>0</v>
      </c>
      <c r="N157" s="32">
        <f t="shared" si="36"/>
        <v>333538885</v>
      </c>
      <c r="O157" s="37">
        <f t="shared" si="37"/>
        <v>0.78699701832273872</v>
      </c>
      <c r="P157" s="32">
        <f>SUM(P151:P156)</f>
        <v>99433020</v>
      </c>
      <c r="Q157" s="32">
        <f>SUM(Q151:Q156)</f>
        <v>390859764</v>
      </c>
      <c r="R157" s="32">
        <f>SUM(R151:R156)</f>
        <v>413729662</v>
      </c>
      <c r="S157" s="32">
        <f>SUM(S151:S156)</f>
        <v>306273971</v>
      </c>
      <c r="T157" s="37">
        <f t="shared" si="38"/>
        <v>0.74027559329309101</v>
      </c>
      <c r="U157" s="37">
        <f t="shared" si="39"/>
        <v>6.377389523118171E-2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60311425</v>
      </c>
      <c r="E158" s="31">
        <v>62637424</v>
      </c>
      <c r="F158" s="31">
        <v>13574061</v>
      </c>
      <c r="G158" s="36">
        <f t="shared" si="32"/>
        <v>0.22506616283730654</v>
      </c>
      <c r="H158" s="31">
        <v>16389586</v>
      </c>
      <c r="I158" s="36">
        <f t="shared" si="33"/>
        <v>0.27174927470209831</v>
      </c>
      <c r="J158" s="31">
        <v>15716107</v>
      </c>
      <c r="K158" s="36">
        <f t="shared" si="34"/>
        <v>0.25090602384925664</v>
      </c>
      <c r="L158" s="31">
        <v>0</v>
      </c>
      <c r="M158" s="36">
        <f t="shared" si="35"/>
        <v>0</v>
      </c>
      <c r="N158" s="31">
        <f t="shared" si="36"/>
        <v>45679754</v>
      </c>
      <c r="O158" s="36">
        <f t="shared" si="37"/>
        <v>0.72927255118282008</v>
      </c>
      <c r="P158" s="31">
        <v>14706646</v>
      </c>
      <c r="Q158" s="31">
        <v>53422966</v>
      </c>
      <c r="R158" s="31">
        <v>54653354</v>
      </c>
      <c r="S158" s="31">
        <v>40488361</v>
      </c>
      <c r="T158" s="36">
        <f t="shared" si="38"/>
        <v>0.74082115802078674</v>
      </c>
      <c r="U158" s="36">
        <f t="shared" si="39"/>
        <v>6.863978367331347E-2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167410378</v>
      </c>
      <c r="E159" s="31">
        <v>176438358</v>
      </c>
      <c r="F159" s="31">
        <v>31512694</v>
      </c>
      <c r="G159" s="36">
        <f t="shared" si="32"/>
        <v>0.18823620361217988</v>
      </c>
      <c r="H159" s="31">
        <v>43047383</v>
      </c>
      <c r="I159" s="36">
        <f t="shared" si="33"/>
        <v>0.25713688430952591</v>
      </c>
      <c r="J159" s="31">
        <v>31229143</v>
      </c>
      <c r="K159" s="36">
        <f t="shared" si="34"/>
        <v>0.17699747013061637</v>
      </c>
      <c r="L159" s="31">
        <v>0</v>
      </c>
      <c r="M159" s="36">
        <f t="shared" si="35"/>
        <v>0</v>
      </c>
      <c r="N159" s="31">
        <f t="shared" si="36"/>
        <v>105789220</v>
      </c>
      <c r="O159" s="36">
        <f t="shared" si="37"/>
        <v>0.5995817530788855</v>
      </c>
      <c r="P159" s="31">
        <v>26636645</v>
      </c>
      <c r="Q159" s="31">
        <v>161522378</v>
      </c>
      <c r="R159" s="31">
        <v>171042089</v>
      </c>
      <c r="S159" s="31">
        <v>103519390</v>
      </c>
      <c r="T159" s="36">
        <f t="shared" si="38"/>
        <v>0.60522758231747276</v>
      </c>
      <c r="U159" s="36">
        <f t="shared" si="39"/>
        <v>0.17241277946227829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12323361</v>
      </c>
      <c r="E160" s="31">
        <v>11637534</v>
      </c>
      <c r="F160" s="31">
        <v>2308891</v>
      </c>
      <c r="G160" s="36">
        <f t="shared" si="32"/>
        <v>0.18735887068471013</v>
      </c>
      <c r="H160" s="31">
        <v>3341986</v>
      </c>
      <c r="I160" s="36">
        <f t="shared" si="33"/>
        <v>0.27119111417737418</v>
      </c>
      <c r="J160" s="31">
        <v>3162688</v>
      </c>
      <c r="K160" s="36">
        <f t="shared" si="34"/>
        <v>0.27176616626855826</v>
      </c>
      <c r="L160" s="31">
        <v>0</v>
      </c>
      <c r="M160" s="36">
        <f t="shared" si="35"/>
        <v>0</v>
      </c>
      <c r="N160" s="31">
        <f t="shared" si="36"/>
        <v>8813565</v>
      </c>
      <c r="O160" s="36">
        <f t="shared" si="37"/>
        <v>0.75733957039352151</v>
      </c>
      <c r="P160" s="31">
        <v>4981487</v>
      </c>
      <c r="Q160" s="31">
        <v>18801171</v>
      </c>
      <c r="R160" s="31">
        <v>18769155</v>
      </c>
      <c r="S160" s="31">
        <v>14602352</v>
      </c>
      <c r="T160" s="36">
        <f t="shared" si="38"/>
        <v>0.77799730462026662</v>
      </c>
      <c r="U160" s="36">
        <f t="shared" si="39"/>
        <v>-0.3651116624413554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5134965</v>
      </c>
      <c r="E161" s="31">
        <v>4971309</v>
      </c>
      <c r="F161" s="31">
        <v>703725</v>
      </c>
      <c r="G161" s="36">
        <f t="shared" si="32"/>
        <v>0.13704572475177532</v>
      </c>
      <c r="H161" s="31">
        <v>736055</v>
      </c>
      <c r="I161" s="36">
        <f t="shared" si="33"/>
        <v>0.14334177545513943</v>
      </c>
      <c r="J161" s="31">
        <v>1016981</v>
      </c>
      <c r="K161" s="36">
        <f t="shared" si="34"/>
        <v>0.20457006394090571</v>
      </c>
      <c r="L161" s="31">
        <v>0</v>
      </c>
      <c r="M161" s="36">
        <f t="shared" si="35"/>
        <v>0</v>
      </c>
      <c r="N161" s="31">
        <f t="shared" si="36"/>
        <v>2456761</v>
      </c>
      <c r="O161" s="36">
        <f t="shared" si="37"/>
        <v>0.49418794929061943</v>
      </c>
      <c r="P161" s="31">
        <v>660167</v>
      </c>
      <c r="Q161" s="31">
        <v>3285842</v>
      </c>
      <c r="R161" s="31">
        <v>2584735</v>
      </c>
      <c r="S161" s="31">
        <v>1636207</v>
      </c>
      <c r="T161" s="36">
        <f t="shared" si="38"/>
        <v>0.63302698342383257</v>
      </c>
      <c r="U161" s="36">
        <f t="shared" si="39"/>
        <v>0.54049051224917322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245180129</v>
      </c>
      <c r="E163" s="32">
        <f>SUM(E158:E162)</f>
        <v>255684625</v>
      </c>
      <c r="F163" s="32">
        <f>SUM(F158:F162)</f>
        <v>48099371</v>
      </c>
      <c r="G163" s="37">
        <f t="shared" si="32"/>
        <v>0.19617972792566726</v>
      </c>
      <c r="H163" s="32">
        <f>SUM(H158:H162)</f>
        <v>63515010</v>
      </c>
      <c r="I163" s="37">
        <f t="shared" si="33"/>
        <v>0.25905447663746028</v>
      </c>
      <c r="J163" s="32">
        <f>SUM(J158:J162)</f>
        <v>51124919</v>
      </c>
      <c r="K163" s="37">
        <f t="shared" si="34"/>
        <v>0.19995304371547565</v>
      </c>
      <c r="L163" s="32">
        <f>SUM(L158:L162)</f>
        <v>0</v>
      </c>
      <c r="M163" s="37">
        <f t="shared" si="35"/>
        <v>0</v>
      </c>
      <c r="N163" s="32">
        <f t="shared" si="36"/>
        <v>162739300</v>
      </c>
      <c r="O163" s="37">
        <f t="shared" si="37"/>
        <v>0.63648449725907452</v>
      </c>
      <c r="P163" s="32">
        <f>SUM(P158:P162)</f>
        <v>46984945</v>
      </c>
      <c r="Q163" s="32">
        <f>SUM(Q158:Q162)</f>
        <v>237032357</v>
      </c>
      <c r="R163" s="32">
        <f>SUM(R158:R162)</f>
        <v>247049333</v>
      </c>
      <c r="S163" s="32">
        <f>SUM(S158:S162)</f>
        <v>160246310</v>
      </c>
      <c r="T163" s="37">
        <f t="shared" si="38"/>
        <v>0.64864093359037722</v>
      </c>
      <c r="U163" s="37">
        <f t="shared" si="39"/>
        <v>8.8112777401357034E-2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49227750</v>
      </c>
      <c r="E164" s="31">
        <v>38333481</v>
      </c>
      <c r="F164" s="31">
        <v>10942966</v>
      </c>
      <c r="G164" s="36">
        <f t="shared" si="32"/>
        <v>0.22229262966517868</v>
      </c>
      <c r="H164" s="31">
        <v>12157129</v>
      </c>
      <c r="I164" s="36">
        <f t="shared" si="33"/>
        <v>0.24695682821173018</v>
      </c>
      <c r="J164" s="31">
        <v>3574015</v>
      </c>
      <c r="K164" s="36">
        <f t="shared" si="34"/>
        <v>9.3234814756322282E-2</v>
      </c>
      <c r="L164" s="31">
        <v>0</v>
      </c>
      <c r="M164" s="36">
        <f t="shared" si="35"/>
        <v>0</v>
      </c>
      <c r="N164" s="31">
        <f t="shared" si="36"/>
        <v>26674110</v>
      </c>
      <c r="O164" s="36">
        <f t="shared" si="37"/>
        <v>0.69584366731526415</v>
      </c>
      <c r="P164" s="31">
        <v>10319982</v>
      </c>
      <c r="Q164" s="31">
        <v>46129572</v>
      </c>
      <c r="R164" s="31">
        <v>46568727</v>
      </c>
      <c r="S164" s="31">
        <v>31072433</v>
      </c>
      <c r="T164" s="36">
        <f t="shared" si="38"/>
        <v>0.6672381875501987</v>
      </c>
      <c r="U164" s="36">
        <f t="shared" si="39"/>
        <v>-0.65368011300794904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40515091</v>
      </c>
      <c r="E165" s="31">
        <v>39839458</v>
      </c>
      <c r="F165" s="31">
        <v>7905247</v>
      </c>
      <c r="G165" s="36">
        <f t="shared" si="32"/>
        <v>0.19511857939551464</v>
      </c>
      <c r="H165" s="31">
        <v>8412657</v>
      </c>
      <c r="I165" s="36">
        <f t="shared" si="33"/>
        <v>0.20764255472115317</v>
      </c>
      <c r="J165" s="31">
        <v>9213091</v>
      </c>
      <c r="K165" s="36">
        <f t="shared" si="34"/>
        <v>0.23125543023200767</v>
      </c>
      <c r="L165" s="31">
        <v>0</v>
      </c>
      <c r="M165" s="36">
        <f t="shared" si="35"/>
        <v>0</v>
      </c>
      <c r="N165" s="31">
        <f t="shared" si="36"/>
        <v>25530995</v>
      </c>
      <c r="O165" s="36">
        <f t="shared" si="37"/>
        <v>0.64084694626116645</v>
      </c>
      <c r="P165" s="31">
        <v>5041796</v>
      </c>
      <c r="Q165" s="31">
        <v>17423251</v>
      </c>
      <c r="R165" s="31">
        <v>21161996</v>
      </c>
      <c r="S165" s="31">
        <v>14877898</v>
      </c>
      <c r="T165" s="36">
        <f t="shared" si="38"/>
        <v>0.70304795445571389</v>
      </c>
      <c r="U165" s="36">
        <f t="shared" si="39"/>
        <v>0.82734307377767768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80730656</v>
      </c>
      <c r="E166" s="31">
        <v>80041876</v>
      </c>
      <c r="F166" s="31">
        <v>16719612</v>
      </c>
      <c r="G166" s="36">
        <f t="shared" si="32"/>
        <v>0.20710363111628871</v>
      </c>
      <c r="H166" s="31">
        <v>17707635</v>
      </c>
      <c r="I166" s="36">
        <f t="shared" si="33"/>
        <v>0.21934214185005507</v>
      </c>
      <c r="J166" s="31">
        <v>15946064</v>
      </c>
      <c r="K166" s="36">
        <f t="shared" si="34"/>
        <v>0.19922151749666636</v>
      </c>
      <c r="L166" s="31">
        <v>0</v>
      </c>
      <c r="M166" s="36">
        <f t="shared" si="35"/>
        <v>0</v>
      </c>
      <c r="N166" s="31">
        <f t="shared" si="36"/>
        <v>50373311</v>
      </c>
      <c r="O166" s="36">
        <f t="shared" si="37"/>
        <v>0.62933696106772907</v>
      </c>
      <c r="P166" s="31">
        <v>16783359</v>
      </c>
      <c r="Q166" s="31">
        <v>75787185</v>
      </c>
      <c r="R166" s="31">
        <v>74517418</v>
      </c>
      <c r="S166" s="31">
        <v>52118134</v>
      </c>
      <c r="T166" s="36">
        <f t="shared" si="38"/>
        <v>0.69940874762998362</v>
      </c>
      <c r="U166" s="36">
        <f t="shared" si="39"/>
        <v>-4.9888404341467019E-2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33560368</v>
      </c>
      <c r="E167" s="31">
        <v>35439832</v>
      </c>
      <c r="F167" s="31">
        <v>9920098</v>
      </c>
      <c r="G167" s="36">
        <f t="shared" si="32"/>
        <v>0.29558966695478428</v>
      </c>
      <c r="H167" s="31">
        <v>11124124</v>
      </c>
      <c r="I167" s="36">
        <f t="shared" si="33"/>
        <v>0.33146609119423243</v>
      </c>
      <c r="J167" s="31">
        <v>12137055</v>
      </c>
      <c r="K167" s="36">
        <f t="shared" si="34"/>
        <v>0.34246931531729607</v>
      </c>
      <c r="L167" s="31">
        <v>0</v>
      </c>
      <c r="M167" s="36">
        <f t="shared" si="35"/>
        <v>0</v>
      </c>
      <c r="N167" s="31">
        <f t="shared" si="36"/>
        <v>33181277</v>
      </c>
      <c r="O167" s="36">
        <f t="shared" si="37"/>
        <v>0.93627071934201045</v>
      </c>
      <c r="P167" s="31">
        <v>8674396</v>
      </c>
      <c r="Q167" s="31">
        <v>31710145</v>
      </c>
      <c r="R167" s="31">
        <v>33565433</v>
      </c>
      <c r="S167" s="31">
        <v>31460531</v>
      </c>
      <c r="T167" s="36">
        <f t="shared" si="38"/>
        <v>0.93728959194418848</v>
      </c>
      <c r="U167" s="36">
        <f t="shared" si="39"/>
        <v>0.39918156837663399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204033865</v>
      </c>
      <c r="E169" s="32">
        <f>SUM(E164:E168)</f>
        <v>193654647</v>
      </c>
      <c r="F169" s="32">
        <f>SUM(F164:F168)</f>
        <v>45487923</v>
      </c>
      <c r="G169" s="37">
        <f t="shared" si="32"/>
        <v>0.22294300507418216</v>
      </c>
      <c r="H169" s="32">
        <f>SUM(H164:H168)</f>
        <v>49401545</v>
      </c>
      <c r="I169" s="37">
        <f t="shared" si="33"/>
        <v>0.24212424246337735</v>
      </c>
      <c r="J169" s="32">
        <f>SUM(J164:J168)</f>
        <v>40870225</v>
      </c>
      <c r="K169" s="37">
        <f t="shared" si="34"/>
        <v>0.21104696237937426</v>
      </c>
      <c r="L169" s="32">
        <f>SUM(L164:L168)</f>
        <v>0</v>
      </c>
      <c r="M169" s="37">
        <f t="shared" si="35"/>
        <v>0</v>
      </c>
      <c r="N169" s="32">
        <f t="shared" si="36"/>
        <v>135759693</v>
      </c>
      <c r="O169" s="37">
        <f t="shared" si="37"/>
        <v>0.70104020276879797</v>
      </c>
      <c r="P169" s="32">
        <f>SUM(P164:P168)</f>
        <v>40819533</v>
      </c>
      <c r="Q169" s="32">
        <f>SUM(Q164:Q168)</f>
        <v>171050153</v>
      </c>
      <c r="R169" s="32">
        <f>SUM(R164:R168)</f>
        <v>175813574</v>
      </c>
      <c r="S169" s="32">
        <f>SUM(S164:S168)</f>
        <v>129528996</v>
      </c>
      <c r="T169" s="37">
        <f t="shared" si="38"/>
        <v>0.73674058864192138</v>
      </c>
      <c r="U169" s="37">
        <f t="shared" si="39"/>
        <v>1.2418564416207811E-3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6308389631</v>
      </c>
      <c r="E170" s="32">
        <f>SUM(E105,E107:E111,E113:E120,E122:E125,E127:E131,E133:E136,E138:E143,E145:E149,E151:E156,E158:E162,E164:E168)</f>
        <v>6379127520</v>
      </c>
      <c r="F170" s="32">
        <f>SUM(F105,F107:F111,F113:F120,F122:F125,F127:F131,F133:F136,F138:F143,F145:F149,F151:F156,F158:F162,F164:F168)</f>
        <v>1277057250</v>
      </c>
      <c r="G170" s="37">
        <f t="shared" si="32"/>
        <v>0.20243791596581553</v>
      </c>
      <c r="H170" s="32">
        <f>SUM(H105,H107:H111,H113:H120,H122:H125,H127:H131,H133:H136,H138:H143,H145:H149,H151:H156,H158:H162,H164:H168)</f>
        <v>1571685524</v>
      </c>
      <c r="I170" s="37">
        <f t="shared" si="33"/>
        <v>0.24914211327033361</v>
      </c>
      <c r="J170" s="32">
        <f>SUM(J105,J107:J111,J113:J120,J122:J125,J127:J131,J133:J136,J138:J143,J145:J149,J151:J156,J158:J162,J164:J168)</f>
        <v>1311656656</v>
      </c>
      <c r="K170" s="37">
        <f t="shared" si="34"/>
        <v>0.20561693615430343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4160399430</v>
      </c>
      <c r="O170" s="37">
        <f t="shared" si="37"/>
        <v>0.65218941257346119</v>
      </c>
      <c r="P170" s="32">
        <f>SUM(P105,P107:P111,P113:P120,P122:P125,P127:P131,P133:P136,P138:P143,P145:P149,P151:P156,P158:P162,P164:P168)</f>
        <v>1387242143</v>
      </c>
      <c r="Q170" s="32">
        <f>SUM(Q105,Q107:Q111,Q113:Q120,Q122:Q125,Q127:Q131,Q133:Q136,Q138:Q143,Q145:Q149,Q151:Q156,Q158:Q162,Q164:Q168)</f>
        <v>6249208915</v>
      </c>
      <c r="R170" s="32">
        <f>SUM(R105,R107:R111,R113:R120,R122:R125,R127:R131,R133:R136,R138:R143,R145:R149,R151:R156,R158:R162,R164:R168)</f>
        <v>6134378266</v>
      </c>
      <c r="S170" s="32">
        <f>SUM(S105,S107:S111,S113:S120,S122:S125,S127:S131,S133:S136,S138:S143,S145:S149,S151:S156,S158:S162,S164:S168)</f>
        <v>4080461935</v>
      </c>
      <c r="T170" s="37">
        <f t="shared" si="38"/>
        <v>0.66517938054392556</v>
      </c>
      <c r="U170" s="37">
        <f t="shared" si="39"/>
        <v>-5.4486152530330068E-2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173804936</v>
      </c>
      <c r="E173" s="31">
        <v>171122344</v>
      </c>
      <c r="F173" s="31">
        <v>23754954</v>
      </c>
      <c r="G173" s="36">
        <f t="shared" ref="G173:G205" si="40">IF(($D173     =0),0,($F173     /$D173     ))</f>
        <v>0.13667594572803157</v>
      </c>
      <c r="H173" s="31">
        <v>41170715</v>
      </c>
      <c r="I173" s="36">
        <f t="shared" ref="I173:I205" si="41">IF(($D173     =0),0,($H173     /$D173     ))</f>
        <v>0.23687885941283049</v>
      </c>
      <c r="J173" s="31">
        <v>12769009</v>
      </c>
      <c r="K173" s="36">
        <f t="shared" ref="K173:K205" si="42">IF(($E173     =0),0,($J173     /$E173     ))</f>
        <v>7.4619180064527404E-2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77694678</v>
      </c>
      <c r="O173" s="36">
        <f t="shared" ref="O173:O205" si="45">IF(($E173     =0),0,($N173     /$E173     ))</f>
        <v>0.45403000089807094</v>
      </c>
      <c r="P173" s="31">
        <v>19055744</v>
      </c>
      <c r="Q173" s="31">
        <v>167719686</v>
      </c>
      <c r="R173" s="31">
        <v>181665437</v>
      </c>
      <c r="S173" s="31">
        <v>101396795</v>
      </c>
      <c r="T173" s="36">
        <f t="shared" ref="T173:T205" si="46">IF(($R173     =0),0,($S173     /$R173     ))</f>
        <v>0.55815127343128013</v>
      </c>
      <c r="U173" s="36">
        <f t="shared" ref="U173:U205" si="47">IF(($P173     =0),0,(($J173     /$P173     )-1))</f>
        <v>-0.32991285987049368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88385424</v>
      </c>
      <c r="E174" s="31">
        <v>96148289</v>
      </c>
      <c r="F174" s="31">
        <v>22891490</v>
      </c>
      <c r="G174" s="36">
        <f t="shared" si="40"/>
        <v>0.2589962118640739</v>
      </c>
      <c r="H174" s="31">
        <v>19912017</v>
      </c>
      <c r="I174" s="36">
        <f t="shared" si="41"/>
        <v>0.2252862078253989</v>
      </c>
      <c r="J174" s="31">
        <v>35661850</v>
      </c>
      <c r="K174" s="36">
        <f t="shared" si="42"/>
        <v>0.37090467621321893</v>
      </c>
      <c r="L174" s="31">
        <v>0</v>
      </c>
      <c r="M174" s="36">
        <f t="shared" si="43"/>
        <v>0</v>
      </c>
      <c r="N174" s="31">
        <f t="shared" si="44"/>
        <v>78465357</v>
      </c>
      <c r="O174" s="36">
        <f t="shared" si="45"/>
        <v>0.81608687805146485</v>
      </c>
      <c r="P174" s="31">
        <v>22464080</v>
      </c>
      <c r="Q174" s="31">
        <v>87451767</v>
      </c>
      <c r="R174" s="31">
        <v>86065897</v>
      </c>
      <c r="S174" s="31">
        <v>75639118</v>
      </c>
      <c r="T174" s="36">
        <f t="shared" si="46"/>
        <v>0.8788512132744053</v>
      </c>
      <c r="U174" s="36">
        <f t="shared" si="47"/>
        <v>0.58750547540785103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225401432</v>
      </c>
      <c r="E175" s="31">
        <v>244193432</v>
      </c>
      <c r="F175" s="31">
        <v>33010515</v>
      </c>
      <c r="G175" s="36">
        <f t="shared" si="40"/>
        <v>0.14645210860949631</v>
      </c>
      <c r="H175" s="31">
        <v>64691947</v>
      </c>
      <c r="I175" s="36">
        <f t="shared" si="41"/>
        <v>0.2870077018854077</v>
      </c>
      <c r="J175" s="31">
        <v>51117587</v>
      </c>
      <c r="K175" s="36">
        <f t="shared" si="42"/>
        <v>0.20933235829209362</v>
      </c>
      <c r="L175" s="31">
        <v>0</v>
      </c>
      <c r="M175" s="36">
        <f t="shared" si="43"/>
        <v>0</v>
      </c>
      <c r="N175" s="31">
        <f t="shared" si="44"/>
        <v>148820049</v>
      </c>
      <c r="O175" s="36">
        <f t="shared" si="45"/>
        <v>0.60943510143221213</v>
      </c>
      <c r="P175" s="31">
        <v>43408497</v>
      </c>
      <c r="Q175" s="31">
        <v>204847816</v>
      </c>
      <c r="R175" s="31">
        <v>211279817</v>
      </c>
      <c r="S175" s="31">
        <v>129271564</v>
      </c>
      <c r="T175" s="36">
        <f t="shared" si="46"/>
        <v>0.61185003771562341</v>
      </c>
      <c r="U175" s="36">
        <f t="shared" si="47"/>
        <v>0.1775940318781366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106336575</v>
      </c>
      <c r="E176" s="31">
        <v>103966625</v>
      </c>
      <c r="F176" s="31">
        <v>22021949</v>
      </c>
      <c r="G176" s="36">
        <f t="shared" si="40"/>
        <v>0.20709665512548245</v>
      </c>
      <c r="H176" s="31">
        <v>22871736</v>
      </c>
      <c r="I176" s="36">
        <f t="shared" si="41"/>
        <v>0.21508813877069108</v>
      </c>
      <c r="J176" s="31">
        <v>21590920</v>
      </c>
      <c r="K176" s="36">
        <f t="shared" si="42"/>
        <v>0.20767164462634041</v>
      </c>
      <c r="L176" s="31">
        <v>0</v>
      </c>
      <c r="M176" s="36">
        <f t="shared" si="43"/>
        <v>0</v>
      </c>
      <c r="N176" s="31">
        <f t="shared" si="44"/>
        <v>66484605</v>
      </c>
      <c r="O176" s="36">
        <f t="shared" si="45"/>
        <v>0.6394802659026394</v>
      </c>
      <c r="P176" s="31">
        <v>22404583</v>
      </c>
      <c r="Q176" s="31">
        <v>107194365</v>
      </c>
      <c r="R176" s="31">
        <v>110658215</v>
      </c>
      <c r="S176" s="31">
        <v>69520752</v>
      </c>
      <c r="T176" s="36">
        <f t="shared" si="46"/>
        <v>0.62824754583290543</v>
      </c>
      <c r="U176" s="36">
        <f t="shared" si="47"/>
        <v>-3.6316810716807368E-2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19671645</v>
      </c>
      <c r="E177" s="31">
        <v>108332348</v>
      </c>
      <c r="F177" s="31">
        <v>2929316</v>
      </c>
      <c r="G177" s="36">
        <f t="shared" si="40"/>
        <v>0.14891057661929136</v>
      </c>
      <c r="H177" s="31">
        <v>3256923</v>
      </c>
      <c r="I177" s="36">
        <f t="shared" si="41"/>
        <v>0.16556434400885131</v>
      </c>
      <c r="J177" s="31">
        <v>73465410</v>
      </c>
      <c r="K177" s="36">
        <f t="shared" si="42"/>
        <v>0.67814841417449934</v>
      </c>
      <c r="L177" s="31">
        <v>0</v>
      </c>
      <c r="M177" s="36">
        <f t="shared" si="43"/>
        <v>0</v>
      </c>
      <c r="N177" s="31">
        <f t="shared" si="44"/>
        <v>79651649</v>
      </c>
      <c r="O177" s="36">
        <f t="shared" si="45"/>
        <v>0.73525267817512829</v>
      </c>
      <c r="P177" s="31">
        <v>5946223</v>
      </c>
      <c r="Q177" s="31">
        <v>20385512</v>
      </c>
      <c r="R177" s="31">
        <v>16571546</v>
      </c>
      <c r="S177" s="31">
        <v>11599811</v>
      </c>
      <c r="T177" s="36">
        <f t="shared" si="46"/>
        <v>0.69998363459872726</v>
      </c>
      <c r="U177" s="36">
        <f t="shared" si="47"/>
        <v>11.354970541804436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10288176</v>
      </c>
      <c r="E178" s="31">
        <v>10598176</v>
      </c>
      <c r="F178" s="31">
        <v>1792638</v>
      </c>
      <c r="G178" s="36">
        <f t="shared" si="40"/>
        <v>0.17424254795019059</v>
      </c>
      <c r="H178" s="31">
        <v>1874882</v>
      </c>
      <c r="I178" s="36">
        <f t="shared" si="41"/>
        <v>0.18223657915649966</v>
      </c>
      <c r="J178" s="31">
        <v>1297312</v>
      </c>
      <c r="K178" s="36">
        <f t="shared" si="42"/>
        <v>0.12240898811267147</v>
      </c>
      <c r="L178" s="31">
        <v>0</v>
      </c>
      <c r="M178" s="36">
        <f t="shared" si="43"/>
        <v>0</v>
      </c>
      <c r="N178" s="31">
        <f t="shared" si="44"/>
        <v>4964832</v>
      </c>
      <c r="O178" s="36">
        <f t="shared" si="45"/>
        <v>0.46846098800397351</v>
      </c>
      <c r="P178" s="31">
        <v>1661007</v>
      </c>
      <c r="Q178" s="31">
        <v>7059156</v>
      </c>
      <c r="R178" s="31">
        <v>9119156</v>
      </c>
      <c r="S178" s="31">
        <v>4543549</v>
      </c>
      <c r="T178" s="36">
        <f t="shared" si="46"/>
        <v>0.49824227154355072</v>
      </c>
      <c r="U178" s="36">
        <f t="shared" si="47"/>
        <v>-0.21896054622286365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623888188</v>
      </c>
      <c r="E179" s="32">
        <f>SUM(E173:E178)</f>
        <v>734361214</v>
      </c>
      <c r="F179" s="32">
        <f>SUM(F173:F178)</f>
        <v>106400862</v>
      </c>
      <c r="G179" s="37">
        <f t="shared" si="40"/>
        <v>0.17054476113915462</v>
      </c>
      <c r="H179" s="32">
        <f>SUM(H173:H178)</f>
        <v>153778220</v>
      </c>
      <c r="I179" s="37">
        <f t="shared" si="41"/>
        <v>0.24648362151712994</v>
      </c>
      <c r="J179" s="32">
        <f>SUM(J173:J178)</f>
        <v>195902088</v>
      </c>
      <c r="K179" s="37">
        <f t="shared" si="42"/>
        <v>0.26676529787424202</v>
      </c>
      <c r="L179" s="32">
        <f>SUM(L173:L178)</f>
        <v>0</v>
      </c>
      <c r="M179" s="37">
        <f t="shared" si="43"/>
        <v>0</v>
      </c>
      <c r="N179" s="32">
        <f t="shared" si="44"/>
        <v>456081170</v>
      </c>
      <c r="O179" s="37">
        <f t="shared" si="45"/>
        <v>0.62105835834625112</v>
      </c>
      <c r="P179" s="32">
        <f>SUM(P173:P178)</f>
        <v>114940134</v>
      </c>
      <c r="Q179" s="32">
        <f>SUM(Q173:Q178)</f>
        <v>594658302</v>
      </c>
      <c r="R179" s="32">
        <f>SUM(R173:R178)</f>
        <v>615360068</v>
      </c>
      <c r="S179" s="32">
        <f>SUM(S173:S178)</f>
        <v>391971589</v>
      </c>
      <c r="T179" s="37">
        <f t="shared" si="46"/>
        <v>0.63697924090843017</v>
      </c>
      <c r="U179" s="37">
        <f t="shared" si="47"/>
        <v>0.70438367507036315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13318400</v>
      </c>
      <c r="E180" s="31">
        <v>12118400</v>
      </c>
      <c r="F180" s="31">
        <v>4034087</v>
      </c>
      <c r="G180" s="36">
        <f t="shared" si="40"/>
        <v>0.30289576826045173</v>
      </c>
      <c r="H180" s="31">
        <v>4544079</v>
      </c>
      <c r="I180" s="36">
        <f t="shared" si="41"/>
        <v>0.34118805562229698</v>
      </c>
      <c r="J180" s="31">
        <v>4359778</v>
      </c>
      <c r="K180" s="36">
        <f t="shared" si="42"/>
        <v>0.35976515051491947</v>
      </c>
      <c r="L180" s="31">
        <v>0</v>
      </c>
      <c r="M180" s="36">
        <f t="shared" si="43"/>
        <v>0</v>
      </c>
      <c r="N180" s="31">
        <f t="shared" si="44"/>
        <v>12937944</v>
      </c>
      <c r="O180" s="36">
        <f t="shared" si="45"/>
        <v>1.0676280697121732</v>
      </c>
      <c r="P180" s="31">
        <v>2777523</v>
      </c>
      <c r="Q180" s="31">
        <v>12172426</v>
      </c>
      <c r="R180" s="31">
        <v>11251120</v>
      </c>
      <c r="S180" s="31">
        <v>9284673</v>
      </c>
      <c r="T180" s="36">
        <f t="shared" si="46"/>
        <v>0.82522211122092737</v>
      </c>
      <c r="U180" s="36">
        <f t="shared" si="47"/>
        <v>0.56966404958662809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262458041</v>
      </c>
      <c r="E181" s="31">
        <v>288640904</v>
      </c>
      <c r="F181" s="31">
        <v>61099058</v>
      </c>
      <c r="G181" s="36">
        <f t="shared" si="40"/>
        <v>0.23279552711437027</v>
      </c>
      <c r="H181" s="31">
        <v>49890232</v>
      </c>
      <c r="I181" s="36">
        <f t="shared" si="41"/>
        <v>0.19008841112244682</v>
      </c>
      <c r="J181" s="31">
        <v>41585844</v>
      </c>
      <c r="K181" s="36">
        <f t="shared" si="42"/>
        <v>0.14407467349118336</v>
      </c>
      <c r="L181" s="31">
        <v>0</v>
      </c>
      <c r="M181" s="36">
        <f t="shared" si="43"/>
        <v>0</v>
      </c>
      <c r="N181" s="31">
        <f t="shared" si="44"/>
        <v>152575134</v>
      </c>
      <c r="O181" s="36">
        <f t="shared" si="45"/>
        <v>0.52859844840286396</v>
      </c>
      <c r="P181" s="31">
        <v>98485408</v>
      </c>
      <c r="Q181" s="31">
        <v>238934424</v>
      </c>
      <c r="R181" s="31">
        <v>242201735</v>
      </c>
      <c r="S181" s="31">
        <v>216771887</v>
      </c>
      <c r="T181" s="36">
        <f t="shared" si="46"/>
        <v>0.89500550852783944</v>
      </c>
      <c r="U181" s="36">
        <f t="shared" si="47"/>
        <v>-0.57774613676779407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234299928</v>
      </c>
      <c r="E182" s="31">
        <v>218203133</v>
      </c>
      <c r="F182" s="31">
        <v>24528870</v>
      </c>
      <c r="G182" s="36">
        <f t="shared" si="40"/>
        <v>0.10469004497517387</v>
      </c>
      <c r="H182" s="31">
        <v>45243043</v>
      </c>
      <c r="I182" s="36">
        <f t="shared" si="41"/>
        <v>0.19309883441364095</v>
      </c>
      <c r="J182" s="31">
        <v>59895440</v>
      </c>
      <c r="K182" s="36">
        <f t="shared" si="42"/>
        <v>0.27449395055202991</v>
      </c>
      <c r="L182" s="31">
        <v>0</v>
      </c>
      <c r="M182" s="36">
        <f t="shared" si="43"/>
        <v>0</v>
      </c>
      <c r="N182" s="31">
        <f t="shared" si="44"/>
        <v>129667353</v>
      </c>
      <c r="O182" s="36">
        <f t="shared" si="45"/>
        <v>0.59425064717104681</v>
      </c>
      <c r="P182" s="31">
        <v>24651397</v>
      </c>
      <c r="Q182" s="31">
        <v>117446872</v>
      </c>
      <c r="R182" s="31">
        <v>142355411</v>
      </c>
      <c r="S182" s="31">
        <v>104541231</v>
      </c>
      <c r="T182" s="36">
        <f t="shared" si="46"/>
        <v>0.73436780706565485</v>
      </c>
      <c r="U182" s="36">
        <f t="shared" si="47"/>
        <v>1.4296975948259645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74887358</v>
      </c>
      <c r="E183" s="31">
        <v>85463071</v>
      </c>
      <c r="F183" s="31">
        <v>19081951</v>
      </c>
      <c r="G183" s="36">
        <f t="shared" si="40"/>
        <v>0.25480870883440698</v>
      </c>
      <c r="H183" s="31">
        <v>1509804</v>
      </c>
      <c r="I183" s="36">
        <f t="shared" si="41"/>
        <v>2.016099967099921E-2</v>
      </c>
      <c r="J183" s="31">
        <v>17890096</v>
      </c>
      <c r="K183" s="36">
        <f t="shared" si="42"/>
        <v>0.20933130287349491</v>
      </c>
      <c r="L183" s="31">
        <v>0</v>
      </c>
      <c r="M183" s="36">
        <f t="shared" si="43"/>
        <v>0</v>
      </c>
      <c r="N183" s="31">
        <f t="shared" si="44"/>
        <v>38481851</v>
      </c>
      <c r="O183" s="36">
        <f t="shared" si="45"/>
        <v>0.45027461042208511</v>
      </c>
      <c r="P183" s="31">
        <v>26860159</v>
      </c>
      <c r="Q183" s="31">
        <v>70373707</v>
      </c>
      <c r="R183" s="31">
        <v>85344097</v>
      </c>
      <c r="S183" s="31">
        <v>61307287</v>
      </c>
      <c r="T183" s="36">
        <f t="shared" si="46"/>
        <v>0.71835415869477182</v>
      </c>
      <c r="U183" s="36">
        <f t="shared" si="47"/>
        <v>-0.33395420332396397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3035625</v>
      </c>
      <c r="E184" s="31">
        <v>4166170</v>
      </c>
      <c r="F184" s="31">
        <v>0</v>
      </c>
      <c r="G184" s="36">
        <f t="shared" si="40"/>
        <v>0</v>
      </c>
      <c r="H184" s="31">
        <v>307501</v>
      </c>
      <c r="I184" s="36">
        <f t="shared" si="41"/>
        <v>0.10129742639489396</v>
      </c>
      <c r="J184" s="31">
        <v>1932421</v>
      </c>
      <c r="K184" s="36">
        <f t="shared" si="42"/>
        <v>0.46383632929045143</v>
      </c>
      <c r="L184" s="31">
        <v>0</v>
      </c>
      <c r="M184" s="36">
        <f t="shared" si="43"/>
        <v>0</v>
      </c>
      <c r="N184" s="31">
        <f t="shared" si="44"/>
        <v>2239922</v>
      </c>
      <c r="O184" s="36">
        <f t="shared" si="45"/>
        <v>0.53764536732778545</v>
      </c>
      <c r="P184" s="31">
        <v>176740</v>
      </c>
      <c r="Q184" s="31">
        <v>3874348</v>
      </c>
      <c r="R184" s="31">
        <v>3412333</v>
      </c>
      <c r="S184" s="31">
        <v>1456460</v>
      </c>
      <c r="T184" s="36">
        <f t="shared" si="46"/>
        <v>0.42682235291807685</v>
      </c>
      <c r="U184" s="36">
        <f t="shared" si="47"/>
        <v>9.9336935611632899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587999352</v>
      </c>
      <c r="E185" s="32">
        <f>SUM(E180:E184)</f>
        <v>608591678</v>
      </c>
      <c r="F185" s="32">
        <f>SUM(F180:F184)</f>
        <v>108743966</v>
      </c>
      <c r="G185" s="37">
        <f t="shared" si="40"/>
        <v>0.18493892149731483</v>
      </c>
      <c r="H185" s="32">
        <f>SUM(H180:H184)</f>
        <v>101494659</v>
      </c>
      <c r="I185" s="37">
        <f t="shared" si="41"/>
        <v>0.17261015450914988</v>
      </c>
      <c r="J185" s="32">
        <f>SUM(J180:J184)</f>
        <v>125663579</v>
      </c>
      <c r="K185" s="37">
        <f t="shared" si="42"/>
        <v>0.20648257861981478</v>
      </c>
      <c r="L185" s="32">
        <f>SUM(L180:L184)</f>
        <v>0</v>
      </c>
      <c r="M185" s="37">
        <f t="shared" si="43"/>
        <v>0</v>
      </c>
      <c r="N185" s="32">
        <f t="shared" si="44"/>
        <v>335902204</v>
      </c>
      <c r="O185" s="37">
        <f t="shared" si="45"/>
        <v>0.55193361352535619</v>
      </c>
      <c r="P185" s="32">
        <f>SUM(P180:P184)</f>
        <v>152951227</v>
      </c>
      <c r="Q185" s="32">
        <f>SUM(Q180:Q184)</f>
        <v>442801777</v>
      </c>
      <c r="R185" s="32">
        <f>SUM(R180:R184)</f>
        <v>484564696</v>
      </c>
      <c r="S185" s="32">
        <f>SUM(S180:S184)</f>
        <v>393361538</v>
      </c>
      <c r="T185" s="37">
        <f t="shared" si="46"/>
        <v>0.81178332067344827</v>
      </c>
      <c r="U185" s="37">
        <f t="shared" si="47"/>
        <v>-0.17840751287336842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21056825</v>
      </c>
      <c r="E186" s="31">
        <v>37981130</v>
      </c>
      <c r="F186" s="31">
        <v>2503267</v>
      </c>
      <c r="G186" s="36">
        <f t="shared" si="40"/>
        <v>0.11888150279066288</v>
      </c>
      <c r="H186" s="31">
        <v>2520018</v>
      </c>
      <c r="I186" s="36">
        <f t="shared" si="41"/>
        <v>0.11967701683420934</v>
      </c>
      <c r="J186" s="31">
        <v>2558576</v>
      </c>
      <c r="K186" s="36">
        <f t="shared" si="42"/>
        <v>6.7364399110821607E-2</v>
      </c>
      <c r="L186" s="31">
        <v>0</v>
      </c>
      <c r="M186" s="36">
        <f t="shared" si="43"/>
        <v>0</v>
      </c>
      <c r="N186" s="31">
        <f t="shared" si="44"/>
        <v>7581861</v>
      </c>
      <c r="O186" s="36">
        <f t="shared" si="45"/>
        <v>0.19962178587103649</v>
      </c>
      <c r="P186" s="31">
        <v>2277942</v>
      </c>
      <c r="Q186" s="31">
        <v>19725025</v>
      </c>
      <c r="R186" s="31">
        <v>19525025</v>
      </c>
      <c r="S186" s="31">
        <v>5594661</v>
      </c>
      <c r="T186" s="36">
        <f t="shared" si="46"/>
        <v>0.28653796858134623</v>
      </c>
      <c r="U186" s="36">
        <f t="shared" si="47"/>
        <v>0.12319628857977949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7360204</v>
      </c>
      <c r="E187" s="31">
        <v>7260204</v>
      </c>
      <c r="F187" s="31">
        <v>410030</v>
      </c>
      <c r="G187" s="36">
        <f t="shared" si="40"/>
        <v>5.5709053716445904E-2</v>
      </c>
      <c r="H187" s="31">
        <v>3021090</v>
      </c>
      <c r="I187" s="36">
        <f t="shared" si="41"/>
        <v>0.41046280782434835</v>
      </c>
      <c r="J187" s="31">
        <v>1980709</v>
      </c>
      <c r="K187" s="36">
        <f t="shared" si="42"/>
        <v>0.27281726518979355</v>
      </c>
      <c r="L187" s="31">
        <v>0</v>
      </c>
      <c r="M187" s="36">
        <f t="shared" si="43"/>
        <v>0</v>
      </c>
      <c r="N187" s="31">
        <f t="shared" si="44"/>
        <v>5411829</v>
      </c>
      <c r="O187" s="36">
        <f t="shared" si="45"/>
        <v>0.74541004632927665</v>
      </c>
      <c r="P187" s="31">
        <v>1251312</v>
      </c>
      <c r="Q187" s="31">
        <v>10565367</v>
      </c>
      <c r="R187" s="31">
        <v>9574387</v>
      </c>
      <c r="S187" s="31">
        <v>5670731</v>
      </c>
      <c r="T187" s="36">
        <f t="shared" si="46"/>
        <v>0.59228136485395877</v>
      </c>
      <c r="U187" s="36">
        <f t="shared" si="47"/>
        <v>0.58290578209111721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704070941</v>
      </c>
      <c r="E188" s="31">
        <v>711199498</v>
      </c>
      <c r="F188" s="31">
        <v>218109017</v>
      </c>
      <c r="G188" s="36">
        <f t="shared" si="40"/>
        <v>0.30978272827197961</v>
      </c>
      <c r="H188" s="31">
        <v>233739646</v>
      </c>
      <c r="I188" s="36">
        <f t="shared" si="41"/>
        <v>0.33198308918703123</v>
      </c>
      <c r="J188" s="31">
        <v>218847024</v>
      </c>
      <c r="K188" s="36">
        <f t="shared" si="42"/>
        <v>0.30771538030528811</v>
      </c>
      <c r="L188" s="31">
        <v>0</v>
      </c>
      <c r="M188" s="36">
        <f t="shared" si="43"/>
        <v>0</v>
      </c>
      <c r="N188" s="31">
        <f t="shared" si="44"/>
        <v>670695687</v>
      </c>
      <c r="O188" s="36">
        <f t="shared" si="45"/>
        <v>0.94304859450280432</v>
      </c>
      <c r="P188" s="31">
        <v>111658610</v>
      </c>
      <c r="Q188" s="31">
        <v>659679067</v>
      </c>
      <c r="R188" s="31">
        <v>722660469</v>
      </c>
      <c r="S188" s="31">
        <v>617117249</v>
      </c>
      <c r="T188" s="36">
        <f t="shared" si="46"/>
        <v>0.85395185633157966</v>
      </c>
      <c r="U188" s="36">
        <f t="shared" si="47"/>
        <v>0.95996550557095417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69344271</v>
      </c>
      <c r="E189" s="31">
        <v>90014992</v>
      </c>
      <c r="F189" s="31">
        <v>4089238</v>
      </c>
      <c r="G189" s="36">
        <f t="shared" si="40"/>
        <v>5.8970091415338405E-2</v>
      </c>
      <c r="H189" s="31">
        <v>4524891</v>
      </c>
      <c r="I189" s="36">
        <f t="shared" si="41"/>
        <v>6.5252557056948518E-2</v>
      </c>
      <c r="J189" s="31">
        <v>15195119</v>
      </c>
      <c r="K189" s="36">
        <f t="shared" si="42"/>
        <v>0.16880653613789134</v>
      </c>
      <c r="L189" s="31">
        <v>0</v>
      </c>
      <c r="M189" s="36">
        <f t="shared" si="43"/>
        <v>0</v>
      </c>
      <c r="N189" s="31">
        <f t="shared" si="44"/>
        <v>23809248</v>
      </c>
      <c r="O189" s="36">
        <f t="shared" si="45"/>
        <v>0.26450313965478106</v>
      </c>
      <c r="P189" s="31">
        <v>6215095</v>
      </c>
      <c r="Q189" s="31">
        <v>49852797</v>
      </c>
      <c r="R189" s="31">
        <v>47624533</v>
      </c>
      <c r="S189" s="31">
        <v>24235158</v>
      </c>
      <c r="T189" s="36">
        <f t="shared" si="46"/>
        <v>0.50887969862087679</v>
      </c>
      <c r="U189" s="36">
        <f t="shared" si="47"/>
        <v>1.4448731676667856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9621000</v>
      </c>
      <c r="E190" s="31">
        <v>9413000</v>
      </c>
      <c r="F190" s="31">
        <v>1768808</v>
      </c>
      <c r="G190" s="36">
        <f t="shared" si="40"/>
        <v>0.18384866438000208</v>
      </c>
      <c r="H190" s="31">
        <v>2300461</v>
      </c>
      <c r="I190" s="36">
        <f t="shared" si="41"/>
        <v>0.23910830475002598</v>
      </c>
      <c r="J190" s="31">
        <v>1903771</v>
      </c>
      <c r="K190" s="36">
        <f t="shared" si="42"/>
        <v>0.20224912355253372</v>
      </c>
      <c r="L190" s="31">
        <v>0</v>
      </c>
      <c r="M190" s="36">
        <f t="shared" si="43"/>
        <v>0</v>
      </c>
      <c r="N190" s="31">
        <f t="shared" si="44"/>
        <v>5973040</v>
      </c>
      <c r="O190" s="36">
        <f t="shared" si="45"/>
        <v>0.63455221502177839</v>
      </c>
      <c r="P190" s="31">
        <v>1676152</v>
      </c>
      <c r="Q190" s="31">
        <v>9101000</v>
      </c>
      <c r="R190" s="31">
        <v>9101000</v>
      </c>
      <c r="S190" s="31">
        <v>5598519</v>
      </c>
      <c r="T190" s="36">
        <f t="shared" si="46"/>
        <v>0.61515426876167456</v>
      </c>
      <c r="U190" s="36">
        <f t="shared" si="47"/>
        <v>0.13579854333019914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811453241</v>
      </c>
      <c r="E191" s="32">
        <f>SUM(E186:E190)</f>
        <v>855868824</v>
      </c>
      <c r="F191" s="32">
        <f>SUM(F186:F190)</f>
        <v>226880360</v>
      </c>
      <c r="G191" s="37">
        <f t="shared" si="40"/>
        <v>0.27959757696007526</v>
      </c>
      <c r="H191" s="32">
        <f>SUM(H186:H190)</f>
        <v>246106106</v>
      </c>
      <c r="I191" s="37">
        <f t="shared" si="41"/>
        <v>0.30329055768722968</v>
      </c>
      <c r="J191" s="32">
        <f>SUM(J186:J190)</f>
        <v>240485199</v>
      </c>
      <c r="K191" s="37">
        <f t="shared" si="42"/>
        <v>0.28098371182170784</v>
      </c>
      <c r="L191" s="32">
        <f>SUM(L186:L190)</f>
        <v>0</v>
      </c>
      <c r="M191" s="37">
        <f t="shared" si="43"/>
        <v>0</v>
      </c>
      <c r="N191" s="32">
        <f t="shared" si="44"/>
        <v>713471665</v>
      </c>
      <c r="O191" s="37">
        <f t="shared" si="45"/>
        <v>0.83362268258061933</v>
      </c>
      <c r="P191" s="32">
        <f>SUM(P186:P190)</f>
        <v>123079111</v>
      </c>
      <c r="Q191" s="32">
        <f>SUM(Q186:Q190)</f>
        <v>748923256</v>
      </c>
      <c r="R191" s="32">
        <f>SUM(R186:R190)</f>
        <v>808485414</v>
      </c>
      <c r="S191" s="32">
        <f>SUM(S186:S190)</f>
        <v>658216318</v>
      </c>
      <c r="T191" s="37">
        <f t="shared" si="46"/>
        <v>0.81413505624481186</v>
      </c>
      <c r="U191" s="37">
        <f t="shared" si="47"/>
        <v>0.95390750750547748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33325617</v>
      </c>
      <c r="E192" s="31">
        <v>45446592</v>
      </c>
      <c r="F192" s="31">
        <v>5111469</v>
      </c>
      <c r="G192" s="36">
        <f t="shared" si="40"/>
        <v>0.15337957583801073</v>
      </c>
      <c r="H192" s="31">
        <v>5281929</v>
      </c>
      <c r="I192" s="36">
        <f t="shared" si="41"/>
        <v>0.15849455990567257</v>
      </c>
      <c r="J192" s="31">
        <v>5433029</v>
      </c>
      <c r="K192" s="36">
        <f t="shared" si="42"/>
        <v>0.11954755595315046</v>
      </c>
      <c r="L192" s="31">
        <v>0</v>
      </c>
      <c r="M192" s="36">
        <f t="shared" si="43"/>
        <v>0</v>
      </c>
      <c r="N192" s="31">
        <f t="shared" si="44"/>
        <v>15826427</v>
      </c>
      <c r="O192" s="36">
        <f t="shared" si="45"/>
        <v>0.34824232804959282</v>
      </c>
      <c r="P192" s="31">
        <v>5238640</v>
      </c>
      <c r="Q192" s="31">
        <v>33344430</v>
      </c>
      <c r="R192" s="31">
        <v>32218596</v>
      </c>
      <c r="S192" s="31">
        <v>14409670</v>
      </c>
      <c r="T192" s="36">
        <f t="shared" si="46"/>
        <v>0.44724698742303981</v>
      </c>
      <c r="U192" s="36">
        <f t="shared" si="47"/>
        <v>3.7106768168837734E-2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53124766</v>
      </c>
      <c r="E193" s="31">
        <v>19650303</v>
      </c>
      <c r="F193" s="31">
        <v>4377568</v>
      </c>
      <c r="G193" s="36">
        <f t="shared" si="40"/>
        <v>8.2401642955001436E-2</v>
      </c>
      <c r="H193" s="31">
        <v>5516012</v>
      </c>
      <c r="I193" s="36">
        <f t="shared" si="41"/>
        <v>0.10383127146385925</v>
      </c>
      <c r="J193" s="31">
        <v>4450370</v>
      </c>
      <c r="K193" s="36">
        <f t="shared" si="42"/>
        <v>0.2264784415792469</v>
      </c>
      <c r="L193" s="31">
        <v>0</v>
      </c>
      <c r="M193" s="36">
        <f t="shared" si="43"/>
        <v>0</v>
      </c>
      <c r="N193" s="31">
        <f t="shared" si="44"/>
        <v>14343950</v>
      </c>
      <c r="O193" s="36">
        <f t="shared" si="45"/>
        <v>0.72996075429473017</v>
      </c>
      <c r="P193" s="31">
        <v>4884034</v>
      </c>
      <c r="Q193" s="31">
        <v>55829269</v>
      </c>
      <c r="R193" s="31">
        <v>56098909</v>
      </c>
      <c r="S193" s="31">
        <v>14735659</v>
      </c>
      <c r="T193" s="36">
        <f t="shared" si="46"/>
        <v>0.26267282666762737</v>
      </c>
      <c r="U193" s="36">
        <f t="shared" si="47"/>
        <v>-8.8792174665450752E-2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31886047</v>
      </c>
      <c r="E194" s="31">
        <v>31161282</v>
      </c>
      <c r="F194" s="31">
        <v>2016387</v>
      </c>
      <c r="G194" s="36">
        <f t="shared" si="40"/>
        <v>6.3237283693397303E-2</v>
      </c>
      <c r="H194" s="31">
        <v>10942141</v>
      </c>
      <c r="I194" s="36">
        <f t="shared" si="41"/>
        <v>0.34316392370619037</v>
      </c>
      <c r="J194" s="31">
        <v>6889275</v>
      </c>
      <c r="K194" s="36">
        <f t="shared" si="42"/>
        <v>0.22108445345733851</v>
      </c>
      <c r="L194" s="31">
        <v>0</v>
      </c>
      <c r="M194" s="36">
        <f t="shared" si="43"/>
        <v>0</v>
      </c>
      <c r="N194" s="31">
        <f t="shared" si="44"/>
        <v>19847803</v>
      </c>
      <c r="O194" s="36">
        <f t="shared" si="45"/>
        <v>0.63693794754657396</v>
      </c>
      <c r="P194" s="31">
        <v>7573021</v>
      </c>
      <c r="Q194" s="31">
        <v>31504347</v>
      </c>
      <c r="R194" s="31">
        <v>30917989</v>
      </c>
      <c r="S194" s="31">
        <v>20631613</v>
      </c>
      <c r="T194" s="36">
        <f t="shared" si="46"/>
        <v>0.66730125947065966</v>
      </c>
      <c r="U194" s="36">
        <f t="shared" si="47"/>
        <v>-9.0287086223582391E-2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93073650</v>
      </c>
      <c r="E195" s="31">
        <v>76844974</v>
      </c>
      <c r="F195" s="31">
        <v>14937631</v>
      </c>
      <c r="G195" s="36">
        <f t="shared" si="40"/>
        <v>0.1604925883963936</v>
      </c>
      <c r="H195" s="31">
        <v>13413111</v>
      </c>
      <c r="I195" s="36">
        <f t="shared" si="41"/>
        <v>0.14411287190305741</v>
      </c>
      <c r="J195" s="31">
        <v>33595008</v>
      </c>
      <c r="K195" s="36">
        <f t="shared" si="42"/>
        <v>0.43717898843976444</v>
      </c>
      <c r="L195" s="31">
        <v>0</v>
      </c>
      <c r="M195" s="36">
        <f t="shared" si="43"/>
        <v>0</v>
      </c>
      <c r="N195" s="31">
        <f t="shared" si="44"/>
        <v>61945750</v>
      </c>
      <c r="O195" s="36">
        <f t="shared" si="45"/>
        <v>0.80611322739207381</v>
      </c>
      <c r="P195" s="31">
        <v>15800664</v>
      </c>
      <c r="Q195" s="31">
        <v>83368860</v>
      </c>
      <c r="R195" s="31">
        <v>95465649</v>
      </c>
      <c r="S195" s="31">
        <v>53346729</v>
      </c>
      <c r="T195" s="36">
        <f t="shared" si="46"/>
        <v>0.55880549243424726</v>
      </c>
      <c r="U195" s="36">
        <f t="shared" si="47"/>
        <v>1.126176975853673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61080372</v>
      </c>
      <c r="E196" s="31">
        <v>64860588</v>
      </c>
      <c r="F196" s="31">
        <v>13192749</v>
      </c>
      <c r="G196" s="36">
        <f t="shared" si="40"/>
        <v>0.21598999102363031</v>
      </c>
      <c r="H196" s="31">
        <v>14917028</v>
      </c>
      <c r="I196" s="36">
        <f t="shared" si="41"/>
        <v>0.24421966519784785</v>
      </c>
      <c r="J196" s="31">
        <v>22375290</v>
      </c>
      <c r="K196" s="36">
        <f t="shared" si="42"/>
        <v>0.34497513343542308</v>
      </c>
      <c r="L196" s="31">
        <v>0</v>
      </c>
      <c r="M196" s="36">
        <f t="shared" si="43"/>
        <v>0</v>
      </c>
      <c r="N196" s="31">
        <f t="shared" si="44"/>
        <v>50485067</v>
      </c>
      <c r="O196" s="36">
        <f t="shared" si="45"/>
        <v>0.77836277093263473</v>
      </c>
      <c r="P196" s="31">
        <v>19391264</v>
      </c>
      <c r="Q196" s="31">
        <v>35709346</v>
      </c>
      <c r="R196" s="31">
        <v>44305754</v>
      </c>
      <c r="S196" s="31">
        <v>39540671</v>
      </c>
      <c r="T196" s="36">
        <f t="shared" si="46"/>
        <v>0.8924500190201029</v>
      </c>
      <c r="U196" s="36">
        <f t="shared" si="47"/>
        <v>0.15388506907027821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6301181</v>
      </c>
      <c r="E197" s="31">
        <v>7511986</v>
      </c>
      <c r="F197" s="31">
        <v>1683446</v>
      </c>
      <c r="G197" s="36">
        <f t="shared" si="40"/>
        <v>0.26716356822633724</v>
      </c>
      <c r="H197" s="31">
        <v>2030361</v>
      </c>
      <c r="I197" s="36">
        <f t="shared" si="41"/>
        <v>0.32221912051090107</v>
      </c>
      <c r="J197" s="31">
        <v>1040698</v>
      </c>
      <c r="K197" s="36">
        <f t="shared" si="42"/>
        <v>0.13853833060924234</v>
      </c>
      <c r="L197" s="31">
        <v>0</v>
      </c>
      <c r="M197" s="36">
        <f t="shared" si="43"/>
        <v>0</v>
      </c>
      <c r="N197" s="31">
        <f t="shared" si="44"/>
        <v>4754505</v>
      </c>
      <c r="O197" s="36">
        <f t="shared" si="45"/>
        <v>0.63292250544662887</v>
      </c>
      <c r="P197" s="31">
        <v>1517928</v>
      </c>
      <c r="Q197" s="31">
        <v>6652247</v>
      </c>
      <c r="R197" s="31">
        <v>7179130</v>
      </c>
      <c r="S197" s="31">
        <v>5561342</v>
      </c>
      <c r="T197" s="36">
        <f t="shared" si="46"/>
        <v>0.77465403189522963</v>
      </c>
      <c r="U197" s="36">
        <f t="shared" si="47"/>
        <v>-0.31439567621125641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278791633</v>
      </c>
      <c r="E198" s="32">
        <f>SUM(E192:E197)</f>
        <v>245475725</v>
      </c>
      <c r="F198" s="32">
        <f>SUM(F192:F197)</f>
        <v>41319250</v>
      </c>
      <c r="G198" s="37">
        <f t="shared" si="40"/>
        <v>0.14820835745813074</v>
      </c>
      <c r="H198" s="32">
        <f>SUM(H192:H197)</f>
        <v>52100582</v>
      </c>
      <c r="I198" s="37">
        <f t="shared" si="41"/>
        <v>0.18688000582858239</v>
      </c>
      <c r="J198" s="32">
        <f>SUM(J192:J197)</f>
        <v>73783670</v>
      </c>
      <c r="K198" s="37">
        <f t="shared" si="42"/>
        <v>0.30057420137979018</v>
      </c>
      <c r="L198" s="32">
        <f>SUM(L192:L197)</f>
        <v>0</v>
      </c>
      <c r="M198" s="37">
        <f t="shared" si="43"/>
        <v>0</v>
      </c>
      <c r="N198" s="32">
        <f t="shared" si="44"/>
        <v>167203502</v>
      </c>
      <c r="O198" s="37">
        <f t="shared" si="45"/>
        <v>0.68114067898159791</v>
      </c>
      <c r="P198" s="32">
        <f>SUM(P192:P197)</f>
        <v>54405551</v>
      </c>
      <c r="Q198" s="32">
        <f>SUM(Q192:Q197)</f>
        <v>246408499</v>
      </c>
      <c r="R198" s="32">
        <f>SUM(R192:R197)</f>
        <v>266186027</v>
      </c>
      <c r="S198" s="32">
        <f>SUM(S192:S197)</f>
        <v>148225684</v>
      </c>
      <c r="T198" s="37">
        <f t="shared" si="46"/>
        <v>0.55684998070916769</v>
      </c>
      <c r="U198" s="37">
        <f t="shared" si="47"/>
        <v>0.35617907812384808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20188928</v>
      </c>
      <c r="E199" s="31">
        <v>34949784</v>
      </c>
      <c r="F199" s="31">
        <v>4241169</v>
      </c>
      <c r="G199" s="36">
        <f t="shared" si="40"/>
        <v>0.21007400690120842</v>
      </c>
      <c r="H199" s="31">
        <v>3374948</v>
      </c>
      <c r="I199" s="36">
        <f t="shared" si="41"/>
        <v>0.16716826173237131</v>
      </c>
      <c r="J199" s="31">
        <v>6261268</v>
      </c>
      <c r="K199" s="36">
        <f t="shared" si="42"/>
        <v>0.17915040619421282</v>
      </c>
      <c r="L199" s="31">
        <v>0</v>
      </c>
      <c r="M199" s="36">
        <f t="shared" si="43"/>
        <v>0</v>
      </c>
      <c r="N199" s="31">
        <f t="shared" si="44"/>
        <v>13877385</v>
      </c>
      <c r="O199" s="36">
        <f t="shared" si="45"/>
        <v>0.3970664024704702</v>
      </c>
      <c r="P199" s="31">
        <v>5842486</v>
      </c>
      <c r="Q199" s="31">
        <v>16951972</v>
      </c>
      <c r="R199" s="31">
        <v>18444598</v>
      </c>
      <c r="S199" s="31">
        <v>12342056</v>
      </c>
      <c r="T199" s="36">
        <f t="shared" si="46"/>
        <v>0.66914204364876917</v>
      </c>
      <c r="U199" s="36">
        <f t="shared" si="47"/>
        <v>7.1678734018361334E-2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188558996</v>
      </c>
      <c r="E200" s="31">
        <v>186075675</v>
      </c>
      <c r="F200" s="31">
        <v>23046207</v>
      </c>
      <c r="G200" s="36">
        <f t="shared" si="40"/>
        <v>0.1222227922766411</v>
      </c>
      <c r="H200" s="31">
        <v>51127451</v>
      </c>
      <c r="I200" s="36">
        <f t="shared" si="41"/>
        <v>0.27114829885920688</v>
      </c>
      <c r="J200" s="31">
        <v>30725210</v>
      </c>
      <c r="K200" s="36">
        <f t="shared" si="42"/>
        <v>0.16512212034162982</v>
      </c>
      <c r="L200" s="31">
        <v>0</v>
      </c>
      <c r="M200" s="36">
        <f t="shared" si="43"/>
        <v>0</v>
      </c>
      <c r="N200" s="31">
        <f t="shared" si="44"/>
        <v>104898868</v>
      </c>
      <c r="O200" s="36">
        <f t="shared" si="45"/>
        <v>0.56374304701568323</v>
      </c>
      <c r="P200" s="31">
        <v>56699138</v>
      </c>
      <c r="Q200" s="31">
        <v>222792338</v>
      </c>
      <c r="R200" s="31">
        <v>189843071</v>
      </c>
      <c r="S200" s="31">
        <v>112132539</v>
      </c>
      <c r="T200" s="36">
        <f t="shared" si="46"/>
        <v>0.59065910812199196</v>
      </c>
      <c r="U200" s="36">
        <f t="shared" si="47"/>
        <v>-0.45810093268084606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57191669</v>
      </c>
      <c r="E201" s="31">
        <v>68896669</v>
      </c>
      <c r="F201" s="31">
        <v>11465101</v>
      </c>
      <c r="G201" s="36">
        <f t="shared" si="40"/>
        <v>0.20046802620850251</v>
      </c>
      <c r="H201" s="31">
        <v>17756554</v>
      </c>
      <c r="I201" s="36">
        <f t="shared" si="41"/>
        <v>0.31047448536604166</v>
      </c>
      <c r="J201" s="31">
        <v>18632975</v>
      </c>
      <c r="K201" s="36">
        <f t="shared" si="42"/>
        <v>0.27044812572869087</v>
      </c>
      <c r="L201" s="31">
        <v>0</v>
      </c>
      <c r="M201" s="36">
        <f t="shared" si="43"/>
        <v>0</v>
      </c>
      <c r="N201" s="31">
        <f t="shared" si="44"/>
        <v>47854630</v>
      </c>
      <c r="O201" s="36">
        <f t="shared" si="45"/>
        <v>0.69458553939668699</v>
      </c>
      <c r="P201" s="31">
        <v>12716945</v>
      </c>
      <c r="Q201" s="31">
        <v>53104477</v>
      </c>
      <c r="R201" s="31">
        <v>70375606</v>
      </c>
      <c r="S201" s="31">
        <v>36951413</v>
      </c>
      <c r="T201" s="36">
        <f t="shared" si="46"/>
        <v>0.52505996182825054</v>
      </c>
      <c r="U201" s="36">
        <f t="shared" si="47"/>
        <v>0.46520842859664802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140558093</v>
      </c>
      <c r="E202" s="31">
        <v>174680419</v>
      </c>
      <c r="F202" s="31">
        <v>25857342</v>
      </c>
      <c r="G202" s="36">
        <f t="shared" si="40"/>
        <v>0.18396195799269985</v>
      </c>
      <c r="H202" s="31">
        <v>18384968</v>
      </c>
      <c r="I202" s="36">
        <f t="shared" si="41"/>
        <v>0.13079978254969638</v>
      </c>
      <c r="J202" s="31">
        <v>28516669</v>
      </c>
      <c r="K202" s="36">
        <f t="shared" si="42"/>
        <v>0.16325051865143511</v>
      </c>
      <c r="L202" s="31">
        <v>0</v>
      </c>
      <c r="M202" s="36">
        <f t="shared" si="43"/>
        <v>0</v>
      </c>
      <c r="N202" s="31">
        <f t="shared" si="44"/>
        <v>72758979</v>
      </c>
      <c r="O202" s="36">
        <f t="shared" si="45"/>
        <v>0.41652624499372193</v>
      </c>
      <c r="P202" s="31">
        <v>31754297</v>
      </c>
      <c r="Q202" s="31">
        <v>157645303</v>
      </c>
      <c r="R202" s="31">
        <v>148503997</v>
      </c>
      <c r="S202" s="31">
        <v>81223782</v>
      </c>
      <c r="T202" s="36">
        <f t="shared" si="46"/>
        <v>0.54694677342590314</v>
      </c>
      <c r="U202" s="36">
        <f t="shared" si="47"/>
        <v>-0.10195873648218379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406497686</v>
      </c>
      <c r="E204" s="32">
        <f>SUM(E199:E203)</f>
        <v>464602547</v>
      </c>
      <c r="F204" s="32">
        <f>SUM(F199:F203)</f>
        <v>64609819</v>
      </c>
      <c r="G204" s="37">
        <f t="shared" si="40"/>
        <v>0.15894264893798191</v>
      </c>
      <c r="H204" s="32">
        <f>SUM(H199:H203)</f>
        <v>90643921</v>
      </c>
      <c r="I204" s="37">
        <f t="shared" si="41"/>
        <v>0.22298754487866876</v>
      </c>
      <c r="J204" s="32">
        <f>SUM(J199:J203)</f>
        <v>84136122</v>
      </c>
      <c r="K204" s="37">
        <f t="shared" si="42"/>
        <v>0.18109268350610225</v>
      </c>
      <c r="L204" s="32">
        <f>SUM(L199:L203)</f>
        <v>0</v>
      </c>
      <c r="M204" s="37">
        <f t="shared" si="43"/>
        <v>0</v>
      </c>
      <c r="N204" s="32">
        <f t="shared" si="44"/>
        <v>239389862</v>
      </c>
      <c r="O204" s="37">
        <f t="shared" si="45"/>
        <v>0.51525731734742297</v>
      </c>
      <c r="P204" s="32">
        <f>SUM(P199:P203)</f>
        <v>107012866</v>
      </c>
      <c r="Q204" s="32">
        <f>SUM(Q199:Q203)</f>
        <v>450494090</v>
      </c>
      <c r="R204" s="32">
        <f>SUM(R199:R203)</f>
        <v>427167272</v>
      </c>
      <c r="S204" s="32">
        <f>SUM(S199:S203)</f>
        <v>242649790</v>
      </c>
      <c r="T204" s="37">
        <f t="shared" si="46"/>
        <v>0.56804396288112635</v>
      </c>
      <c r="U204" s="37">
        <f t="shared" si="47"/>
        <v>-0.21377564077201705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2708630100</v>
      </c>
      <c r="E205" s="32">
        <f>SUM(E173:E178,E180:E184,E186:E190,E192:E197,E199:E203)</f>
        <v>2908899988</v>
      </c>
      <c r="F205" s="32">
        <f>SUM(F173:F178,F180:F184,F186:F190,F192:F197,F199:F203)</f>
        <v>547954257</v>
      </c>
      <c r="G205" s="37">
        <f t="shared" si="40"/>
        <v>0.20229940478029834</v>
      </c>
      <c r="H205" s="32">
        <f>SUM(H173:H178,H180:H184,H186:H190,H192:H197,H199:H203)</f>
        <v>644123488</v>
      </c>
      <c r="I205" s="37">
        <f t="shared" si="41"/>
        <v>0.2378041534722663</v>
      </c>
      <c r="J205" s="32">
        <f>SUM(J173:J178,J180:J184,J186:J190,J192:J197,J199:J203)</f>
        <v>719970658</v>
      </c>
      <c r="K205" s="37">
        <f t="shared" si="42"/>
        <v>0.24750615730003572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1912048403</v>
      </c>
      <c r="O205" s="37">
        <f t="shared" si="45"/>
        <v>0.65730977719678141</v>
      </c>
      <c r="P205" s="32">
        <f>SUM(P173:P178,P180:P184,P186:P190,P192:P197,P199:P203)</f>
        <v>552388889</v>
      </c>
      <c r="Q205" s="32">
        <f>SUM(Q173:Q178,Q180:Q184,Q186:Q190,Q192:Q197,Q199:Q203)</f>
        <v>2483285924</v>
      </c>
      <c r="R205" s="32">
        <f>SUM(R173:R178,R180:R184,R186:R190,R192:R197,R199:R203)</f>
        <v>2601763477</v>
      </c>
      <c r="S205" s="32">
        <f>SUM(S173:S178,S180:S184,S186:S190,S192:S197,S199:S203)</f>
        <v>1834424919</v>
      </c>
      <c r="T205" s="37">
        <f t="shared" si="46"/>
        <v>0.70506982483865499</v>
      </c>
      <c r="U205" s="37">
        <f t="shared" si="47"/>
        <v>0.3033764297891226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28127291</v>
      </c>
      <c r="E208" s="31">
        <v>25432051</v>
      </c>
      <c r="F208" s="31">
        <v>5518199</v>
      </c>
      <c r="G208" s="36">
        <f t="shared" ref="G208:G231" si="48">IF(($D208     =0),0,($F208     /$D208     ))</f>
        <v>0.19618665018255757</v>
      </c>
      <c r="H208" s="31">
        <v>6245545</v>
      </c>
      <c r="I208" s="36">
        <f t="shared" ref="I208:I231" si="49">IF(($D208     =0),0,($H208     /$D208     ))</f>
        <v>0.22204573487009466</v>
      </c>
      <c r="J208" s="31">
        <v>3373504</v>
      </c>
      <c r="K208" s="36">
        <f t="shared" ref="K208:K231" si="50">IF(($E208     =0),0,($J208     /$E208     ))</f>
        <v>0.13264773651169542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15137248</v>
      </c>
      <c r="O208" s="36">
        <f t="shared" ref="O208:O231" si="53">IF(($E208     =0),0,($N208     /$E208     ))</f>
        <v>0.59520358778770932</v>
      </c>
      <c r="P208" s="31">
        <v>10687437</v>
      </c>
      <c r="Q208" s="31">
        <v>27535087</v>
      </c>
      <c r="R208" s="31">
        <v>37887498</v>
      </c>
      <c r="S208" s="31">
        <v>25357282</v>
      </c>
      <c r="T208" s="36">
        <f t="shared" ref="T208:T231" si="54">IF(($R208     =0),0,($S208     /$R208     ))</f>
        <v>0.66927834611828951</v>
      </c>
      <c r="U208" s="36">
        <f t="shared" ref="U208:U231" si="55">IF(($P208     =0),0,(($J208     /$P208     )-1))</f>
        <v>-0.68434864224228875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81750823</v>
      </c>
      <c r="E209" s="31">
        <v>95375208</v>
      </c>
      <c r="F209" s="31">
        <v>7118635</v>
      </c>
      <c r="G209" s="36">
        <f t="shared" si="48"/>
        <v>8.7077227344854985E-2</v>
      </c>
      <c r="H209" s="31">
        <v>9163440</v>
      </c>
      <c r="I209" s="36">
        <f t="shared" si="49"/>
        <v>0.11208988073428937</v>
      </c>
      <c r="J209" s="31">
        <v>4939519</v>
      </c>
      <c r="K209" s="36">
        <f t="shared" si="50"/>
        <v>5.1790387707463768E-2</v>
      </c>
      <c r="L209" s="31">
        <v>0</v>
      </c>
      <c r="M209" s="36">
        <f t="shared" si="51"/>
        <v>0</v>
      </c>
      <c r="N209" s="31">
        <f t="shared" si="52"/>
        <v>21221594</v>
      </c>
      <c r="O209" s="36">
        <f t="shared" si="53"/>
        <v>0.22250639809875958</v>
      </c>
      <c r="P209" s="31">
        <v>10364344</v>
      </c>
      <c r="Q209" s="31">
        <v>94664159</v>
      </c>
      <c r="R209" s="31">
        <v>87493516</v>
      </c>
      <c r="S209" s="31">
        <v>26665485</v>
      </c>
      <c r="T209" s="36">
        <f t="shared" si="54"/>
        <v>0.30477098440071831</v>
      </c>
      <c r="U209" s="36">
        <f t="shared" si="55"/>
        <v>-0.52341228735750178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43885573</v>
      </c>
      <c r="E210" s="31">
        <v>39321118</v>
      </c>
      <c r="F210" s="31">
        <v>8533731</v>
      </c>
      <c r="G210" s="36">
        <f t="shared" si="48"/>
        <v>0.19445413188520974</v>
      </c>
      <c r="H210" s="31">
        <v>10480659</v>
      </c>
      <c r="I210" s="36">
        <f t="shared" si="49"/>
        <v>0.23881786845986949</v>
      </c>
      <c r="J210" s="31">
        <v>6332954</v>
      </c>
      <c r="K210" s="36">
        <f t="shared" si="50"/>
        <v>0.16105732293776592</v>
      </c>
      <c r="L210" s="31">
        <v>0</v>
      </c>
      <c r="M210" s="36">
        <f t="shared" si="51"/>
        <v>0</v>
      </c>
      <c r="N210" s="31">
        <f t="shared" si="52"/>
        <v>25347344</v>
      </c>
      <c r="O210" s="36">
        <f t="shared" si="53"/>
        <v>0.64462419405267168</v>
      </c>
      <c r="P210" s="31">
        <v>8410164</v>
      </c>
      <c r="Q210" s="31">
        <v>38766454</v>
      </c>
      <c r="R210" s="31">
        <v>43139409</v>
      </c>
      <c r="S210" s="31">
        <v>26581619</v>
      </c>
      <c r="T210" s="36">
        <f t="shared" si="54"/>
        <v>0.61617948915340959</v>
      </c>
      <c r="U210" s="36">
        <f t="shared" si="55"/>
        <v>-0.24698804922234574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25250047</v>
      </c>
      <c r="E211" s="31">
        <v>24601103</v>
      </c>
      <c r="F211" s="31">
        <v>2154971</v>
      </c>
      <c r="G211" s="36">
        <f t="shared" si="48"/>
        <v>8.5345227278190813E-2</v>
      </c>
      <c r="H211" s="31">
        <v>2295525</v>
      </c>
      <c r="I211" s="36">
        <f t="shared" si="49"/>
        <v>9.0911711966318323E-2</v>
      </c>
      <c r="J211" s="31">
        <v>14371264</v>
      </c>
      <c r="K211" s="36">
        <f t="shared" si="50"/>
        <v>0.58417153084558848</v>
      </c>
      <c r="L211" s="31">
        <v>0</v>
      </c>
      <c r="M211" s="36">
        <f t="shared" si="51"/>
        <v>0</v>
      </c>
      <c r="N211" s="31">
        <f t="shared" si="52"/>
        <v>18821760</v>
      </c>
      <c r="O211" s="36">
        <f t="shared" si="53"/>
        <v>0.76507789101976442</v>
      </c>
      <c r="P211" s="31">
        <v>3392589</v>
      </c>
      <c r="Q211" s="31">
        <v>33472861</v>
      </c>
      <c r="R211" s="31">
        <v>30064336</v>
      </c>
      <c r="S211" s="31">
        <v>7859213</v>
      </c>
      <c r="T211" s="36">
        <f t="shared" si="54"/>
        <v>0.26141315743677157</v>
      </c>
      <c r="U211" s="36">
        <f t="shared" si="55"/>
        <v>3.236075752176288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59486478</v>
      </c>
      <c r="E212" s="31">
        <v>51988405</v>
      </c>
      <c r="F212" s="31">
        <v>528048</v>
      </c>
      <c r="G212" s="36">
        <f t="shared" si="48"/>
        <v>8.8767736425747045E-3</v>
      </c>
      <c r="H212" s="31">
        <v>656693</v>
      </c>
      <c r="I212" s="36">
        <f t="shared" si="49"/>
        <v>1.1039365954730082E-2</v>
      </c>
      <c r="J212" s="31">
        <v>35751547</v>
      </c>
      <c r="K212" s="36">
        <f t="shared" si="50"/>
        <v>0.68768309010441853</v>
      </c>
      <c r="L212" s="31">
        <v>0</v>
      </c>
      <c r="M212" s="36">
        <f t="shared" si="51"/>
        <v>0</v>
      </c>
      <c r="N212" s="31">
        <f t="shared" si="52"/>
        <v>36936288</v>
      </c>
      <c r="O212" s="36">
        <f t="shared" si="53"/>
        <v>0.71047165228477394</v>
      </c>
      <c r="P212" s="31">
        <v>6010604</v>
      </c>
      <c r="Q212" s="31">
        <v>55307363</v>
      </c>
      <c r="R212" s="31">
        <v>54008668</v>
      </c>
      <c r="S212" s="31">
        <v>11258720</v>
      </c>
      <c r="T212" s="36">
        <f t="shared" si="54"/>
        <v>0.20846135290727777</v>
      </c>
      <c r="U212" s="36">
        <f t="shared" si="55"/>
        <v>4.9480789285070186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4264165</v>
      </c>
      <c r="E213" s="31">
        <v>4984475</v>
      </c>
      <c r="F213" s="31">
        <v>569056</v>
      </c>
      <c r="G213" s="36">
        <f t="shared" si="48"/>
        <v>0.13345074592563844</v>
      </c>
      <c r="H213" s="31">
        <v>484035</v>
      </c>
      <c r="I213" s="36">
        <f t="shared" si="49"/>
        <v>0.11351225855472291</v>
      </c>
      <c r="J213" s="31">
        <v>899935</v>
      </c>
      <c r="K213" s="36">
        <f t="shared" si="50"/>
        <v>0.18054760029892816</v>
      </c>
      <c r="L213" s="31">
        <v>0</v>
      </c>
      <c r="M213" s="36">
        <f t="shared" si="51"/>
        <v>0</v>
      </c>
      <c r="N213" s="31">
        <f t="shared" si="52"/>
        <v>1953026</v>
      </c>
      <c r="O213" s="36">
        <f t="shared" si="53"/>
        <v>0.39182180670983402</v>
      </c>
      <c r="P213" s="31">
        <v>0</v>
      </c>
      <c r="Q213" s="31">
        <v>4855384</v>
      </c>
      <c r="R213" s="31">
        <v>4855384</v>
      </c>
      <c r="S213" s="31">
        <v>1257585</v>
      </c>
      <c r="T213" s="36">
        <f t="shared" si="54"/>
        <v>0.25900835031791514</v>
      </c>
      <c r="U213" s="36">
        <f t="shared" si="55"/>
        <v>0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61434921</v>
      </c>
      <c r="E214" s="31">
        <v>61686665</v>
      </c>
      <c r="F214" s="31">
        <v>17851011</v>
      </c>
      <c r="G214" s="36">
        <f t="shared" si="48"/>
        <v>0.2905678189119833</v>
      </c>
      <c r="H214" s="31">
        <v>13010213</v>
      </c>
      <c r="I214" s="36">
        <f t="shared" si="49"/>
        <v>0.21177227525042314</v>
      </c>
      <c r="J214" s="31">
        <v>8115939</v>
      </c>
      <c r="K214" s="36">
        <f t="shared" si="50"/>
        <v>0.13156715474892344</v>
      </c>
      <c r="L214" s="31">
        <v>0</v>
      </c>
      <c r="M214" s="36">
        <f t="shared" si="51"/>
        <v>0</v>
      </c>
      <c r="N214" s="31">
        <f t="shared" si="52"/>
        <v>38977163</v>
      </c>
      <c r="O214" s="36">
        <f t="shared" si="53"/>
        <v>0.63185719312269517</v>
      </c>
      <c r="P214" s="31">
        <v>9650328</v>
      </c>
      <c r="Q214" s="31">
        <v>47711330</v>
      </c>
      <c r="R214" s="31">
        <v>62155410</v>
      </c>
      <c r="S214" s="31">
        <v>45177264</v>
      </c>
      <c r="T214" s="36">
        <f t="shared" si="54"/>
        <v>0.72684363275859654</v>
      </c>
      <c r="U214" s="36">
        <f t="shared" si="55"/>
        <v>-0.15899863714476858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304199298</v>
      </c>
      <c r="E216" s="32">
        <f>SUM(E208:E215)</f>
        <v>303389025</v>
      </c>
      <c r="F216" s="32">
        <f>SUM(F208:F215)</f>
        <v>42273651</v>
      </c>
      <c r="G216" s="37">
        <f t="shared" si="48"/>
        <v>0.13896695777384732</v>
      </c>
      <c r="H216" s="32">
        <f>SUM(H208:H215)</f>
        <v>42336110</v>
      </c>
      <c r="I216" s="37">
        <f t="shared" si="49"/>
        <v>0.13917228040414478</v>
      </c>
      <c r="J216" s="32">
        <f>SUM(J208:J215)</f>
        <v>73784662</v>
      </c>
      <c r="K216" s="37">
        <f t="shared" si="50"/>
        <v>0.24320148693579144</v>
      </c>
      <c r="L216" s="32">
        <f>SUM(L208:L215)</f>
        <v>0</v>
      </c>
      <c r="M216" s="37">
        <f t="shared" si="51"/>
        <v>0</v>
      </c>
      <c r="N216" s="32">
        <f t="shared" si="52"/>
        <v>158394423</v>
      </c>
      <c r="O216" s="37">
        <f t="shared" si="53"/>
        <v>0.52208356251515686</v>
      </c>
      <c r="P216" s="32">
        <f>SUM(P208:P215)</f>
        <v>48515466</v>
      </c>
      <c r="Q216" s="32">
        <f>SUM(Q208:Q215)</f>
        <v>302312638</v>
      </c>
      <c r="R216" s="32">
        <f>SUM(R208:R215)</f>
        <v>319604221</v>
      </c>
      <c r="S216" s="32">
        <f>SUM(S208:S215)</f>
        <v>144157168</v>
      </c>
      <c r="T216" s="37">
        <f t="shared" si="54"/>
        <v>0.45104901164618849</v>
      </c>
      <c r="U216" s="37">
        <f t="shared" si="55"/>
        <v>0.52084825898611387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47093385</v>
      </c>
      <c r="E217" s="31">
        <v>39564743</v>
      </c>
      <c r="F217" s="31">
        <v>3297959</v>
      </c>
      <c r="G217" s="36">
        <f t="shared" si="48"/>
        <v>7.0030196385330978E-2</v>
      </c>
      <c r="H217" s="31">
        <v>10527795</v>
      </c>
      <c r="I217" s="36">
        <f t="shared" si="49"/>
        <v>0.22355146057137323</v>
      </c>
      <c r="J217" s="31">
        <v>10026423</v>
      </c>
      <c r="K217" s="36">
        <f t="shared" si="50"/>
        <v>0.25341812532435759</v>
      </c>
      <c r="L217" s="31">
        <v>0</v>
      </c>
      <c r="M217" s="36">
        <f t="shared" si="51"/>
        <v>0</v>
      </c>
      <c r="N217" s="31">
        <f t="shared" si="52"/>
        <v>23852177</v>
      </c>
      <c r="O217" s="36">
        <f t="shared" si="53"/>
        <v>0.60286444929011673</v>
      </c>
      <c r="P217" s="31">
        <v>5876398</v>
      </c>
      <c r="Q217" s="31">
        <v>36374111</v>
      </c>
      <c r="R217" s="31">
        <v>36374111</v>
      </c>
      <c r="S217" s="31">
        <v>11892686</v>
      </c>
      <c r="T217" s="36">
        <f t="shared" si="54"/>
        <v>0.32695468488563201</v>
      </c>
      <c r="U217" s="36">
        <f t="shared" si="55"/>
        <v>0.70621918392865823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243145377</v>
      </c>
      <c r="E218" s="31">
        <v>279766165</v>
      </c>
      <c r="F218" s="31">
        <v>47505459</v>
      </c>
      <c r="G218" s="36">
        <f t="shared" si="48"/>
        <v>0.19537882885595642</v>
      </c>
      <c r="H218" s="31">
        <v>83577387</v>
      </c>
      <c r="I218" s="36">
        <f t="shared" si="49"/>
        <v>0.34373422201648524</v>
      </c>
      <c r="J218" s="31">
        <v>51414826</v>
      </c>
      <c r="K218" s="36">
        <f t="shared" si="50"/>
        <v>0.18377785605346522</v>
      </c>
      <c r="L218" s="31">
        <v>0</v>
      </c>
      <c r="M218" s="36">
        <f t="shared" si="51"/>
        <v>0</v>
      </c>
      <c r="N218" s="31">
        <f t="shared" si="52"/>
        <v>182497672</v>
      </c>
      <c r="O218" s="36">
        <f t="shared" si="53"/>
        <v>0.65232217055268282</v>
      </c>
      <c r="P218" s="31">
        <v>45816239</v>
      </c>
      <c r="Q218" s="31">
        <v>170994680</v>
      </c>
      <c r="R218" s="31">
        <v>257894680</v>
      </c>
      <c r="S218" s="31">
        <v>117378456</v>
      </c>
      <c r="T218" s="36">
        <f t="shared" si="54"/>
        <v>0.45514105215353801</v>
      </c>
      <c r="U218" s="36">
        <f t="shared" si="55"/>
        <v>0.12219656441027382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113065099</v>
      </c>
      <c r="E219" s="31">
        <v>113623099</v>
      </c>
      <c r="F219" s="31">
        <v>23248994</v>
      </c>
      <c r="G219" s="36">
        <f t="shared" si="48"/>
        <v>0.20562484980444762</v>
      </c>
      <c r="H219" s="31">
        <v>33693542</v>
      </c>
      <c r="I219" s="36">
        <f t="shared" si="49"/>
        <v>0.2980012603181818</v>
      </c>
      <c r="J219" s="31">
        <v>25312982</v>
      </c>
      <c r="K219" s="36">
        <f t="shared" si="50"/>
        <v>0.22278024647083425</v>
      </c>
      <c r="L219" s="31">
        <v>0</v>
      </c>
      <c r="M219" s="36">
        <f t="shared" si="51"/>
        <v>0</v>
      </c>
      <c r="N219" s="31">
        <f t="shared" si="52"/>
        <v>82255518</v>
      </c>
      <c r="O219" s="36">
        <f t="shared" si="53"/>
        <v>0.72393306223763532</v>
      </c>
      <c r="P219" s="31">
        <v>25286388</v>
      </c>
      <c r="Q219" s="31">
        <v>108148831</v>
      </c>
      <c r="R219" s="31">
        <v>107863326</v>
      </c>
      <c r="S219" s="31">
        <v>71105519</v>
      </c>
      <c r="T219" s="36">
        <f t="shared" si="54"/>
        <v>0.65921867642019494</v>
      </c>
      <c r="U219" s="36">
        <f t="shared" si="55"/>
        <v>1.0517120911059941E-3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19618452</v>
      </c>
      <c r="E220" s="31">
        <v>18472520</v>
      </c>
      <c r="F220" s="31">
        <v>5371415</v>
      </c>
      <c r="G220" s="36">
        <f t="shared" si="48"/>
        <v>0.27379402819345788</v>
      </c>
      <c r="H220" s="31">
        <v>10075524</v>
      </c>
      <c r="I220" s="36">
        <f t="shared" si="49"/>
        <v>0.5135738538392326</v>
      </c>
      <c r="J220" s="31">
        <v>15409259</v>
      </c>
      <c r="K220" s="36">
        <f t="shared" si="50"/>
        <v>0.83417200252050072</v>
      </c>
      <c r="L220" s="31">
        <v>0</v>
      </c>
      <c r="M220" s="36">
        <f t="shared" si="51"/>
        <v>0</v>
      </c>
      <c r="N220" s="31">
        <f t="shared" si="52"/>
        <v>30856198</v>
      </c>
      <c r="O220" s="36">
        <f t="shared" si="53"/>
        <v>1.6703837917078992</v>
      </c>
      <c r="P220" s="31">
        <v>5467319</v>
      </c>
      <c r="Q220" s="31">
        <v>19150104</v>
      </c>
      <c r="R220" s="31">
        <v>20580104</v>
      </c>
      <c r="S220" s="31">
        <v>15849294</v>
      </c>
      <c r="T220" s="36">
        <f t="shared" si="54"/>
        <v>0.77012701199177613</v>
      </c>
      <c r="U220" s="36">
        <f t="shared" si="55"/>
        <v>1.8184305689863716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72511910</v>
      </c>
      <c r="E221" s="31">
        <v>100649745</v>
      </c>
      <c r="F221" s="31">
        <v>21875046</v>
      </c>
      <c r="G221" s="36">
        <f t="shared" si="48"/>
        <v>0.30167521445787321</v>
      </c>
      <c r="H221" s="31">
        <v>15803313</v>
      </c>
      <c r="I221" s="36">
        <f t="shared" si="49"/>
        <v>0.2179409286005568</v>
      </c>
      <c r="J221" s="31">
        <v>13392174</v>
      </c>
      <c r="K221" s="36">
        <f t="shared" si="50"/>
        <v>0.13305720744747043</v>
      </c>
      <c r="L221" s="31">
        <v>0</v>
      </c>
      <c r="M221" s="36">
        <f t="shared" si="51"/>
        <v>0</v>
      </c>
      <c r="N221" s="31">
        <f t="shared" si="52"/>
        <v>51070533</v>
      </c>
      <c r="O221" s="36">
        <f t="shared" si="53"/>
        <v>0.50740846884410884</v>
      </c>
      <c r="P221" s="31">
        <v>12338117</v>
      </c>
      <c r="Q221" s="31">
        <v>68528799</v>
      </c>
      <c r="R221" s="31">
        <v>84931956</v>
      </c>
      <c r="S221" s="31">
        <v>52805996</v>
      </c>
      <c r="T221" s="36">
        <f t="shared" si="54"/>
        <v>0.62174472939255043</v>
      </c>
      <c r="U221" s="36">
        <f t="shared" si="55"/>
        <v>8.5430945418980775E-2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51310664</v>
      </c>
      <c r="E222" s="31">
        <v>48308236</v>
      </c>
      <c r="F222" s="31">
        <v>8616527</v>
      </c>
      <c r="G222" s="36">
        <f t="shared" si="48"/>
        <v>0.16792858108404132</v>
      </c>
      <c r="H222" s="31">
        <v>10374053</v>
      </c>
      <c r="I222" s="36">
        <f t="shared" si="49"/>
        <v>0.20218122688881984</v>
      </c>
      <c r="J222" s="31">
        <v>9259850</v>
      </c>
      <c r="K222" s="36">
        <f t="shared" si="50"/>
        <v>0.19168263564829816</v>
      </c>
      <c r="L222" s="31">
        <v>0</v>
      </c>
      <c r="M222" s="36">
        <f t="shared" si="51"/>
        <v>0</v>
      </c>
      <c r="N222" s="31">
        <f t="shared" si="52"/>
        <v>28250430</v>
      </c>
      <c r="O222" s="36">
        <f t="shared" si="53"/>
        <v>0.58479531316357736</v>
      </c>
      <c r="P222" s="31">
        <v>7069795</v>
      </c>
      <c r="Q222" s="31">
        <v>54212672</v>
      </c>
      <c r="R222" s="31">
        <v>53069796</v>
      </c>
      <c r="S222" s="31">
        <v>24423690</v>
      </c>
      <c r="T222" s="36">
        <f t="shared" si="54"/>
        <v>0.46021827557053357</v>
      </c>
      <c r="U222" s="36">
        <f t="shared" si="55"/>
        <v>0.30977630893116426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0</v>
      </c>
      <c r="E223" s="31">
        <v>0</v>
      </c>
      <c r="F223" s="31">
        <v>0</v>
      </c>
      <c r="G223" s="36">
        <f t="shared" si="48"/>
        <v>0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0</v>
      </c>
      <c r="M223" s="36">
        <f t="shared" si="51"/>
        <v>0</v>
      </c>
      <c r="N223" s="31">
        <f t="shared" si="52"/>
        <v>0</v>
      </c>
      <c r="O223" s="36">
        <f t="shared" si="53"/>
        <v>0</v>
      </c>
      <c r="P223" s="31">
        <v>0</v>
      </c>
      <c r="Q223" s="31">
        <v>0</v>
      </c>
      <c r="R223" s="31">
        <v>0</v>
      </c>
      <c r="S223" s="31">
        <v>0</v>
      </c>
      <c r="T223" s="36">
        <f t="shared" si="54"/>
        <v>0</v>
      </c>
      <c r="U223" s="36">
        <f t="shared" si="55"/>
        <v>0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546744887</v>
      </c>
      <c r="E224" s="32">
        <f>SUM(E217:E223)</f>
        <v>600384508</v>
      </c>
      <c r="F224" s="32">
        <f>SUM(F217:F223)</f>
        <v>109915400</v>
      </c>
      <c r="G224" s="37">
        <f t="shared" si="48"/>
        <v>0.20103599066670375</v>
      </c>
      <c r="H224" s="32">
        <f>SUM(H217:H223)</f>
        <v>164051614</v>
      </c>
      <c r="I224" s="37">
        <f t="shared" si="49"/>
        <v>0.30005148269452403</v>
      </c>
      <c r="J224" s="32">
        <f>SUM(J217:J223)</f>
        <v>124815514</v>
      </c>
      <c r="K224" s="37">
        <f t="shared" si="50"/>
        <v>0.20789262936811154</v>
      </c>
      <c r="L224" s="32">
        <f>SUM(L217:L223)</f>
        <v>0</v>
      </c>
      <c r="M224" s="37">
        <f t="shared" si="51"/>
        <v>0</v>
      </c>
      <c r="N224" s="32">
        <f t="shared" si="52"/>
        <v>398782528</v>
      </c>
      <c r="O224" s="37">
        <f t="shared" si="53"/>
        <v>0.66421188869183811</v>
      </c>
      <c r="P224" s="32">
        <f>SUM(P217:P223)</f>
        <v>101854256</v>
      </c>
      <c r="Q224" s="32">
        <f>SUM(Q217:Q223)</f>
        <v>457409197</v>
      </c>
      <c r="R224" s="32">
        <f>SUM(R217:R223)</f>
        <v>560713973</v>
      </c>
      <c r="S224" s="32">
        <f>SUM(S217:S223)</f>
        <v>293455641</v>
      </c>
      <c r="T224" s="37">
        <f t="shared" si="54"/>
        <v>0.52336067073541614</v>
      </c>
      <c r="U224" s="37">
        <f t="shared" si="55"/>
        <v>0.22543248462783927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18880713</v>
      </c>
      <c r="E225" s="31">
        <v>18880713</v>
      </c>
      <c r="F225" s="31">
        <v>5345961</v>
      </c>
      <c r="G225" s="36">
        <f t="shared" si="48"/>
        <v>0.28314402109708464</v>
      </c>
      <c r="H225" s="31">
        <v>4511697</v>
      </c>
      <c r="I225" s="36">
        <f t="shared" si="49"/>
        <v>0.23895797791110962</v>
      </c>
      <c r="J225" s="31">
        <v>2212659</v>
      </c>
      <c r="K225" s="36">
        <f t="shared" si="50"/>
        <v>0.11719149589319006</v>
      </c>
      <c r="L225" s="31">
        <v>0</v>
      </c>
      <c r="M225" s="36">
        <f t="shared" si="51"/>
        <v>0</v>
      </c>
      <c r="N225" s="31">
        <f t="shared" si="52"/>
        <v>12070317</v>
      </c>
      <c r="O225" s="36">
        <f t="shared" si="53"/>
        <v>0.63929349490138432</v>
      </c>
      <c r="P225" s="31">
        <v>2771233</v>
      </c>
      <c r="Q225" s="31">
        <v>29709497</v>
      </c>
      <c r="R225" s="31">
        <v>25450402</v>
      </c>
      <c r="S225" s="31">
        <v>14543438</v>
      </c>
      <c r="T225" s="36">
        <f t="shared" si="54"/>
        <v>0.57144236857240993</v>
      </c>
      <c r="U225" s="36">
        <f t="shared" si="55"/>
        <v>-0.20156154318312458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82136955</v>
      </c>
      <c r="E226" s="31">
        <v>84502652</v>
      </c>
      <c r="F226" s="31">
        <v>18660564</v>
      </c>
      <c r="G226" s="36">
        <f t="shared" si="48"/>
        <v>0.22718840745922467</v>
      </c>
      <c r="H226" s="31">
        <v>19393185</v>
      </c>
      <c r="I226" s="36">
        <f t="shared" si="49"/>
        <v>0.23610791269289202</v>
      </c>
      <c r="J226" s="31">
        <v>17301395</v>
      </c>
      <c r="K226" s="36">
        <f t="shared" si="50"/>
        <v>0.20474381088063368</v>
      </c>
      <c r="L226" s="31">
        <v>0</v>
      </c>
      <c r="M226" s="36">
        <f t="shared" si="51"/>
        <v>0</v>
      </c>
      <c r="N226" s="31">
        <f t="shared" si="52"/>
        <v>55355144</v>
      </c>
      <c r="O226" s="36">
        <f t="shared" si="53"/>
        <v>0.65506990242152396</v>
      </c>
      <c r="P226" s="31">
        <v>20185576</v>
      </c>
      <c r="Q226" s="31">
        <v>56851765</v>
      </c>
      <c r="R226" s="31">
        <v>60456616</v>
      </c>
      <c r="S226" s="31">
        <v>59131712</v>
      </c>
      <c r="T226" s="36">
        <f t="shared" si="54"/>
        <v>0.97808504531580132</v>
      </c>
      <c r="U226" s="36">
        <f t="shared" si="55"/>
        <v>-0.14288326476291779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105251354</v>
      </c>
      <c r="E227" s="31">
        <v>106739854</v>
      </c>
      <c r="F227" s="31">
        <v>19035043</v>
      </c>
      <c r="G227" s="36">
        <f t="shared" si="48"/>
        <v>0.18085318883403628</v>
      </c>
      <c r="H227" s="31">
        <v>34566576</v>
      </c>
      <c r="I227" s="36">
        <f t="shared" si="49"/>
        <v>0.32841929995503905</v>
      </c>
      <c r="J227" s="31">
        <v>36769373</v>
      </c>
      <c r="K227" s="36">
        <f t="shared" si="50"/>
        <v>0.34447651577263727</v>
      </c>
      <c r="L227" s="31">
        <v>0</v>
      </c>
      <c r="M227" s="36">
        <f t="shared" si="51"/>
        <v>0</v>
      </c>
      <c r="N227" s="31">
        <f t="shared" si="52"/>
        <v>90370992</v>
      </c>
      <c r="O227" s="36">
        <f t="shared" si="53"/>
        <v>0.84664713894025001</v>
      </c>
      <c r="P227" s="31">
        <v>25245992</v>
      </c>
      <c r="Q227" s="31">
        <v>95120627</v>
      </c>
      <c r="R227" s="31">
        <v>107433542</v>
      </c>
      <c r="S227" s="31">
        <v>90499170</v>
      </c>
      <c r="T227" s="36">
        <f t="shared" si="54"/>
        <v>0.84237351124474702</v>
      </c>
      <c r="U227" s="36">
        <f t="shared" si="55"/>
        <v>0.45644397732519293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439012203</v>
      </c>
      <c r="E228" s="31">
        <v>280758336</v>
      </c>
      <c r="F228" s="31">
        <v>51080586</v>
      </c>
      <c r="G228" s="36">
        <f t="shared" si="48"/>
        <v>0.1163534536191469</v>
      </c>
      <c r="H228" s="31">
        <v>60167952</v>
      </c>
      <c r="I228" s="36">
        <f t="shared" si="49"/>
        <v>0.13705302856923091</v>
      </c>
      <c r="J228" s="31">
        <v>59629005</v>
      </c>
      <c r="K228" s="36">
        <f t="shared" si="50"/>
        <v>0.21238551933859587</v>
      </c>
      <c r="L228" s="31">
        <v>0</v>
      </c>
      <c r="M228" s="36">
        <f t="shared" si="51"/>
        <v>0</v>
      </c>
      <c r="N228" s="31">
        <f t="shared" si="52"/>
        <v>170877543</v>
      </c>
      <c r="O228" s="36">
        <f t="shared" si="53"/>
        <v>0.60862856446050462</v>
      </c>
      <c r="P228" s="31">
        <v>83109971</v>
      </c>
      <c r="Q228" s="31">
        <v>368060370</v>
      </c>
      <c r="R228" s="31">
        <v>605846800</v>
      </c>
      <c r="S228" s="31">
        <v>255000296</v>
      </c>
      <c r="T228" s="36">
        <f t="shared" si="54"/>
        <v>0.42089897313974423</v>
      </c>
      <c r="U228" s="36">
        <f t="shared" si="55"/>
        <v>-0.28252886768544294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2893430</v>
      </c>
      <c r="E229" s="31">
        <v>2903430</v>
      </c>
      <c r="F229" s="31">
        <v>710784</v>
      </c>
      <c r="G229" s="36">
        <f t="shared" si="48"/>
        <v>0.2456544654614074</v>
      </c>
      <c r="H229" s="31">
        <v>798224</v>
      </c>
      <c r="I229" s="36">
        <f t="shared" si="49"/>
        <v>0.27587465395741384</v>
      </c>
      <c r="J229" s="31">
        <v>714837</v>
      </c>
      <c r="K229" s="36">
        <f t="shared" si="50"/>
        <v>0.24620431696304027</v>
      </c>
      <c r="L229" s="31">
        <v>0</v>
      </c>
      <c r="M229" s="36">
        <f t="shared" si="51"/>
        <v>0</v>
      </c>
      <c r="N229" s="31">
        <f t="shared" si="52"/>
        <v>2223845</v>
      </c>
      <c r="O229" s="36">
        <f t="shared" si="53"/>
        <v>0.76593718464023586</v>
      </c>
      <c r="P229" s="31">
        <v>672903</v>
      </c>
      <c r="Q229" s="31">
        <v>2756737</v>
      </c>
      <c r="R229" s="31">
        <v>2756737</v>
      </c>
      <c r="S229" s="31">
        <v>2086981</v>
      </c>
      <c r="T229" s="36">
        <f t="shared" si="54"/>
        <v>0.75704755295844328</v>
      </c>
      <c r="U229" s="36">
        <f t="shared" si="55"/>
        <v>6.2318045840187963E-2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648174655</v>
      </c>
      <c r="E230" s="32">
        <f>SUM(E225:E229)</f>
        <v>493784985</v>
      </c>
      <c r="F230" s="32">
        <f>SUM(F225:F229)</f>
        <v>94832938</v>
      </c>
      <c r="G230" s="37">
        <f t="shared" si="48"/>
        <v>0.14630769233024082</v>
      </c>
      <c r="H230" s="32">
        <f>SUM(H225:H229)</f>
        <v>119437634</v>
      </c>
      <c r="I230" s="37">
        <f t="shared" si="49"/>
        <v>0.18426767087954093</v>
      </c>
      <c r="J230" s="32">
        <f>SUM(J225:J229)</f>
        <v>116627269</v>
      </c>
      <c r="K230" s="37">
        <f t="shared" si="50"/>
        <v>0.2361903916539706</v>
      </c>
      <c r="L230" s="32">
        <f>SUM(L225:L229)</f>
        <v>0</v>
      </c>
      <c r="M230" s="37">
        <f t="shared" si="51"/>
        <v>0</v>
      </c>
      <c r="N230" s="32">
        <f t="shared" si="52"/>
        <v>330897841</v>
      </c>
      <c r="O230" s="37">
        <f t="shared" si="53"/>
        <v>0.67012536033269621</v>
      </c>
      <c r="P230" s="32">
        <f>SUM(P225:P229)</f>
        <v>131985675</v>
      </c>
      <c r="Q230" s="32">
        <f>SUM(Q225:Q229)</f>
        <v>552498996</v>
      </c>
      <c r="R230" s="32">
        <f>SUM(R225:R229)</f>
        <v>801944097</v>
      </c>
      <c r="S230" s="32">
        <f>SUM(S225:S229)</f>
        <v>421261597</v>
      </c>
      <c r="T230" s="37">
        <f t="shared" si="54"/>
        <v>0.52530045245784762</v>
      </c>
      <c r="U230" s="37">
        <f t="shared" si="55"/>
        <v>-0.11636418876518229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1499118840</v>
      </c>
      <c r="E231" s="32">
        <f>SUM(E208:E215,E217:E223,E225:E229)</f>
        <v>1397558518</v>
      </c>
      <c r="F231" s="32">
        <f>SUM(F208:F215,F217:F223,F225:F229)</f>
        <v>247021989</v>
      </c>
      <c r="G231" s="37">
        <f t="shared" si="48"/>
        <v>0.16477812326072827</v>
      </c>
      <c r="H231" s="32">
        <f>SUM(H208:H215,H217:H223,H225:H229)</f>
        <v>325825358</v>
      </c>
      <c r="I231" s="37">
        <f t="shared" si="49"/>
        <v>0.21734458223472131</v>
      </c>
      <c r="J231" s="32">
        <f>SUM(J208:J215,J217:J223,J225:J229)</f>
        <v>315227445</v>
      </c>
      <c r="K231" s="37">
        <f t="shared" si="50"/>
        <v>0.22555581103760264</v>
      </c>
      <c r="L231" s="32">
        <f>SUM(L208:L215,L217:L223,L225:L229)</f>
        <v>0</v>
      </c>
      <c r="M231" s="37">
        <f t="shared" si="51"/>
        <v>0</v>
      </c>
      <c r="N231" s="32">
        <f t="shared" si="52"/>
        <v>888074792</v>
      </c>
      <c r="O231" s="37">
        <f t="shared" si="53"/>
        <v>0.6354473036813475</v>
      </c>
      <c r="P231" s="32">
        <f>SUM(P208:P215,P217:P223,P225:P229)</f>
        <v>282355397</v>
      </c>
      <c r="Q231" s="32">
        <f>SUM(Q208:Q215,Q217:Q223,Q225:Q229)</f>
        <v>1312220831</v>
      </c>
      <c r="R231" s="32">
        <f>SUM(R208:R215,R217:R223,R225:R229)</f>
        <v>1682262291</v>
      </c>
      <c r="S231" s="32">
        <f>SUM(S208:S215,S217:S223,S225:S229)</f>
        <v>858874406</v>
      </c>
      <c r="T231" s="37">
        <f t="shared" si="54"/>
        <v>0.5105472616219987</v>
      </c>
      <c r="U231" s="37">
        <f t="shared" si="55"/>
        <v>0.11642082407229504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45950887</v>
      </c>
      <c r="E234" s="31">
        <v>44687767</v>
      </c>
      <c r="F234" s="31">
        <v>3054739</v>
      </c>
      <c r="G234" s="36">
        <f t="shared" ref="G234:G260" si="56">IF(($D234     =0),0,($F234     /$D234     ))</f>
        <v>6.6478346761837268E-2</v>
      </c>
      <c r="H234" s="31">
        <v>4162351</v>
      </c>
      <c r="I234" s="36">
        <f t="shared" ref="I234:I260" si="57">IF(($D234     =0),0,($H234     /$D234     ))</f>
        <v>9.0582603987600929E-2</v>
      </c>
      <c r="J234" s="31">
        <v>5450916</v>
      </c>
      <c r="K234" s="36">
        <f t="shared" ref="K234:K260" si="58">IF(($E234     =0),0,($J234     /$E234     ))</f>
        <v>0.12197781106404354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12668006</v>
      </c>
      <c r="O234" s="36">
        <f t="shared" ref="O234:O260" si="61">IF(($E234     =0),0,($N234     /$E234     ))</f>
        <v>0.28347816081300281</v>
      </c>
      <c r="P234" s="31">
        <v>2775527</v>
      </c>
      <c r="Q234" s="31">
        <v>35118724</v>
      </c>
      <c r="R234" s="31">
        <v>45528232</v>
      </c>
      <c r="S234" s="31">
        <v>9348521</v>
      </c>
      <c r="T234" s="36">
        <f t="shared" ref="T234:T260" si="62">IF(($R234     =0),0,($S234     /$R234     ))</f>
        <v>0.20533459326951242</v>
      </c>
      <c r="U234" s="36">
        <f t="shared" ref="U234:U260" si="63">IF(($P234     =0),0,(($J234     /$P234     )-1))</f>
        <v>0.96392108597754578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70626394</v>
      </c>
      <c r="E235" s="31">
        <v>70958394</v>
      </c>
      <c r="F235" s="31">
        <v>15449414</v>
      </c>
      <c r="G235" s="36">
        <f t="shared" si="56"/>
        <v>0.21874844693330939</v>
      </c>
      <c r="H235" s="31">
        <v>18945179</v>
      </c>
      <c r="I235" s="36">
        <f t="shared" si="57"/>
        <v>0.26824502748929813</v>
      </c>
      <c r="J235" s="31">
        <v>16588410</v>
      </c>
      <c r="K235" s="36">
        <f t="shared" si="58"/>
        <v>0.23377657053512232</v>
      </c>
      <c r="L235" s="31">
        <v>0</v>
      </c>
      <c r="M235" s="36">
        <f t="shared" si="59"/>
        <v>0</v>
      </c>
      <c r="N235" s="31">
        <f t="shared" si="60"/>
        <v>50983003</v>
      </c>
      <c r="O235" s="36">
        <f t="shared" si="61"/>
        <v>0.71849150080820601</v>
      </c>
      <c r="P235" s="31">
        <v>13261589</v>
      </c>
      <c r="Q235" s="31">
        <v>78156226</v>
      </c>
      <c r="R235" s="31">
        <v>76075905</v>
      </c>
      <c r="S235" s="31">
        <v>45112208</v>
      </c>
      <c r="T235" s="36">
        <f t="shared" si="62"/>
        <v>0.59298943601131004</v>
      </c>
      <c r="U235" s="36">
        <f t="shared" si="63"/>
        <v>0.25086141638079718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403297200</v>
      </c>
      <c r="E236" s="31">
        <v>447825482</v>
      </c>
      <c r="F236" s="31">
        <v>36147084</v>
      </c>
      <c r="G236" s="36">
        <f t="shared" si="56"/>
        <v>8.962889898566119E-2</v>
      </c>
      <c r="H236" s="31">
        <v>84295287</v>
      </c>
      <c r="I236" s="36">
        <f t="shared" si="57"/>
        <v>0.20901530434627366</v>
      </c>
      <c r="J236" s="31">
        <v>95080101</v>
      </c>
      <c r="K236" s="36">
        <f t="shared" si="58"/>
        <v>0.21231507545164657</v>
      </c>
      <c r="L236" s="31">
        <v>0</v>
      </c>
      <c r="M236" s="36">
        <f t="shared" si="59"/>
        <v>0</v>
      </c>
      <c r="N236" s="31">
        <f t="shared" si="60"/>
        <v>215522472</v>
      </c>
      <c r="O236" s="36">
        <f t="shared" si="61"/>
        <v>0.48126442255467722</v>
      </c>
      <c r="P236" s="31">
        <v>96577485</v>
      </c>
      <c r="Q236" s="31">
        <v>374005915</v>
      </c>
      <c r="R236" s="31">
        <v>642955915</v>
      </c>
      <c r="S236" s="31">
        <v>277387397</v>
      </c>
      <c r="T236" s="36">
        <f t="shared" si="62"/>
        <v>0.43142521987685578</v>
      </c>
      <c r="U236" s="36">
        <f t="shared" si="63"/>
        <v>-1.5504483265431857E-2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24282213</v>
      </c>
      <c r="E237" s="31">
        <v>25291917</v>
      </c>
      <c r="F237" s="31">
        <v>524555</v>
      </c>
      <c r="G237" s="36">
        <f t="shared" si="56"/>
        <v>2.1602437965600581E-2</v>
      </c>
      <c r="H237" s="31">
        <v>6196311</v>
      </c>
      <c r="I237" s="36">
        <f t="shared" si="57"/>
        <v>0.25517900695459678</v>
      </c>
      <c r="J237" s="31">
        <v>4814428</v>
      </c>
      <c r="K237" s="36">
        <f t="shared" si="58"/>
        <v>0.19035441243935761</v>
      </c>
      <c r="L237" s="31">
        <v>0</v>
      </c>
      <c r="M237" s="36">
        <f t="shared" si="59"/>
        <v>0</v>
      </c>
      <c r="N237" s="31">
        <f t="shared" si="60"/>
        <v>11535294</v>
      </c>
      <c r="O237" s="36">
        <f t="shared" si="61"/>
        <v>0.45608618753572533</v>
      </c>
      <c r="P237" s="31">
        <v>2657275</v>
      </c>
      <c r="Q237" s="31">
        <v>22394773</v>
      </c>
      <c r="R237" s="31">
        <v>22415325</v>
      </c>
      <c r="S237" s="31">
        <v>10492388</v>
      </c>
      <c r="T237" s="36">
        <f t="shared" si="62"/>
        <v>0.46808993400720267</v>
      </c>
      <c r="U237" s="36">
        <f t="shared" si="63"/>
        <v>0.81179140284690132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74760482</v>
      </c>
      <c r="E238" s="31">
        <v>73311738</v>
      </c>
      <c r="F238" s="31">
        <v>9729634</v>
      </c>
      <c r="G238" s="36">
        <f t="shared" si="56"/>
        <v>0.1301440779902944</v>
      </c>
      <c r="H238" s="31">
        <v>9523809</v>
      </c>
      <c r="I238" s="36">
        <f t="shared" si="57"/>
        <v>0.12739095234832756</v>
      </c>
      <c r="J238" s="31">
        <v>10956101</v>
      </c>
      <c r="K238" s="36">
        <f t="shared" si="58"/>
        <v>0.14944538622178075</v>
      </c>
      <c r="L238" s="31">
        <v>0</v>
      </c>
      <c r="M238" s="36">
        <f t="shared" si="59"/>
        <v>0</v>
      </c>
      <c r="N238" s="31">
        <f t="shared" si="60"/>
        <v>30209544</v>
      </c>
      <c r="O238" s="36">
        <f t="shared" si="61"/>
        <v>0.41206967429963259</v>
      </c>
      <c r="P238" s="31">
        <v>22653581</v>
      </c>
      <c r="Q238" s="31">
        <v>52353006</v>
      </c>
      <c r="R238" s="31">
        <v>52353006</v>
      </c>
      <c r="S238" s="31">
        <v>57367191</v>
      </c>
      <c r="T238" s="36">
        <f t="shared" si="62"/>
        <v>1.0957764488251163</v>
      </c>
      <c r="U238" s="36">
        <f t="shared" si="63"/>
        <v>-0.51636339526187935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3939110</v>
      </c>
      <c r="E239" s="31">
        <v>3309144</v>
      </c>
      <c r="F239" s="31">
        <v>49700</v>
      </c>
      <c r="G239" s="36">
        <f t="shared" si="56"/>
        <v>1.2617063245250831E-2</v>
      </c>
      <c r="H239" s="31">
        <v>613351</v>
      </c>
      <c r="I239" s="36">
        <f t="shared" si="57"/>
        <v>0.15570801526233083</v>
      </c>
      <c r="J239" s="31">
        <v>528098</v>
      </c>
      <c r="K239" s="36">
        <f t="shared" si="58"/>
        <v>0.15958749453030754</v>
      </c>
      <c r="L239" s="31">
        <v>0</v>
      </c>
      <c r="M239" s="36">
        <f t="shared" si="59"/>
        <v>0</v>
      </c>
      <c r="N239" s="31">
        <f t="shared" si="60"/>
        <v>1191149</v>
      </c>
      <c r="O239" s="36">
        <f t="shared" si="61"/>
        <v>0.35995683475847529</v>
      </c>
      <c r="P239" s="31">
        <v>1044142</v>
      </c>
      <c r="Q239" s="31">
        <v>4303000</v>
      </c>
      <c r="R239" s="31">
        <v>4380132</v>
      </c>
      <c r="S239" s="31">
        <v>2253661</v>
      </c>
      <c r="T239" s="36">
        <f t="shared" si="62"/>
        <v>0.51451896883472914</v>
      </c>
      <c r="U239" s="36">
        <f t="shared" si="63"/>
        <v>-0.49422779660237781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622856286</v>
      </c>
      <c r="E240" s="32">
        <f>SUM(E234:E239)</f>
        <v>665384442</v>
      </c>
      <c r="F240" s="32">
        <f>SUM(F234:F239)</f>
        <v>64955126</v>
      </c>
      <c r="G240" s="37">
        <f t="shared" si="56"/>
        <v>0.10428589621715723</v>
      </c>
      <c r="H240" s="32">
        <f>SUM(H234:H239)</f>
        <v>123736288</v>
      </c>
      <c r="I240" s="37">
        <f t="shared" si="57"/>
        <v>0.19865945127508916</v>
      </c>
      <c r="J240" s="32">
        <f>SUM(J234:J239)</f>
        <v>133418054</v>
      </c>
      <c r="K240" s="37">
        <f t="shared" si="58"/>
        <v>0.20051273456135302</v>
      </c>
      <c r="L240" s="32">
        <f>SUM(L234:L239)</f>
        <v>0</v>
      </c>
      <c r="M240" s="37">
        <f t="shared" si="59"/>
        <v>0</v>
      </c>
      <c r="N240" s="32">
        <f t="shared" si="60"/>
        <v>322109468</v>
      </c>
      <c r="O240" s="37">
        <f t="shared" si="61"/>
        <v>0.48409528036424992</v>
      </c>
      <c r="P240" s="32">
        <f>SUM(P234:P239)</f>
        <v>138969599</v>
      </c>
      <c r="Q240" s="32">
        <f>SUM(Q234:Q239)</f>
        <v>566331644</v>
      </c>
      <c r="R240" s="32">
        <f>SUM(R234:R239)</f>
        <v>843708515</v>
      </c>
      <c r="S240" s="32">
        <f>SUM(S234:S239)</f>
        <v>401961366</v>
      </c>
      <c r="T240" s="37">
        <f t="shared" si="62"/>
        <v>0.4764220804385268</v>
      </c>
      <c r="U240" s="37">
        <f t="shared" si="63"/>
        <v>-3.9947909758306199E-2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0</v>
      </c>
      <c r="E242" s="31">
        <v>0</v>
      </c>
      <c r="F242" s="31">
        <v>0</v>
      </c>
      <c r="G242" s="36">
        <f t="shared" si="56"/>
        <v>0</v>
      </c>
      <c r="H242" s="31">
        <v>0</v>
      </c>
      <c r="I242" s="36">
        <f t="shared" si="57"/>
        <v>0</v>
      </c>
      <c r="J242" s="31">
        <v>0</v>
      </c>
      <c r="K242" s="36">
        <f t="shared" si="58"/>
        <v>0</v>
      </c>
      <c r="L242" s="31">
        <v>0</v>
      </c>
      <c r="M242" s="36">
        <f t="shared" si="59"/>
        <v>0</v>
      </c>
      <c r="N242" s="31">
        <f t="shared" si="60"/>
        <v>0</v>
      </c>
      <c r="O242" s="36">
        <f t="shared" si="61"/>
        <v>0</v>
      </c>
      <c r="P242" s="31">
        <v>0</v>
      </c>
      <c r="Q242" s="31">
        <v>0</v>
      </c>
      <c r="R242" s="31">
        <v>0</v>
      </c>
      <c r="S242" s="31">
        <v>0</v>
      </c>
      <c r="T242" s="36">
        <f t="shared" si="62"/>
        <v>0</v>
      </c>
      <c r="U242" s="36">
        <f t="shared" si="63"/>
        <v>0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105481540</v>
      </c>
      <c r="E243" s="31">
        <v>106622412</v>
      </c>
      <c r="F243" s="31">
        <v>5443628</v>
      </c>
      <c r="G243" s="36">
        <f t="shared" si="56"/>
        <v>5.1607399740276831E-2</v>
      </c>
      <c r="H243" s="31">
        <v>16658042</v>
      </c>
      <c r="I243" s="36">
        <f t="shared" si="57"/>
        <v>0.15792376561813565</v>
      </c>
      <c r="J243" s="31">
        <v>-6770784</v>
      </c>
      <c r="K243" s="36">
        <f t="shared" si="58"/>
        <v>-6.3502446371218838E-2</v>
      </c>
      <c r="L243" s="31">
        <v>0</v>
      </c>
      <c r="M243" s="36">
        <f t="shared" si="59"/>
        <v>0</v>
      </c>
      <c r="N243" s="31">
        <f t="shared" si="60"/>
        <v>15330886</v>
      </c>
      <c r="O243" s="36">
        <f t="shared" si="61"/>
        <v>0.14378671155929207</v>
      </c>
      <c r="P243" s="31">
        <v>6375236</v>
      </c>
      <c r="Q243" s="31">
        <v>110445012</v>
      </c>
      <c r="R243" s="31">
        <v>94645053</v>
      </c>
      <c r="S243" s="31">
        <v>27798060</v>
      </c>
      <c r="T243" s="36">
        <f t="shared" si="62"/>
        <v>0.29370853646201667</v>
      </c>
      <c r="U243" s="36">
        <f t="shared" si="63"/>
        <v>-2.0620444482368967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28324696</v>
      </c>
      <c r="E244" s="31">
        <v>35567908</v>
      </c>
      <c r="F244" s="31">
        <v>918333</v>
      </c>
      <c r="G244" s="36">
        <f t="shared" si="56"/>
        <v>3.2421636581730653E-2</v>
      </c>
      <c r="H244" s="31">
        <v>10779215</v>
      </c>
      <c r="I244" s="36">
        <f t="shared" si="57"/>
        <v>0.380558894612673</v>
      </c>
      <c r="J244" s="31">
        <v>9053712</v>
      </c>
      <c r="K244" s="36">
        <f t="shared" si="58"/>
        <v>0.25454721711493405</v>
      </c>
      <c r="L244" s="31">
        <v>0</v>
      </c>
      <c r="M244" s="36">
        <f t="shared" si="59"/>
        <v>0</v>
      </c>
      <c r="N244" s="31">
        <f t="shared" si="60"/>
        <v>20751260</v>
      </c>
      <c r="O244" s="36">
        <f t="shared" si="61"/>
        <v>0.58342649784181855</v>
      </c>
      <c r="P244" s="31">
        <v>0</v>
      </c>
      <c r="Q244" s="31">
        <v>2500000</v>
      </c>
      <c r="R244" s="31">
        <v>2800000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52872673</v>
      </c>
      <c r="E245" s="31">
        <v>51154436</v>
      </c>
      <c r="F245" s="31">
        <v>3416966</v>
      </c>
      <c r="G245" s="36">
        <f t="shared" si="56"/>
        <v>6.4626314618139322E-2</v>
      </c>
      <c r="H245" s="31">
        <v>3378849</v>
      </c>
      <c r="I245" s="36">
        <f t="shared" si="57"/>
        <v>6.3905394001926102E-2</v>
      </c>
      <c r="J245" s="31">
        <v>3022277</v>
      </c>
      <c r="K245" s="36">
        <f t="shared" si="58"/>
        <v>5.9081425509216835E-2</v>
      </c>
      <c r="L245" s="31">
        <v>0</v>
      </c>
      <c r="M245" s="36">
        <f t="shared" si="59"/>
        <v>0</v>
      </c>
      <c r="N245" s="31">
        <f t="shared" si="60"/>
        <v>9818092</v>
      </c>
      <c r="O245" s="36">
        <f t="shared" si="61"/>
        <v>0.19193041244751483</v>
      </c>
      <c r="P245" s="31">
        <v>4825009</v>
      </c>
      <c r="Q245" s="31">
        <v>29259353</v>
      </c>
      <c r="R245" s="31">
        <v>27397043</v>
      </c>
      <c r="S245" s="31">
        <v>11096933</v>
      </c>
      <c r="T245" s="36">
        <f t="shared" si="62"/>
        <v>0.40504126667976542</v>
      </c>
      <c r="U245" s="36">
        <f t="shared" si="63"/>
        <v>-0.37362251552276893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7232867</v>
      </c>
      <c r="E246" s="31">
        <v>10210867</v>
      </c>
      <c r="F246" s="31">
        <v>1527392</v>
      </c>
      <c r="G246" s="36">
        <f t="shared" si="56"/>
        <v>0.21117379871633199</v>
      </c>
      <c r="H246" s="31">
        <v>2626884</v>
      </c>
      <c r="I246" s="36">
        <f t="shared" si="57"/>
        <v>0.36318710132510384</v>
      </c>
      <c r="J246" s="31">
        <v>2272942</v>
      </c>
      <c r="K246" s="36">
        <f t="shared" si="58"/>
        <v>0.22260029437265219</v>
      </c>
      <c r="L246" s="31">
        <v>0</v>
      </c>
      <c r="M246" s="36">
        <f t="shared" si="59"/>
        <v>0</v>
      </c>
      <c r="N246" s="31">
        <f t="shared" si="60"/>
        <v>6427218</v>
      </c>
      <c r="O246" s="36">
        <f t="shared" si="61"/>
        <v>0.62944880194796382</v>
      </c>
      <c r="P246" s="31">
        <v>960733</v>
      </c>
      <c r="Q246" s="31">
        <v>22330683</v>
      </c>
      <c r="R246" s="31">
        <v>4701097</v>
      </c>
      <c r="S246" s="31">
        <v>4127674</v>
      </c>
      <c r="T246" s="36">
        <f t="shared" si="62"/>
        <v>0.87802357619934246</v>
      </c>
      <c r="U246" s="36">
        <f t="shared" si="63"/>
        <v>1.3658414981061338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193911776</v>
      </c>
      <c r="E247" s="32">
        <f>SUM(E241:E246)</f>
        <v>203555623</v>
      </c>
      <c r="F247" s="32">
        <f>SUM(F241:F246)</f>
        <v>11306319</v>
      </c>
      <c r="G247" s="37">
        <f t="shared" si="56"/>
        <v>5.8306510482375243E-2</v>
      </c>
      <c r="H247" s="32">
        <f>SUM(H241:H246)</f>
        <v>33442990</v>
      </c>
      <c r="I247" s="37">
        <f t="shared" si="57"/>
        <v>0.17246497706255859</v>
      </c>
      <c r="J247" s="32">
        <f>SUM(J241:J246)</f>
        <v>7578147</v>
      </c>
      <c r="K247" s="37">
        <f t="shared" si="58"/>
        <v>3.7228875765323369E-2</v>
      </c>
      <c r="L247" s="32">
        <f>SUM(L241:L246)</f>
        <v>0</v>
      </c>
      <c r="M247" s="37">
        <f t="shared" si="59"/>
        <v>0</v>
      </c>
      <c r="N247" s="32">
        <f t="shared" si="60"/>
        <v>52327456</v>
      </c>
      <c r="O247" s="37">
        <f t="shared" si="61"/>
        <v>0.25706711133202154</v>
      </c>
      <c r="P247" s="32">
        <f>SUM(P241:P246)</f>
        <v>12160978</v>
      </c>
      <c r="Q247" s="32">
        <f>SUM(Q241:Q246)</f>
        <v>164535048</v>
      </c>
      <c r="R247" s="32">
        <f>SUM(R241:R246)</f>
        <v>129543193</v>
      </c>
      <c r="S247" s="32">
        <f>SUM(S241:S246)</f>
        <v>43022667</v>
      </c>
      <c r="T247" s="37">
        <f t="shared" si="62"/>
        <v>0.33211059573002805</v>
      </c>
      <c r="U247" s="37">
        <f t="shared" si="63"/>
        <v>-0.37684724041109197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70887160</v>
      </c>
      <c r="E248" s="31">
        <v>75859963</v>
      </c>
      <c r="F248" s="31">
        <v>13370474</v>
      </c>
      <c r="G248" s="36">
        <f t="shared" si="56"/>
        <v>0.18861630230354834</v>
      </c>
      <c r="H248" s="31">
        <v>18995996</v>
      </c>
      <c r="I248" s="36">
        <f t="shared" si="57"/>
        <v>0.2679751311803153</v>
      </c>
      <c r="J248" s="31">
        <v>11628027</v>
      </c>
      <c r="K248" s="36">
        <f t="shared" si="58"/>
        <v>0.15328279292727839</v>
      </c>
      <c r="L248" s="31">
        <v>0</v>
      </c>
      <c r="M248" s="36">
        <f t="shared" si="59"/>
        <v>0</v>
      </c>
      <c r="N248" s="31">
        <f t="shared" si="60"/>
        <v>43994497</v>
      </c>
      <c r="O248" s="36">
        <f t="shared" si="61"/>
        <v>0.57994355995138036</v>
      </c>
      <c r="P248" s="31">
        <v>5997731</v>
      </c>
      <c r="Q248" s="31">
        <v>80194830</v>
      </c>
      <c r="R248" s="31">
        <v>68147374</v>
      </c>
      <c r="S248" s="31">
        <v>26173204</v>
      </c>
      <c r="T248" s="36">
        <f t="shared" si="62"/>
        <v>0.38406768249059753</v>
      </c>
      <c r="U248" s="36">
        <f t="shared" si="63"/>
        <v>0.93873766596067743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3058032</v>
      </c>
      <c r="E249" s="31">
        <v>3058032</v>
      </c>
      <c r="F249" s="31">
        <v>0</v>
      </c>
      <c r="G249" s="36">
        <f t="shared" si="56"/>
        <v>0</v>
      </c>
      <c r="H249" s="31">
        <v>597852</v>
      </c>
      <c r="I249" s="36">
        <f t="shared" si="57"/>
        <v>0.19550220533990487</v>
      </c>
      <c r="J249" s="31">
        <v>1110753</v>
      </c>
      <c r="K249" s="36">
        <f t="shared" si="58"/>
        <v>0.36322477985841872</v>
      </c>
      <c r="L249" s="31">
        <v>0</v>
      </c>
      <c r="M249" s="36">
        <f t="shared" si="59"/>
        <v>0</v>
      </c>
      <c r="N249" s="31">
        <f t="shared" si="60"/>
        <v>1708605</v>
      </c>
      <c r="O249" s="36">
        <f t="shared" si="61"/>
        <v>0.55872698519832364</v>
      </c>
      <c r="P249" s="31">
        <v>219013</v>
      </c>
      <c r="Q249" s="31">
        <v>3535890</v>
      </c>
      <c r="R249" s="31">
        <v>3535890</v>
      </c>
      <c r="S249" s="31">
        <v>1535802</v>
      </c>
      <c r="T249" s="36">
        <f t="shared" si="62"/>
        <v>0.43434665671160583</v>
      </c>
      <c r="U249" s="36">
        <f t="shared" si="63"/>
        <v>4.0716304511604333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30139608</v>
      </c>
      <c r="E250" s="31">
        <v>30639608</v>
      </c>
      <c r="F250" s="31">
        <v>4010633</v>
      </c>
      <c r="G250" s="36">
        <f t="shared" si="56"/>
        <v>0.13306851900661748</v>
      </c>
      <c r="H250" s="31">
        <v>4579174</v>
      </c>
      <c r="I250" s="36">
        <f t="shared" si="57"/>
        <v>0.15193210210298688</v>
      </c>
      <c r="J250" s="31">
        <v>22850487</v>
      </c>
      <c r="K250" s="36">
        <f t="shared" si="58"/>
        <v>0.7457826157567029</v>
      </c>
      <c r="L250" s="31">
        <v>0</v>
      </c>
      <c r="M250" s="36">
        <f t="shared" si="59"/>
        <v>0</v>
      </c>
      <c r="N250" s="31">
        <f t="shared" si="60"/>
        <v>31440294</v>
      </c>
      <c r="O250" s="36">
        <f t="shared" si="61"/>
        <v>1.0261323839391157</v>
      </c>
      <c r="P250" s="31">
        <v>8177629</v>
      </c>
      <c r="Q250" s="31">
        <v>38014367</v>
      </c>
      <c r="R250" s="31">
        <v>35567374</v>
      </c>
      <c r="S250" s="31">
        <v>23478115</v>
      </c>
      <c r="T250" s="36">
        <f t="shared" si="62"/>
        <v>0.66010257040623799</v>
      </c>
      <c r="U250" s="36">
        <f t="shared" si="63"/>
        <v>1.794267996261508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35379573</v>
      </c>
      <c r="E251" s="31">
        <v>34083626</v>
      </c>
      <c r="F251" s="31">
        <v>5532777</v>
      </c>
      <c r="G251" s="36">
        <f t="shared" si="56"/>
        <v>0.15638337410120806</v>
      </c>
      <c r="H251" s="31">
        <v>5293537</v>
      </c>
      <c r="I251" s="36">
        <f t="shared" si="57"/>
        <v>0.14962128005332342</v>
      </c>
      <c r="J251" s="31">
        <v>10959427</v>
      </c>
      <c r="K251" s="36">
        <f t="shared" si="58"/>
        <v>0.32154521939655129</v>
      </c>
      <c r="L251" s="31">
        <v>0</v>
      </c>
      <c r="M251" s="36">
        <f t="shared" si="59"/>
        <v>0</v>
      </c>
      <c r="N251" s="31">
        <f t="shared" si="60"/>
        <v>21785741</v>
      </c>
      <c r="O251" s="36">
        <f t="shared" si="61"/>
        <v>0.63918495643626649</v>
      </c>
      <c r="P251" s="31">
        <v>4912081</v>
      </c>
      <c r="Q251" s="31">
        <v>34420179</v>
      </c>
      <c r="R251" s="31">
        <v>31634379</v>
      </c>
      <c r="S251" s="31">
        <v>15209241</v>
      </c>
      <c r="T251" s="36">
        <f t="shared" si="62"/>
        <v>0.4807820314727847</v>
      </c>
      <c r="U251" s="36">
        <f t="shared" si="63"/>
        <v>1.2311169135850974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139464373</v>
      </c>
      <c r="E254" s="32">
        <f>SUM(E248:E253)</f>
        <v>143641229</v>
      </c>
      <c r="F254" s="32">
        <f>SUM(F248:F253)</f>
        <v>22913884</v>
      </c>
      <c r="G254" s="37">
        <f t="shared" si="56"/>
        <v>0.16429919345781593</v>
      </c>
      <c r="H254" s="32">
        <f>SUM(H248:H253)</f>
        <v>29466559</v>
      </c>
      <c r="I254" s="37">
        <f t="shared" si="57"/>
        <v>0.21128377352687772</v>
      </c>
      <c r="J254" s="32">
        <f>SUM(J248:J253)</f>
        <v>46548694</v>
      </c>
      <c r="K254" s="37">
        <f t="shared" si="58"/>
        <v>0.32406220918647249</v>
      </c>
      <c r="L254" s="32">
        <f>SUM(L248:L253)</f>
        <v>0</v>
      </c>
      <c r="M254" s="37">
        <f t="shared" si="59"/>
        <v>0</v>
      </c>
      <c r="N254" s="32">
        <f t="shared" si="60"/>
        <v>98929137</v>
      </c>
      <c r="O254" s="37">
        <f t="shared" si="61"/>
        <v>0.68872382733511694</v>
      </c>
      <c r="P254" s="32">
        <f>SUM(P248:P253)</f>
        <v>19306454</v>
      </c>
      <c r="Q254" s="32">
        <f>SUM(Q248:Q253)</f>
        <v>156165266</v>
      </c>
      <c r="R254" s="32">
        <f>SUM(R248:R253)</f>
        <v>138885017</v>
      </c>
      <c r="S254" s="32">
        <f>SUM(S248:S253)</f>
        <v>66396362</v>
      </c>
      <c r="T254" s="37">
        <f t="shared" si="62"/>
        <v>0.47806713376432824</v>
      </c>
      <c r="U254" s="37">
        <f t="shared" si="63"/>
        <v>1.4110431672227328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288902313</v>
      </c>
      <c r="E255" s="31">
        <v>252160313</v>
      </c>
      <c r="F255" s="31">
        <v>34793281</v>
      </c>
      <c r="G255" s="36">
        <f t="shared" si="56"/>
        <v>0.12043268410938614</v>
      </c>
      <c r="H255" s="31">
        <v>39533094</v>
      </c>
      <c r="I255" s="36">
        <f t="shared" si="57"/>
        <v>0.13683896674098278</v>
      </c>
      <c r="J255" s="31">
        <v>38527653</v>
      </c>
      <c r="K255" s="36">
        <f t="shared" si="58"/>
        <v>0.15279031240732954</v>
      </c>
      <c r="L255" s="31">
        <v>0</v>
      </c>
      <c r="M255" s="36">
        <f t="shared" si="59"/>
        <v>0</v>
      </c>
      <c r="N255" s="31">
        <f t="shared" si="60"/>
        <v>112854028</v>
      </c>
      <c r="O255" s="36">
        <f t="shared" si="61"/>
        <v>0.44754873063629169</v>
      </c>
      <c r="P255" s="31">
        <v>34253823</v>
      </c>
      <c r="Q255" s="31">
        <v>207705063</v>
      </c>
      <c r="R255" s="31">
        <v>236792152</v>
      </c>
      <c r="S255" s="31">
        <v>135196925</v>
      </c>
      <c r="T255" s="36">
        <f t="shared" si="62"/>
        <v>0.57095188272962694</v>
      </c>
      <c r="U255" s="36">
        <f t="shared" si="63"/>
        <v>0.12476943084571901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41883210</v>
      </c>
      <c r="E256" s="31">
        <v>41883210</v>
      </c>
      <c r="F256" s="31">
        <v>4577389</v>
      </c>
      <c r="G256" s="36">
        <f t="shared" si="56"/>
        <v>0.10928935485126379</v>
      </c>
      <c r="H256" s="31">
        <v>5810313</v>
      </c>
      <c r="I256" s="36">
        <f t="shared" si="57"/>
        <v>0.13872654459865899</v>
      </c>
      <c r="J256" s="31">
        <v>17851272</v>
      </c>
      <c r="K256" s="36">
        <f t="shared" si="58"/>
        <v>0.42621546915816627</v>
      </c>
      <c r="L256" s="31">
        <v>0</v>
      </c>
      <c r="M256" s="36">
        <f t="shared" si="59"/>
        <v>0</v>
      </c>
      <c r="N256" s="31">
        <f t="shared" si="60"/>
        <v>28238974</v>
      </c>
      <c r="O256" s="36">
        <f t="shared" si="61"/>
        <v>0.67423136860808897</v>
      </c>
      <c r="P256" s="31">
        <v>5375316</v>
      </c>
      <c r="Q256" s="31">
        <v>48419660</v>
      </c>
      <c r="R256" s="31">
        <v>48419660</v>
      </c>
      <c r="S256" s="31">
        <v>16356847</v>
      </c>
      <c r="T256" s="36">
        <f t="shared" si="62"/>
        <v>0.33781416474217291</v>
      </c>
      <c r="U256" s="36">
        <f t="shared" si="63"/>
        <v>2.3209716414811705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85987948</v>
      </c>
      <c r="E257" s="31">
        <v>94692627</v>
      </c>
      <c r="F257" s="31">
        <v>20532980</v>
      </c>
      <c r="G257" s="36">
        <f t="shared" si="56"/>
        <v>0.23878904518107585</v>
      </c>
      <c r="H257" s="31">
        <v>23239209</v>
      </c>
      <c r="I257" s="36">
        <f t="shared" si="57"/>
        <v>0.27026123474885111</v>
      </c>
      <c r="J257" s="31">
        <v>17802012</v>
      </c>
      <c r="K257" s="36">
        <f t="shared" si="58"/>
        <v>0.18799786809167307</v>
      </c>
      <c r="L257" s="31">
        <v>0</v>
      </c>
      <c r="M257" s="36">
        <f t="shared" si="59"/>
        <v>0</v>
      </c>
      <c r="N257" s="31">
        <f t="shared" si="60"/>
        <v>61574201</v>
      </c>
      <c r="O257" s="36">
        <f t="shared" si="61"/>
        <v>0.6502533824518355</v>
      </c>
      <c r="P257" s="31">
        <v>18295805</v>
      </c>
      <c r="Q257" s="31">
        <v>84469672</v>
      </c>
      <c r="R257" s="31">
        <v>82629786</v>
      </c>
      <c r="S257" s="31">
        <v>57111168</v>
      </c>
      <c r="T257" s="36">
        <f t="shared" si="62"/>
        <v>0.6911692594726071</v>
      </c>
      <c r="U257" s="36">
        <f t="shared" si="63"/>
        <v>-2.6989410960600035E-2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416773471</v>
      </c>
      <c r="E259" s="32">
        <f>SUM(E255:E258)</f>
        <v>388736150</v>
      </c>
      <c r="F259" s="32">
        <f>SUM(F255:F258)</f>
        <v>59903650</v>
      </c>
      <c r="G259" s="37">
        <f t="shared" si="56"/>
        <v>0.14373191714018668</v>
      </c>
      <c r="H259" s="32">
        <f>SUM(H255:H258)</f>
        <v>68582616</v>
      </c>
      <c r="I259" s="37">
        <f t="shared" si="57"/>
        <v>0.16455609766966189</v>
      </c>
      <c r="J259" s="32">
        <f>SUM(J255:J258)</f>
        <v>74180937</v>
      </c>
      <c r="K259" s="37">
        <f t="shared" si="58"/>
        <v>0.19082592910384075</v>
      </c>
      <c r="L259" s="32">
        <f>SUM(L255:L258)</f>
        <v>0</v>
      </c>
      <c r="M259" s="37">
        <f t="shared" si="59"/>
        <v>0</v>
      </c>
      <c r="N259" s="32">
        <f t="shared" si="60"/>
        <v>202667203</v>
      </c>
      <c r="O259" s="37">
        <f t="shared" si="61"/>
        <v>0.5213489998293187</v>
      </c>
      <c r="P259" s="32">
        <f>SUM(P255:P258)</f>
        <v>57924944</v>
      </c>
      <c r="Q259" s="32">
        <f>SUM(Q255:Q258)</f>
        <v>340594395</v>
      </c>
      <c r="R259" s="32">
        <f>SUM(R255:R258)</f>
        <v>367841598</v>
      </c>
      <c r="S259" s="32">
        <f>SUM(S255:S258)</f>
        <v>208664940</v>
      </c>
      <c r="T259" s="37">
        <f t="shared" si="62"/>
        <v>0.56726846864122205</v>
      </c>
      <c r="U259" s="37">
        <f t="shared" si="63"/>
        <v>0.28063890747999687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1373005906</v>
      </c>
      <c r="E260" s="32">
        <f>SUM(E234:E239,E241:E246,E248:E253,E255:E258)</f>
        <v>1401317444</v>
      </c>
      <c r="F260" s="32">
        <f>SUM(F234:F239,F241:F246,F248:F253,F255:F258)</f>
        <v>159078979</v>
      </c>
      <c r="G260" s="37">
        <f t="shared" si="56"/>
        <v>0.11586183155136406</v>
      </c>
      <c r="H260" s="32">
        <f>SUM(H234:H239,H241:H246,H248:H253,H255:H258)</f>
        <v>255228453</v>
      </c>
      <c r="I260" s="37">
        <f t="shared" si="57"/>
        <v>0.18589028050400827</v>
      </c>
      <c r="J260" s="32">
        <f>SUM(J234:J239,J241:J246,J248:J253,J255:J258)</f>
        <v>261725832</v>
      </c>
      <c r="K260" s="37">
        <f t="shared" si="58"/>
        <v>0.18677126522661056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676033264</v>
      </c>
      <c r="O260" s="37">
        <f t="shared" si="61"/>
        <v>0.48242692395970771</v>
      </c>
      <c r="P260" s="32">
        <f>SUM(P234:P239,P241:P246,P248:P253,P255:P258)</f>
        <v>228361975</v>
      </c>
      <c r="Q260" s="32">
        <f>SUM(Q234:Q239,Q241:Q246,Q248:Q253,Q255:Q258)</f>
        <v>1227626353</v>
      </c>
      <c r="R260" s="32">
        <f>SUM(R234:R239,R241:R246,R248:R253,R255:R258)</f>
        <v>1479978323</v>
      </c>
      <c r="S260" s="32">
        <f>SUM(S234:S239,S241:S246,S248:S253,S255:S258)</f>
        <v>720045335</v>
      </c>
      <c r="T260" s="37">
        <f t="shared" si="62"/>
        <v>0.48652424417975748</v>
      </c>
      <c r="U260" s="37">
        <f t="shared" si="63"/>
        <v>0.14610075517169618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19584280</v>
      </c>
      <c r="E263" s="31">
        <v>49479494</v>
      </c>
      <c r="F263" s="31">
        <v>644684</v>
      </c>
      <c r="G263" s="36">
        <f t="shared" ref="G263:G299" si="64">IF(($D263     =0),0,($F263     /$D263     ))</f>
        <v>3.2918442751022757E-2</v>
      </c>
      <c r="H263" s="31">
        <v>746441</v>
      </c>
      <c r="I263" s="36">
        <f t="shared" ref="I263:I299" si="65">IF(($D263     =0),0,($H263     /$D263     ))</f>
        <v>3.8114293709036025E-2</v>
      </c>
      <c r="J263" s="31">
        <v>638528</v>
      </c>
      <c r="K263" s="36">
        <f t="shared" ref="K263:K299" si="66">IF(($E263     =0),0,($J263     /$E263     ))</f>
        <v>1.2904901573973251E-2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2029653</v>
      </c>
      <c r="O263" s="36">
        <f t="shared" ref="O263:O299" si="69">IF(($E263     =0),0,($N263     /$E263     ))</f>
        <v>4.1020083996816947E-2</v>
      </c>
      <c r="P263" s="31">
        <v>1447211</v>
      </c>
      <c r="Q263" s="31">
        <v>21628800</v>
      </c>
      <c r="R263" s="31">
        <v>61288237</v>
      </c>
      <c r="S263" s="31">
        <v>2753719</v>
      </c>
      <c r="T263" s="36">
        <f t="shared" ref="T263:T299" si="70">IF(($R263     =0),0,($S263     /$R263     ))</f>
        <v>4.4930628368376788E-2</v>
      </c>
      <c r="U263" s="36">
        <f t="shared" ref="U263:U299" si="71">IF(($P263     =0),0,(($J263     /$P263     )-1))</f>
        <v>-0.55878721209277704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37870812</v>
      </c>
      <c r="E264" s="31">
        <v>39340387</v>
      </c>
      <c r="F264" s="31">
        <v>12990716</v>
      </c>
      <c r="G264" s="36">
        <f t="shared" si="64"/>
        <v>0.34302713129045131</v>
      </c>
      <c r="H264" s="31">
        <v>11481162</v>
      </c>
      <c r="I264" s="36">
        <f t="shared" si="65"/>
        <v>0.30316651251100718</v>
      </c>
      <c r="J264" s="31">
        <v>10559090</v>
      </c>
      <c r="K264" s="36">
        <f t="shared" si="66"/>
        <v>0.26840330777630633</v>
      </c>
      <c r="L264" s="31">
        <v>0</v>
      </c>
      <c r="M264" s="36">
        <f t="shared" si="67"/>
        <v>0</v>
      </c>
      <c r="N264" s="31">
        <f t="shared" si="68"/>
        <v>35030968</v>
      </c>
      <c r="O264" s="36">
        <f t="shared" si="69"/>
        <v>0.89045814419670044</v>
      </c>
      <c r="P264" s="31">
        <v>6411186</v>
      </c>
      <c r="Q264" s="31">
        <v>35713886</v>
      </c>
      <c r="R264" s="31">
        <v>38476633</v>
      </c>
      <c r="S264" s="31">
        <v>28868949</v>
      </c>
      <c r="T264" s="36">
        <f t="shared" si="70"/>
        <v>0.75029821346374048</v>
      </c>
      <c r="U264" s="36">
        <f t="shared" si="71"/>
        <v>0.6469792016640914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37596926</v>
      </c>
      <c r="E265" s="31">
        <v>35425286</v>
      </c>
      <c r="F265" s="31">
        <v>4235052</v>
      </c>
      <c r="G265" s="36">
        <f t="shared" si="64"/>
        <v>0.11264357091321775</v>
      </c>
      <c r="H265" s="31">
        <v>4390135</v>
      </c>
      <c r="I265" s="36">
        <f t="shared" si="65"/>
        <v>0.11676845601685627</v>
      </c>
      <c r="J265" s="31">
        <v>6347365</v>
      </c>
      <c r="K265" s="36">
        <f t="shared" si="66"/>
        <v>0.17917611166216132</v>
      </c>
      <c r="L265" s="31">
        <v>0</v>
      </c>
      <c r="M265" s="36">
        <f t="shared" si="67"/>
        <v>0</v>
      </c>
      <c r="N265" s="31">
        <f t="shared" si="68"/>
        <v>14972552</v>
      </c>
      <c r="O265" s="36">
        <f t="shared" si="69"/>
        <v>0.42265154895291457</v>
      </c>
      <c r="P265" s="31">
        <v>7926829</v>
      </c>
      <c r="Q265" s="31">
        <v>38025854</v>
      </c>
      <c r="R265" s="31">
        <v>34107737</v>
      </c>
      <c r="S265" s="31">
        <v>24461284</v>
      </c>
      <c r="T265" s="36">
        <f t="shared" si="70"/>
        <v>0.71717698538604302</v>
      </c>
      <c r="U265" s="36">
        <f t="shared" si="71"/>
        <v>-0.19925546520556958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95052018</v>
      </c>
      <c r="E267" s="32">
        <f>SUM(E263:E266)</f>
        <v>124245167</v>
      </c>
      <c r="F267" s="32">
        <f>SUM(F263:F266)</f>
        <v>17870452</v>
      </c>
      <c r="G267" s="37">
        <f t="shared" si="64"/>
        <v>0.18800707629374055</v>
      </c>
      <c r="H267" s="32">
        <f>SUM(H263:H266)</f>
        <v>16617738</v>
      </c>
      <c r="I267" s="37">
        <f t="shared" si="65"/>
        <v>0.17482782953645445</v>
      </c>
      <c r="J267" s="32">
        <f>SUM(J263:J266)</f>
        <v>17544983</v>
      </c>
      <c r="K267" s="37">
        <f t="shared" si="66"/>
        <v>0.14121259944058831</v>
      </c>
      <c r="L267" s="32">
        <f>SUM(L263:L266)</f>
        <v>0</v>
      </c>
      <c r="M267" s="37">
        <f t="shared" si="67"/>
        <v>0</v>
      </c>
      <c r="N267" s="32">
        <f t="shared" si="68"/>
        <v>52033173</v>
      </c>
      <c r="O267" s="37">
        <f t="shared" si="69"/>
        <v>0.41879434231836155</v>
      </c>
      <c r="P267" s="32">
        <f>SUM(P263:P266)</f>
        <v>15785226</v>
      </c>
      <c r="Q267" s="32">
        <f>SUM(Q263:Q266)</f>
        <v>95368540</v>
      </c>
      <c r="R267" s="32">
        <f>SUM(R263:R266)</f>
        <v>133872607</v>
      </c>
      <c r="S267" s="32">
        <f>SUM(S263:S266)</f>
        <v>56083952</v>
      </c>
      <c r="T267" s="37">
        <f t="shared" si="70"/>
        <v>0.4189352344501665</v>
      </c>
      <c r="U267" s="37">
        <f t="shared" si="71"/>
        <v>0.1114812673572112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2269324</v>
      </c>
      <c r="E268" s="31">
        <v>2486346</v>
      </c>
      <c r="F268" s="31">
        <v>259160</v>
      </c>
      <c r="G268" s="36">
        <f t="shared" si="64"/>
        <v>0.11420140975902957</v>
      </c>
      <c r="H268" s="31">
        <v>217030</v>
      </c>
      <c r="I268" s="36">
        <f t="shared" si="65"/>
        <v>9.5636409785469154E-2</v>
      </c>
      <c r="J268" s="31">
        <v>184143</v>
      </c>
      <c r="K268" s="36">
        <f t="shared" si="66"/>
        <v>7.40616953553528E-2</v>
      </c>
      <c r="L268" s="31">
        <v>0</v>
      </c>
      <c r="M268" s="36">
        <f t="shared" si="67"/>
        <v>0</v>
      </c>
      <c r="N268" s="31">
        <f t="shared" si="68"/>
        <v>660333</v>
      </c>
      <c r="O268" s="36">
        <f t="shared" si="69"/>
        <v>0.26558371200146719</v>
      </c>
      <c r="P268" s="31">
        <v>992141</v>
      </c>
      <c r="Q268" s="31">
        <v>14598112</v>
      </c>
      <c r="R268" s="31">
        <v>13637635</v>
      </c>
      <c r="S268" s="31">
        <v>3489015</v>
      </c>
      <c r="T268" s="36">
        <f t="shared" si="70"/>
        <v>0.2558372474406303</v>
      </c>
      <c r="U268" s="36">
        <f t="shared" si="71"/>
        <v>-0.8143983566851889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17938496</v>
      </c>
      <c r="E269" s="31">
        <v>18047970</v>
      </c>
      <c r="F269" s="31">
        <v>3506299</v>
      </c>
      <c r="G269" s="36">
        <f t="shared" si="64"/>
        <v>0.19546226171915415</v>
      </c>
      <c r="H269" s="31">
        <v>4422692</v>
      </c>
      <c r="I269" s="36">
        <f t="shared" si="65"/>
        <v>0.2465475366496723</v>
      </c>
      <c r="J269" s="31">
        <v>4302866</v>
      </c>
      <c r="K269" s="36">
        <f t="shared" si="66"/>
        <v>0.23841274115593056</v>
      </c>
      <c r="L269" s="31">
        <v>0</v>
      </c>
      <c r="M269" s="36">
        <f t="shared" si="67"/>
        <v>0</v>
      </c>
      <c r="N269" s="31">
        <f t="shared" si="68"/>
        <v>12231857</v>
      </c>
      <c r="O269" s="36">
        <f t="shared" si="69"/>
        <v>0.67774143019962907</v>
      </c>
      <c r="P269" s="31">
        <v>3306675</v>
      </c>
      <c r="Q269" s="31">
        <v>14084500</v>
      </c>
      <c r="R269" s="31">
        <v>15812706</v>
      </c>
      <c r="S269" s="31">
        <v>9095794</v>
      </c>
      <c r="T269" s="36">
        <f t="shared" si="70"/>
        <v>0.57522058526858089</v>
      </c>
      <c r="U269" s="36">
        <f t="shared" si="71"/>
        <v>0.3012666802755033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2620618</v>
      </c>
      <c r="E270" s="31">
        <v>5600770</v>
      </c>
      <c r="F270" s="31">
        <v>1256487</v>
      </c>
      <c r="G270" s="36">
        <f t="shared" si="64"/>
        <v>0.47946209634521325</v>
      </c>
      <c r="H270" s="31">
        <v>919114</v>
      </c>
      <c r="I270" s="36">
        <f t="shared" si="65"/>
        <v>0.35072414216799241</v>
      </c>
      <c r="J270" s="31">
        <v>1324009</v>
      </c>
      <c r="K270" s="36">
        <f t="shared" si="66"/>
        <v>0.23639767389126853</v>
      </c>
      <c r="L270" s="31">
        <v>0</v>
      </c>
      <c r="M270" s="36">
        <f t="shared" si="67"/>
        <v>0</v>
      </c>
      <c r="N270" s="31">
        <f t="shared" si="68"/>
        <v>3499610</v>
      </c>
      <c r="O270" s="36">
        <f t="shared" si="69"/>
        <v>0.62484444103221526</v>
      </c>
      <c r="P270" s="31">
        <v>1309881</v>
      </c>
      <c r="Q270" s="31">
        <v>4289834</v>
      </c>
      <c r="R270" s="31">
        <v>2474225</v>
      </c>
      <c r="S270" s="31">
        <v>3914579</v>
      </c>
      <c r="T270" s="36">
        <f t="shared" si="70"/>
        <v>1.5821434994796351</v>
      </c>
      <c r="U270" s="36">
        <f t="shared" si="71"/>
        <v>1.0785712595266395E-2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9442675</v>
      </c>
      <c r="E271" s="31">
        <v>9874288</v>
      </c>
      <c r="F271" s="31">
        <v>2070996</v>
      </c>
      <c r="G271" s="36">
        <f t="shared" si="64"/>
        <v>0.21932302022467151</v>
      </c>
      <c r="H271" s="31">
        <v>1988124</v>
      </c>
      <c r="I271" s="36">
        <f t="shared" si="65"/>
        <v>0.21054669360112468</v>
      </c>
      <c r="J271" s="31">
        <v>1908485</v>
      </c>
      <c r="K271" s="36">
        <f t="shared" si="66"/>
        <v>0.19327823940318534</v>
      </c>
      <c r="L271" s="31">
        <v>0</v>
      </c>
      <c r="M271" s="36">
        <f t="shared" si="67"/>
        <v>0</v>
      </c>
      <c r="N271" s="31">
        <f t="shared" si="68"/>
        <v>5967605</v>
      </c>
      <c r="O271" s="36">
        <f t="shared" si="69"/>
        <v>0.60435800535694317</v>
      </c>
      <c r="P271" s="31">
        <v>1351720</v>
      </c>
      <c r="Q271" s="31">
        <v>8526600</v>
      </c>
      <c r="R271" s="31">
        <v>8505006</v>
      </c>
      <c r="S271" s="31">
        <v>5282212</v>
      </c>
      <c r="T271" s="36">
        <f t="shared" si="70"/>
        <v>0.62107093163720284</v>
      </c>
      <c r="U271" s="36">
        <f t="shared" si="71"/>
        <v>0.41189373538898599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4074249</v>
      </c>
      <c r="E272" s="31">
        <v>5139249</v>
      </c>
      <c r="F272" s="31">
        <v>805623</v>
      </c>
      <c r="G272" s="36">
        <f t="shared" si="64"/>
        <v>0.19773533723638392</v>
      </c>
      <c r="H272" s="31">
        <v>1664333</v>
      </c>
      <c r="I272" s="36">
        <f t="shared" si="65"/>
        <v>0.40850056047138994</v>
      </c>
      <c r="J272" s="31">
        <v>1161020</v>
      </c>
      <c r="K272" s="36">
        <f t="shared" si="66"/>
        <v>0.22591238525317608</v>
      </c>
      <c r="L272" s="31">
        <v>0</v>
      </c>
      <c r="M272" s="36">
        <f t="shared" si="67"/>
        <v>0</v>
      </c>
      <c r="N272" s="31">
        <f t="shared" si="68"/>
        <v>3630976</v>
      </c>
      <c r="O272" s="36">
        <f t="shared" si="69"/>
        <v>0.70651879292091124</v>
      </c>
      <c r="P272" s="31">
        <v>955098</v>
      </c>
      <c r="Q272" s="31">
        <v>4914489</v>
      </c>
      <c r="R272" s="31">
        <v>4264489</v>
      </c>
      <c r="S272" s="31">
        <v>2803357</v>
      </c>
      <c r="T272" s="36">
        <f t="shared" si="70"/>
        <v>0.65737231354096592</v>
      </c>
      <c r="U272" s="36">
        <f t="shared" si="71"/>
        <v>0.21560300618365869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2809703</v>
      </c>
      <c r="E273" s="31">
        <v>2759703</v>
      </c>
      <c r="F273" s="31">
        <v>162982</v>
      </c>
      <c r="G273" s="36">
        <f t="shared" si="64"/>
        <v>5.8006842716116259E-2</v>
      </c>
      <c r="H273" s="31">
        <v>235588</v>
      </c>
      <c r="I273" s="36">
        <f t="shared" si="65"/>
        <v>8.3848008134667612E-2</v>
      </c>
      <c r="J273" s="31">
        <v>166867</v>
      </c>
      <c r="K273" s="36">
        <f t="shared" si="66"/>
        <v>6.0465564591552064E-2</v>
      </c>
      <c r="L273" s="31">
        <v>0</v>
      </c>
      <c r="M273" s="36">
        <f t="shared" si="67"/>
        <v>0</v>
      </c>
      <c r="N273" s="31">
        <f t="shared" si="68"/>
        <v>565437</v>
      </c>
      <c r="O273" s="36">
        <f t="shared" si="69"/>
        <v>0.20489052626315224</v>
      </c>
      <c r="P273" s="31">
        <v>188047</v>
      </c>
      <c r="Q273" s="31">
        <v>2293685</v>
      </c>
      <c r="R273" s="31">
        <v>2253685</v>
      </c>
      <c r="S273" s="31">
        <v>556898</v>
      </c>
      <c r="T273" s="36">
        <f t="shared" si="70"/>
        <v>0.24710551829559144</v>
      </c>
      <c r="U273" s="36">
        <f t="shared" si="71"/>
        <v>-0.11263141661393161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774598</v>
      </c>
      <c r="E274" s="31">
        <v>774598</v>
      </c>
      <c r="F274" s="31">
        <v>184413</v>
      </c>
      <c r="G274" s="36">
        <f t="shared" si="64"/>
        <v>0.23807575026013494</v>
      </c>
      <c r="H274" s="31">
        <v>182297</v>
      </c>
      <c r="I274" s="36">
        <f t="shared" si="65"/>
        <v>0.23534401069974362</v>
      </c>
      <c r="J274" s="31">
        <v>190617</v>
      </c>
      <c r="K274" s="36">
        <f t="shared" si="66"/>
        <v>0.24608506606007244</v>
      </c>
      <c r="L274" s="31">
        <v>0</v>
      </c>
      <c r="M274" s="36">
        <f t="shared" si="67"/>
        <v>0</v>
      </c>
      <c r="N274" s="31">
        <f t="shared" si="68"/>
        <v>557327</v>
      </c>
      <c r="O274" s="36">
        <f t="shared" si="69"/>
        <v>0.719504827019951</v>
      </c>
      <c r="P274" s="31">
        <v>153626</v>
      </c>
      <c r="Q274" s="31">
        <v>820604</v>
      </c>
      <c r="R274" s="31">
        <v>520604</v>
      </c>
      <c r="S274" s="31">
        <v>398894</v>
      </c>
      <c r="T274" s="36">
        <f t="shared" si="70"/>
        <v>0.76621385928652108</v>
      </c>
      <c r="U274" s="36">
        <f t="shared" si="71"/>
        <v>0.24078606485881293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39929663</v>
      </c>
      <c r="E275" s="32">
        <f>SUM(E268:E274)</f>
        <v>44682924</v>
      </c>
      <c r="F275" s="32">
        <f>SUM(F268:F274)</f>
        <v>8245960</v>
      </c>
      <c r="G275" s="37">
        <f t="shared" si="64"/>
        <v>0.20651213610292679</v>
      </c>
      <c r="H275" s="32">
        <f>SUM(H268:H274)</f>
        <v>9629178</v>
      </c>
      <c r="I275" s="37">
        <f t="shared" si="65"/>
        <v>0.24115350034384211</v>
      </c>
      <c r="J275" s="32">
        <f>SUM(J268:J274)</f>
        <v>9238007</v>
      </c>
      <c r="K275" s="37">
        <f t="shared" si="66"/>
        <v>0.20674580293805303</v>
      </c>
      <c r="L275" s="32">
        <f>SUM(L268:L274)</f>
        <v>0</v>
      </c>
      <c r="M275" s="37">
        <f t="shared" si="67"/>
        <v>0</v>
      </c>
      <c r="N275" s="32">
        <f t="shared" si="68"/>
        <v>27113145</v>
      </c>
      <c r="O275" s="37">
        <f t="shared" si="69"/>
        <v>0.60678985556092968</v>
      </c>
      <c r="P275" s="32">
        <f>SUM(P268:P274)</f>
        <v>8257188</v>
      </c>
      <c r="Q275" s="32">
        <f>SUM(Q268:Q274)</f>
        <v>49527824</v>
      </c>
      <c r="R275" s="32">
        <f>SUM(R268:R274)</f>
        <v>47468350</v>
      </c>
      <c r="S275" s="32">
        <f>SUM(S268:S274)</f>
        <v>25540749</v>
      </c>
      <c r="T275" s="37">
        <f t="shared" si="70"/>
        <v>0.53805849581879295</v>
      </c>
      <c r="U275" s="37">
        <f t="shared" si="71"/>
        <v>0.11878365855300865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5495172</v>
      </c>
      <c r="E276" s="31">
        <v>5495172</v>
      </c>
      <c r="F276" s="31">
        <v>1148312</v>
      </c>
      <c r="G276" s="36">
        <f t="shared" si="64"/>
        <v>0.2089674354142145</v>
      </c>
      <c r="H276" s="31">
        <v>1157764</v>
      </c>
      <c r="I276" s="36">
        <f t="shared" si="65"/>
        <v>0.21068749076462029</v>
      </c>
      <c r="J276" s="31">
        <v>886339</v>
      </c>
      <c r="K276" s="36">
        <f t="shared" si="66"/>
        <v>0.1612941323765662</v>
      </c>
      <c r="L276" s="31">
        <v>0</v>
      </c>
      <c r="M276" s="36">
        <f t="shared" si="67"/>
        <v>0</v>
      </c>
      <c r="N276" s="31">
        <f t="shared" si="68"/>
        <v>3192415</v>
      </c>
      <c r="O276" s="36">
        <f t="shared" si="69"/>
        <v>0.58094905855540102</v>
      </c>
      <c r="P276" s="31">
        <v>1125616</v>
      </c>
      <c r="Q276" s="31">
        <v>18988416</v>
      </c>
      <c r="R276" s="31">
        <v>7275247</v>
      </c>
      <c r="S276" s="31">
        <v>3410598</v>
      </c>
      <c r="T276" s="36">
        <f t="shared" si="70"/>
        <v>0.46879480517981037</v>
      </c>
      <c r="U276" s="36">
        <f t="shared" si="71"/>
        <v>-0.21257427044391697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29649100</v>
      </c>
      <c r="E277" s="31">
        <v>29400900</v>
      </c>
      <c r="F277" s="31">
        <v>2721944</v>
      </c>
      <c r="G277" s="36">
        <f t="shared" si="64"/>
        <v>9.1805282453767567E-2</v>
      </c>
      <c r="H277" s="31">
        <v>3847958</v>
      </c>
      <c r="I277" s="36">
        <f t="shared" si="65"/>
        <v>0.1297832986498747</v>
      </c>
      <c r="J277" s="31">
        <v>3450229</v>
      </c>
      <c r="K277" s="36">
        <f t="shared" si="66"/>
        <v>0.11735113550945719</v>
      </c>
      <c r="L277" s="31">
        <v>0</v>
      </c>
      <c r="M277" s="36">
        <f t="shared" si="67"/>
        <v>0</v>
      </c>
      <c r="N277" s="31">
        <f t="shared" si="68"/>
        <v>10020131</v>
      </c>
      <c r="O277" s="36">
        <f t="shared" si="69"/>
        <v>0.34081034934304733</v>
      </c>
      <c r="P277" s="31">
        <v>3194341</v>
      </c>
      <c r="Q277" s="31">
        <v>27871974</v>
      </c>
      <c r="R277" s="31">
        <v>28423987</v>
      </c>
      <c r="S277" s="31">
        <v>9886095</v>
      </c>
      <c r="T277" s="36">
        <f t="shared" si="70"/>
        <v>0.34780817342760534</v>
      </c>
      <c r="U277" s="36">
        <f t="shared" si="71"/>
        <v>8.0106663627959485E-2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20701173</v>
      </c>
      <c r="E278" s="31">
        <v>23170808</v>
      </c>
      <c r="F278" s="31">
        <v>1209098</v>
      </c>
      <c r="G278" s="36">
        <f t="shared" si="64"/>
        <v>5.8407221658405541E-2</v>
      </c>
      <c r="H278" s="31">
        <v>10335</v>
      </c>
      <c r="I278" s="36">
        <f t="shared" si="65"/>
        <v>4.9924707165144701E-4</v>
      </c>
      <c r="J278" s="31">
        <v>11977047</v>
      </c>
      <c r="K278" s="36">
        <f t="shared" si="66"/>
        <v>0.51690243171494066</v>
      </c>
      <c r="L278" s="31">
        <v>0</v>
      </c>
      <c r="M278" s="36">
        <f t="shared" si="67"/>
        <v>0</v>
      </c>
      <c r="N278" s="31">
        <f t="shared" si="68"/>
        <v>13196480</v>
      </c>
      <c r="O278" s="36">
        <f t="shared" si="69"/>
        <v>0.56953041948299776</v>
      </c>
      <c r="P278" s="31">
        <v>88270</v>
      </c>
      <c r="Q278" s="31">
        <v>0</v>
      </c>
      <c r="R278" s="31">
        <v>12563413</v>
      </c>
      <c r="S278" s="31">
        <v>93370</v>
      </c>
      <c r="T278" s="36">
        <f t="shared" si="70"/>
        <v>7.4318976857642109E-3</v>
      </c>
      <c r="U278" s="36">
        <f t="shared" si="71"/>
        <v>134.68649597824856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8372680</v>
      </c>
      <c r="E279" s="31">
        <v>7710658</v>
      </c>
      <c r="F279" s="31">
        <v>907397</v>
      </c>
      <c r="G279" s="36">
        <f t="shared" si="64"/>
        <v>0.10837593219853141</v>
      </c>
      <c r="H279" s="31">
        <v>1361109</v>
      </c>
      <c r="I279" s="36">
        <f t="shared" si="65"/>
        <v>0.16256551068475089</v>
      </c>
      <c r="J279" s="31">
        <v>1211775</v>
      </c>
      <c r="K279" s="36">
        <f t="shared" si="66"/>
        <v>0.15715584843731883</v>
      </c>
      <c r="L279" s="31">
        <v>0</v>
      </c>
      <c r="M279" s="36">
        <f t="shared" si="67"/>
        <v>0</v>
      </c>
      <c r="N279" s="31">
        <f t="shared" si="68"/>
        <v>3480281</v>
      </c>
      <c r="O279" s="36">
        <f t="shared" si="69"/>
        <v>0.45135979315902741</v>
      </c>
      <c r="P279" s="31">
        <v>357338</v>
      </c>
      <c r="Q279" s="31">
        <v>7603822</v>
      </c>
      <c r="R279" s="31">
        <v>7050343</v>
      </c>
      <c r="S279" s="31">
        <v>357338</v>
      </c>
      <c r="T279" s="36">
        <f t="shared" si="70"/>
        <v>5.06837752432754E-2</v>
      </c>
      <c r="U279" s="36">
        <f t="shared" si="71"/>
        <v>2.3911170936200459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2439555</v>
      </c>
      <c r="E280" s="31">
        <v>2301955</v>
      </c>
      <c r="F280" s="31">
        <v>579181</v>
      </c>
      <c r="G280" s="36">
        <f t="shared" si="64"/>
        <v>0.23741256089737678</v>
      </c>
      <c r="H280" s="31">
        <v>570989</v>
      </c>
      <c r="I280" s="36">
        <f t="shared" si="65"/>
        <v>0.23405457142798583</v>
      </c>
      <c r="J280" s="31">
        <v>565612</v>
      </c>
      <c r="K280" s="36">
        <f t="shared" si="66"/>
        <v>0.24570940787287326</v>
      </c>
      <c r="L280" s="31">
        <v>0</v>
      </c>
      <c r="M280" s="36">
        <f t="shared" si="67"/>
        <v>0</v>
      </c>
      <c r="N280" s="31">
        <f t="shared" si="68"/>
        <v>1715782</v>
      </c>
      <c r="O280" s="36">
        <f t="shared" si="69"/>
        <v>0.74535861908681966</v>
      </c>
      <c r="P280" s="31">
        <v>474190</v>
      </c>
      <c r="Q280" s="31">
        <v>2933234</v>
      </c>
      <c r="R280" s="31">
        <v>5547064</v>
      </c>
      <c r="S280" s="31">
        <v>1831372</v>
      </c>
      <c r="T280" s="36">
        <f t="shared" si="70"/>
        <v>0.33015159010243977</v>
      </c>
      <c r="U280" s="36">
        <f t="shared" si="71"/>
        <v>0.19279613656972949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3808695</v>
      </c>
      <c r="E281" s="31">
        <v>3859195</v>
      </c>
      <c r="F281" s="31">
        <v>885998</v>
      </c>
      <c r="G281" s="36">
        <f t="shared" si="64"/>
        <v>0.23262508549516303</v>
      </c>
      <c r="H281" s="31">
        <v>878600</v>
      </c>
      <c r="I281" s="36">
        <f t="shared" si="65"/>
        <v>0.23068268790228674</v>
      </c>
      <c r="J281" s="31">
        <v>515162</v>
      </c>
      <c r="K281" s="36">
        <f t="shared" si="66"/>
        <v>0.13348949716197289</v>
      </c>
      <c r="L281" s="31">
        <v>0</v>
      </c>
      <c r="M281" s="36">
        <f t="shared" si="67"/>
        <v>0</v>
      </c>
      <c r="N281" s="31">
        <f t="shared" si="68"/>
        <v>2279760</v>
      </c>
      <c r="O281" s="36">
        <f t="shared" si="69"/>
        <v>0.59073459620464885</v>
      </c>
      <c r="P281" s="31">
        <v>823556</v>
      </c>
      <c r="Q281" s="31">
        <v>3619644</v>
      </c>
      <c r="R281" s="31">
        <v>3778620</v>
      </c>
      <c r="S281" s="31">
        <v>2517392</v>
      </c>
      <c r="T281" s="36">
        <f t="shared" si="70"/>
        <v>0.66621994273041485</v>
      </c>
      <c r="U281" s="36">
        <f t="shared" si="71"/>
        <v>-0.374466338658209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17670217</v>
      </c>
      <c r="E282" s="31">
        <v>17670217</v>
      </c>
      <c r="F282" s="31">
        <v>1438976</v>
      </c>
      <c r="G282" s="36">
        <f t="shared" si="64"/>
        <v>8.1435106314766817E-2</v>
      </c>
      <c r="H282" s="31">
        <v>1940743</v>
      </c>
      <c r="I282" s="36">
        <f t="shared" si="65"/>
        <v>0.10983130541068058</v>
      </c>
      <c r="J282" s="31">
        <v>2862640</v>
      </c>
      <c r="K282" s="36">
        <f t="shared" si="66"/>
        <v>0.1620036697908124</v>
      </c>
      <c r="L282" s="31">
        <v>0</v>
      </c>
      <c r="M282" s="36">
        <f t="shared" si="67"/>
        <v>0</v>
      </c>
      <c r="N282" s="31">
        <f t="shared" si="68"/>
        <v>6242359</v>
      </c>
      <c r="O282" s="36">
        <f t="shared" si="69"/>
        <v>0.35327008151625983</v>
      </c>
      <c r="P282" s="31">
        <v>1991782</v>
      </c>
      <c r="Q282" s="31">
        <v>18524899</v>
      </c>
      <c r="R282" s="31">
        <v>17727911</v>
      </c>
      <c r="S282" s="31">
        <v>6636543</v>
      </c>
      <c r="T282" s="36">
        <f t="shared" si="70"/>
        <v>0.37435561358583086</v>
      </c>
      <c r="U282" s="36">
        <f t="shared" si="71"/>
        <v>0.4372255598253223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17128814</v>
      </c>
      <c r="E283" s="31">
        <v>17225526</v>
      </c>
      <c r="F283" s="31">
        <v>97038</v>
      </c>
      <c r="G283" s="36">
        <f t="shared" si="64"/>
        <v>5.6651908299080135E-3</v>
      </c>
      <c r="H283" s="31">
        <v>2758271</v>
      </c>
      <c r="I283" s="36">
        <f t="shared" si="65"/>
        <v>0.16103105562358258</v>
      </c>
      <c r="J283" s="31">
        <v>122150</v>
      </c>
      <c r="K283" s="36">
        <f t="shared" si="66"/>
        <v>7.091220320354804E-3</v>
      </c>
      <c r="L283" s="31">
        <v>0</v>
      </c>
      <c r="M283" s="36">
        <f t="shared" si="67"/>
        <v>0</v>
      </c>
      <c r="N283" s="31">
        <f t="shared" si="68"/>
        <v>2977459</v>
      </c>
      <c r="O283" s="36">
        <f t="shared" si="69"/>
        <v>0.1728515576244232</v>
      </c>
      <c r="P283" s="31">
        <v>2630316</v>
      </c>
      <c r="Q283" s="31">
        <v>15520109</v>
      </c>
      <c r="R283" s="31">
        <v>16189091</v>
      </c>
      <c r="S283" s="31">
        <v>8226789</v>
      </c>
      <c r="T283" s="36">
        <f t="shared" si="70"/>
        <v>0.50816867976095759</v>
      </c>
      <c r="U283" s="36">
        <f t="shared" si="71"/>
        <v>-0.95356071285731447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105265406</v>
      </c>
      <c r="E285" s="32">
        <f>SUM(E276:E284)</f>
        <v>106834431</v>
      </c>
      <c r="F285" s="32">
        <f>SUM(F276:F284)</f>
        <v>8987944</v>
      </c>
      <c r="G285" s="37">
        <f t="shared" si="64"/>
        <v>8.5383644461505231E-2</v>
      </c>
      <c r="H285" s="32">
        <f>SUM(H276:H284)</f>
        <v>12525769</v>
      </c>
      <c r="I285" s="37">
        <f t="shared" si="65"/>
        <v>0.11899226418221386</v>
      </c>
      <c r="J285" s="32">
        <f>SUM(J276:J284)</f>
        <v>21590954</v>
      </c>
      <c r="K285" s="37">
        <f t="shared" si="66"/>
        <v>0.2020973369531027</v>
      </c>
      <c r="L285" s="32">
        <f>SUM(L276:L284)</f>
        <v>0</v>
      </c>
      <c r="M285" s="37">
        <f t="shared" si="67"/>
        <v>0</v>
      </c>
      <c r="N285" s="32">
        <f t="shared" si="68"/>
        <v>43104667</v>
      </c>
      <c r="O285" s="37">
        <f t="shared" si="69"/>
        <v>0.40347167665450479</v>
      </c>
      <c r="P285" s="32">
        <f>SUM(P276:P284)</f>
        <v>10685409</v>
      </c>
      <c r="Q285" s="32">
        <f>SUM(Q276:Q284)</f>
        <v>95062098</v>
      </c>
      <c r="R285" s="32">
        <f>SUM(R276:R284)</f>
        <v>98555676</v>
      </c>
      <c r="S285" s="32">
        <f>SUM(S276:S284)</f>
        <v>32959497</v>
      </c>
      <c r="T285" s="37">
        <f t="shared" si="70"/>
        <v>0.3344251527431053</v>
      </c>
      <c r="U285" s="37">
        <f t="shared" si="71"/>
        <v>1.0206015511432458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34784685</v>
      </c>
      <c r="E286" s="31">
        <v>34784685</v>
      </c>
      <c r="F286" s="31">
        <v>5507590</v>
      </c>
      <c r="G286" s="36">
        <f t="shared" si="64"/>
        <v>0.15833376096405646</v>
      </c>
      <c r="H286" s="31">
        <v>8829750</v>
      </c>
      <c r="I286" s="36">
        <f t="shared" si="65"/>
        <v>0.25384015982895919</v>
      </c>
      <c r="J286" s="31">
        <v>7109631</v>
      </c>
      <c r="K286" s="36">
        <f t="shared" si="66"/>
        <v>0.20438969046291494</v>
      </c>
      <c r="L286" s="31">
        <v>0</v>
      </c>
      <c r="M286" s="36">
        <f t="shared" si="67"/>
        <v>0</v>
      </c>
      <c r="N286" s="31">
        <f t="shared" si="68"/>
        <v>21446971</v>
      </c>
      <c r="O286" s="36">
        <f t="shared" si="69"/>
        <v>0.61656361125593062</v>
      </c>
      <c r="P286" s="31">
        <v>2348979</v>
      </c>
      <c r="Q286" s="31">
        <v>27875768</v>
      </c>
      <c r="R286" s="31">
        <v>27875768</v>
      </c>
      <c r="S286" s="31">
        <v>9625576</v>
      </c>
      <c r="T286" s="36">
        <f t="shared" si="70"/>
        <v>0.3453026298683502</v>
      </c>
      <c r="U286" s="36">
        <f t="shared" si="71"/>
        <v>2.0266898937793822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202997</v>
      </c>
      <c r="E287" s="31">
        <v>202997</v>
      </c>
      <c r="F287" s="31">
        <v>5846</v>
      </c>
      <c r="G287" s="36">
        <f t="shared" si="64"/>
        <v>2.8798455149583492E-2</v>
      </c>
      <c r="H287" s="31">
        <v>10744</v>
      </c>
      <c r="I287" s="36">
        <f t="shared" si="65"/>
        <v>5.2926890545180467E-2</v>
      </c>
      <c r="J287" s="31">
        <v>5767</v>
      </c>
      <c r="K287" s="36">
        <f t="shared" si="66"/>
        <v>2.8409286836751282E-2</v>
      </c>
      <c r="L287" s="31">
        <v>0</v>
      </c>
      <c r="M287" s="36">
        <f t="shared" si="67"/>
        <v>0</v>
      </c>
      <c r="N287" s="31">
        <f t="shared" si="68"/>
        <v>22357</v>
      </c>
      <c r="O287" s="36">
        <f t="shared" si="69"/>
        <v>0.11013463253151524</v>
      </c>
      <c r="P287" s="31">
        <v>144526</v>
      </c>
      <c r="Q287" s="31">
        <v>694628</v>
      </c>
      <c r="R287" s="31">
        <v>694628</v>
      </c>
      <c r="S287" s="31">
        <v>149108</v>
      </c>
      <c r="T287" s="36">
        <f t="shared" si="70"/>
        <v>0.21465878139090275</v>
      </c>
      <c r="U287" s="36">
        <f t="shared" si="71"/>
        <v>-0.9600971451503536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22963668</v>
      </c>
      <c r="E288" s="31">
        <v>22989802</v>
      </c>
      <c r="F288" s="31">
        <v>933215</v>
      </c>
      <c r="G288" s="36">
        <f t="shared" si="64"/>
        <v>4.0638760323481425E-2</v>
      </c>
      <c r="H288" s="31">
        <v>1109974</v>
      </c>
      <c r="I288" s="36">
        <f t="shared" si="65"/>
        <v>4.8336093345366253E-2</v>
      </c>
      <c r="J288" s="31">
        <v>942194</v>
      </c>
      <c r="K288" s="36">
        <f t="shared" si="66"/>
        <v>4.098312808435671E-2</v>
      </c>
      <c r="L288" s="31">
        <v>0</v>
      </c>
      <c r="M288" s="36">
        <f t="shared" si="67"/>
        <v>0</v>
      </c>
      <c r="N288" s="31">
        <f t="shared" si="68"/>
        <v>2985383</v>
      </c>
      <c r="O288" s="36">
        <f t="shared" si="69"/>
        <v>0.12985683826246089</v>
      </c>
      <c r="P288" s="31">
        <v>1095837</v>
      </c>
      <c r="Q288" s="31">
        <v>6609028</v>
      </c>
      <c r="R288" s="31">
        <v>6266221</v>
      </c>
      <c r="S288" s="31">
        <v>3688442</v>
      </c>
      <c r="T288" s="36">
        <f t="shared" si="70"/>
        <v>0.58862303132940885</v>
      </c>
      <c r="U288" s="36">
        <f t="shared" si="71"/>
        <v>-0.14020607079337533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19251959</v>
      </c>
      <c r="E289" s="31">
        <v>21853853</v>
      </c>
      <c r="F289" s="31">
        <v>873305</v>
      </c>
      <c r="G289" s="36">
        <f t="shared" si="64"/>
        <v>4.5361877199094389E-2</v>
      </c>
      <c r="H289" s="31">
        <v>669803</v>
      </c>
      <c r="I289" s="36">
        <f t="shared" si="65"/>
        <v>3.4791420447134756E-2</v>
      </c>
      <c r="J289" s="31">
        <v>1034087</v>
      </c>
      <c r="K289" s="36">
        <f t="shared" si="66"/>
        <v>4.7318292110777906E-2</v>
      </c>
      <c r="L289" s="31">
        <v>0</v>
      </c>
      <c r="M289" s="36">
        <f t="shared" si="67"/>
        <v>0</v>
      </c>
      <c r="N289" s="31">
        <f t="shared" si="68"/>
        <v>2577195</v>
      </c>
      <c r="O289" s="36">
        <f t="shared" si="69"/>
        <v>0.11792863253907675</v>
      </c>
      <c r="P289" s="31">
        <v>1494461</v>
      </c>
      <c r="Q289" s="31">
        <v>8280362</v>
      </c>
      <c r="R289" s="31">
        <v>7605754</v>
      </c>
      <c r="S289" s="31">
        <v>2308981</v>
      </c>
      <c r="T289" s="36">
        <f t="shared" si="70"/>
        <v>0.30358344484978084</v>
      </c>
      <c r="U289" s="36">
        <f t="shared" si="71"/>
        <v>-0.30805353903514376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49265368</v>
      </c>
      <c r="E290" s="31">
        <v>49106318</v>
      </c>
      <c r="F290" s="31">
        <v>4356193</v>
      </c>
      <c r="G290" s="36">
        <f t="shared" si="64"/>
        <v>8.8423027713910515E-2</v>
      </c>
      <c r="H290" s="31">
        <v>4714800</v>
      </c>
      <c r="I290" s="36">
        <f t="shared" si="65"/>
        <v>9.5702116748625526E-2</v>
      </c>
      <c r="J290" s="31">
        <v>3875898</v>
      </c>
      <c r="K290" s="36">
        <f t="shared" si="66"/>
        <v>7.89287032271489E-2</v>
      </c>
      <c r="L290" s="31">
        <v>0</v>
      </c>
      <c r="M290" s="36">
        <f t="shared" si="67"/>
        <v>0</v>
      </c>
      <c r="N290" s="31">
        <f t="shared" si="68"/>
        <v>12946891</v>
      </c>
      <c r="O290" s="36">
        <f t="shared" si="69"/>
        <v>0.26365020892016378</v>
      </c>
      <c r="P290" s="31">
        <v>4575240</v>
      </c>
      <c r="Q290" s="31">
        <v>45633492</v>
      </c>
      <c r="R290" s="31">
        <v>45633492</v>
      </c>
      <c r="S290" s="31">
        <v>13354438</v>
      </c>
      <c r="T290" s="36">
        <f t="shared" si="70"/>
        <v>0.29264554200673487</v>
      </c>
      <c r="U290" s="36">
        <f t="shared" si="71"/>
        <v>-0.15285362079366327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126468677</v>
      </c>
      <c r="E292" s="32">
        <f>SUM(E286:E291)</f>
        <v>128937655</v>
      </c>
      <c r="F292" s="32">
        <f>SUM(F286:F291)</f>
        <v>11676149</v>
      </c>
      <c r="G292" s="37">
        <f t="shared" si="64"/>
        <v>9.2324433820083374E-2</v>
      </c>
      <c r="H292" s="32">
        <f>SUM(H286:H291)</f>
        <v>15335071</v>
      </c>
      <c r="I292" s="37">
        <f t="shared" si="65"/>
        <v>0.12125588219761325</v>
      </c>
      <c r="J292" s="32">
        <f>SUM(J286:J291)</f>
        <v>12967577</v>
      </c>
      <c r="K292" s="37">
        <f t="shared" si="66"/>
        <v>0.1005724588367921</v>
      </c>
      <c r="L292" s="32">
        <f>SUM(L286:L291)</f>
        <v>0</v>
      </c>
      <c r="M292" s="37">
        <f t="shared" si="67"/>
        <v>0</v>
      </c>
      <c r="N292" s="32">
        <f t="shared" si="68"/>
        <v>39978797</v>
      </c>
      <c r="O292" s="37">
        <f t="shared" si="69"/>
        <v>0.31006300680743726</v>
      </c>
      <c r="P292" s="32">
        <f>SUM(P286:P291)</f>
        <v>9659043</v>
      </c>
      <c r="Q292" s="32">
        <f>SUM(Q286:Q291)</f>
        <v>89093278</v>
      </c>
      <c r="R292" s="32">
        <f>SUM(R286:R291)</f>
        <v>88075863</v>
      </c>
      <c r="S292" s="32">
        <f>SUM(S286:S291)</f>
        <v>29126545</v>
      </c>
      <c r="T292" s="37">
        <f t="shared" si="70"/>
        <v>0.33069837760204518</v>
      </c>
      <c r="U292" s="37">
        <f t="shared" si="71"/>
        <v>0.34253227778362727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132364103</v>
      </c>
      <c r="E293" s="31">
        <v>156799928</v>
      </c>
      <c r="F293" s="31">
        <v>32697080</v>
      </c>
      <c r="G293" s="36">
        <f t="shared" si="64"/>
        <v>0.24702377199655107</v>
      </c>
      <c r="H293" s="31">
        <v>45409791</v>
      </c>
      <c r="I293" s="36">
        <f t="shared" si="65"/>
        <v>0.34306726650805014</v>
      </c>
      <c r="J293" s="31">
        <v>31263638</v>
      </c>
      <c r="K293" s="36">
        <f t="shared" si="66"/>
        <v>0.1993855379831552</v>
      </c>
      <c r="L293" s="31">
        <v>0</v>
      </c>
      <c r="M293" s="36">
        <f t="shared" si="67"/>
        <v>0</v>
      </c>
      <c r="N293" s="31">
        <f t="shared" si="68"/>
        <v>109370509</v>
      </c>
      <c r="O293" s="36">
        <f t="shared" si="69"/>
        <v>0.69751632156361709</v>
      </c>
      <c r="P293" s="31">
        <v>31881617</v>
      </c>
      <c r="Q293" s="31">
        <v>126551008</v>
      </c>
      <c r="R293" s="31">
        <v>130801008</v>
      </c>
      <c r="S293" s="31">
        <v>96642452</v>
      </c>
      <c r="T293" s="36">
        <f t="shared" si="70"/>
        <v>0.73885097276926182</v>
      </c>
      <c r="U293" s="36">
        <f t="shared" si="71"/>
        <v>-1.9383552597096898E-2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9010000</v>
      </c>
      <c r="E294" s="31">
        <v>10549244</v>
      </c>
      <c r="F294" s="31">
        <v>387903</v>
      </c>
      <c r="G294" s="36">
        <f t="shared" si="64"/>
        <v>4.3052497225305214E-2</v>
      </c>
      <c r="H294" s="31">
        <v>627696</v>
      </c>
      <c r="I294" s="36">
        <f t="shared" si="65"/>
        <v>6.9666592674805766E-2</v>
      </c>
      <c r="J294" s="31">
        <v>208397</v>
      </c>
      <c r="K294" s="36">
        <f t="shared" si="66"/>
        <v>1.9754685738617859E-2</v>
      </c>
      <c r="L294" s="31">
        <v>0</v>
      </c>
      <c r="M294" s="36">
        <f t="shared" si="67"/>
        <v>0</v>
      </c>
      <c r="N294" s="31">
        <f t="shared" si="68"/>
        <v>1223996</v>
      </c>
      <c r="O294" s="36">
        <f t="shared" si="69"/>
        <v>0.11602689254320026</v>
      </c>
      <c r="P294" s="31">
        <v>316449</v>
      </c>
      <c r="Q294" s="31">
        <v>12179204</v>
      </c>
      <c r="R294" s="31">
        <v>9724272</v>
      </c>
      <c r="S294" s="31">
        <v>994106</v>
      </c>
      <c r="T294" s="36">
        <f t="shared" si="70"/>
        <v>0.10222934940528196</v>
      </c>
      <c r="U294" s="36">
        <f t="shared" si="71"/>
        <v>-0.34145154511469467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2899080</v>
      </c>
      <c r="E295" s="31">
        <v>3887356</v>
      </c>
      <c r="F295" s="31">
        <v>464295</v>
      </c>
      <c r="G295" s="36">
        <f t="shared" si="64"/>
        <v>0.16015253114781242</v>
      </c>
      <c r="H295" s="31">
        <v>561493</v>
      </c>
      <c r="I295" s="36">
        <f t="shared" si="65"/>
        <v>0.1936797190832954</v>
      </c>
      <c r="J295" s="31">
        <v>1165958</v>
      </c>
      <c r="K295" s="36">
        <f t="shared" si="66"/>
        <v>0.29993599762923695</v>
      </c>
      <c r="L295" s="31">
        <v>0</v>
      </c>
      <c r="M295" s="36">
        <f t="shared" si="67"/>
        <v>0</v>
      </c>
      <c r="N295" s="31">
        <f t="shared" si="68"/>
        <v>2191746</v>
      </c>
      <c r="O295" s="36">
        <f t="shared" si="69"/>
        <v>0.56381406796804823</v>
      </c>
      <c r="P295" s="31">
        <v>656754</v>
      </c>
      <c r="Q295" s="31">
        <v>2371260</v>
      </c>
      <c r="R295" s="31">
        <v>2673132</v>
      </c>
      <c r="S295" s="31">
        <v>1764619</v>
      </c>
      <c r="T295" s="36">
        <f t="shared" si="70"/>
        <v>0.66013163584888435</v>
      </c>
      <c r="U295" s="36">
        <f t="shared" si="71"/>
        <v>0.77533444790591299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27366301</v>
      </c>
      <c r="E296" s="31">
        <v>21336555</v>
      </c>
      <c r="F296" s="31">
        <v>4038315</v>
      </c>
      <c r="G296" s="36">
        <f t="shared" si="64"/>
        <v>0.1475652482226224</v>
      </c>
      <c r="H296" s="31">
        <v>6048861</v>
      </c>
      <c r="I296" s="36">
        <f t="shared" si="65"/>
        <v>0.22103319699655427</v>
      </c>
      <c r="J296" s="31">
        <v>4265337</v>
      </c>
      <c r="K296" s="36">
        <f t="shared" si="66"/>
        <v>0.19990748272155462</v>
      </c>
      <c r="L296" s="31">
        <v>0</v>
      </c>
      <c r="M296" s="36">
        <f t="shared" si="67"/>
        <v>0</v>
      </c>
      <c r="N296" s="31">
        <f t="shared" si="68"/>
        <v>14352513</v>
      </c>
      <c r="O296" s="36">
        <f t="shared" si="69"/>
        <v>0.67267246282260651</v>
      </c>
      <c r="P296" s="31">
        <v>4813878</v>
      </c>
      <c r="Q296" s="31">
        <v>44054316</v>
      </c>
      <c r="R296" s="31">
        <v>44054316</v>
      </c>
      <c r="S296" s="31">
        <v>12315299</v>
      </c>
      <c r="T296" s="36">
        <f t="shared" si="70"/>
        <v>0.27954806970558799</v>
      </c>
      <c r="U296" s="36">
        <f t="shared" si="71"/>
        <v>-0.11394991730160176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171639484</v>
      </c>
      <c r="E298" s="32">
        <f>SUM(E293:E297)</f>
        <v>192573083</v>
      </c>
      <c r="F298" s="32">
        <f>SUM(F293:F297)</f>
        <v>37587593</v>
      </c>
      <c r="G298" s="37">
        <f t="shared" si="64"/>
        <v>0.21899152877900752</v>
      </c>
      <c r="H298" s="32">
        <f>SUM(H293:H297)</f>
        <v>52647841</v>
      </c>
      <c r="I298" s="37">
        <f t="shared" si="65"/>
        <v>0.30673502257790519</v>
      </c>
      <c r="J298" s="32">
        <f>SUM(J293:J297)</f>
        <v>36903330</v>
      </c>
      <c r="K298" s="37">
        <f t="shared" si="66"/>
        <v>0.19163285660229057</v>
      </c>
      <c r="L298" s="32">
        <f>SUM(L293:L297)</f>
        <v>0</v>
      </c>
      <c r="M298" s="37">
        <f t="shared" si="67"/>
        <v>0</v>
      </c>
      <c r="N298" s="32">
        <f t="shared" si="68"/>
        <v>127138764</v>
      </c>
      <c r="O298" s="37">
        <f t="shared" si="69"/>
        <v>0.6602104615004788</v>
      </c>
      <c r="P298" s="32">
        <f>SUM(P293:P297)</f>
        <v>37668698</v>
      </c>
      <c r="Q298" s="32">
        <f>SUM(Q293:Q297)</f>
        <v>185155788</v>
      </c>
      <c r="R298" s="32">
        <f>SUM(R293:R297)</f>
        <v>187252728</v>
      </c>
      <c r="S298" s="32">
        <f>SUM(S293:S297)</f>
        <v>111716476</v>
      </c>
      <c r="T298" s="37">
        <f t="shared" si="70"/>
        <v>0.59660800242119838</v>
      </c>
      <c r="U298" s="37">
        <f t="shared" si="71"/>
        <v>-2.0318408669181998E-2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538355248</v>
      </c>
      <c r="E299" s="32">
        <f>SUM(E263:E266,E268:E274,E276:E284,E286:E291,E293:E297)</f>
        <v>597273260</v>
      </c>
      <c r="F299" s="32">
        <f>SUM(F263:F266,F268:F274,F276:F284,F286:F291,F293:F297)</f>
        <v>84368098</v>
      </c>
      <c r="G299" s="37">
        <f t="shared" si="64"/>
        <v>0.15671454548540037</v>
      </c>
      <c r="H299" s="32">
        <f>SUM(H263:H266,H268:H274,H276:H284,H286:H291,H293:H297)</f>
        <v>106755597</v>
      </c>
      <c r="I299" s="37">
        <f t="shared" si="65"/>
        <v>0.19829953807750381</v>
      </c>
      <c r="J299" s="32">
        <f>SUM(J263:J266,J268:J274,J276:J284,J286:J291,J293:J297)</f>
        <v>98244851</v>
      </c>
      <c r="K299" s="37">
        <f t="shared" si="66"/>
        <v>0.16448894932949115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289368546</v>
      </c>
      <c r="O299" s="37">
        <f t="shared" si="69"/>
        <v>0.48448267380997434</v>
      </c>
      <c r="P299" s="32">
        <f>SUM(P263:P266,P268:P274,P276:P284,P286:P291,P293:P297)</f>
        <v>82055564</v>
      </c>
      <c r="Q299" s="32">
        <f>SUM(Q263:Q266,Q268:Q274,Q276:Q284,Q286:Q291,Q293:Q297)</f>
        <v>514207528</v>
      </c>
      <c r="R299" s="32">
        <f>SUM(R263:R266,R268:R274,R276:R284,R286:R291,R293:R297)</f>
        <v>555225224</v>
      </c>
      <c r="S299" s="32">
        <f>SUM(S263:S266,S268:S274,S276:S284,S286:S291,S293:S297)</f>
        <v>255427219</v>
      </c>
      <c r="T299" s="37">
        <f t="shared" si="70"/>
        <v>0.46004253401859135</v>
      </c>
      <c r="U299" s="37">
        <f t="shared" si="71"/>
        <v>0.19729663914076556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4545775854</v>
      </c>
      <c r="E302" s="31">
        <v>5097633310</v>
      </c>
      <c r="F302" s="31">
        <v>880885053</v>
      </c>
      <c r="G302" s="36">
        <f t="shared" ref="G302:G339" si="72">IF(($D302     =0),0,($F302     /$D302     ))</f>
        <v>0.19378101369095793</v>
      </c>
      <c r="H302" s="31">
        <v>1393300992</v>
      </c>
      <c r="I302" s="36">
        <f t="shared" ref="I302:I339" si="73">IF(($D302     =0),0,($H302     /$D302     ))</f>
        <v>0.30650455208300292</v>
      </c>
      <c r="J302" s="31">
        <v>1112820958</v>
      </c>
      <c r="K302" s="36">
        <f t="shared" ref="K302:K339" si="74">IF(($E302     =0),0,($J302     /$E302     ))</f>
        <v>0.21830149214871636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3387007003</v>
      </c>
      <c r="O302" s="36">
        <f t="shared" ref="O302:O339" si="77">IF(($E302     =0),0,($N302     /$E302     ))</f>
        <v>0.66442735226869432</v>
      </c>
      <c r="P302" s="31">
        <v>1008023229</v>
      </c>
      <c r="Q302" s="31">
        <v>4162589277</v>
      </c>
      <c r="R302" s="31">
        <v>4362020816</v>
      </c>
      <c r="S302" s="31">
        <v>2926308255</v>
      </c>
      <c r="T302" s="36">
        <f t="shared" ref="T302:T339" si="78">IF(($R302     =0),0,($S302     /$R302     ))</f>
        <v>0.67086068096379303</v>
      </c>
      <c r="U302" s="36">
        <f t="shared" ref="U302:U339" si="79">IF(($P302     =0),0,(($J302     /$P302     )-1))</f>
        <v>0.10396360518791181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4545775854</v>
      </c>
      <c r="E303" s="32">
        <f>E302</f>
        <v>5097633310</v>
      </c>
      <c r="F303" s="32">
        <f>F302</f>
        <v>880885053</v>
      </c>
      <c r="G303" s="37">
        <f t="shared" si="72"/>
        <v>0.19378101369095793</v>
      </c>
      <c r="H303" s="32">
        <f>H302</f>
        <v>1393300992</v>
      </c>
      <c r="I303" s="37">
        <f t="shared" si="73"/>
        <v>0.30650455208300292</v>
      </c>
      <c r="J303" s="32">
        <f>J302</f>
        <v>1112820958</v>
      </c>
      <c r="K303" s="37">
        <f t="shared" si="74"/>
        <v>0.21830149214871636</v>
      </c>
      <c r="L303" s="32">
        <f>L302</f>
        <v>0</v>
      </c>
      <c r="M303" s="37">
        <f t="shared" si="75"/>
        <v>0</v>
      </c>
      <c r="N303" s="32">
        <f t="shared" si="76"/>
        <v>3387007003</v>
      </c>
      <c r="O303" s="37">
        <f t="shared" si="77"/>
        <v>0.66442735226869432</v>
      </c>
      <c r="P303" s="32">
        <f>P302</f>
        <v>1008023229</v>
      </c>
      <c r="Q303" s="32">
        <f>Q302</f>
        <v>4162589277</v>
      </c>
      <c r="R303" s="32">
        <f>R302</f>
        <v>4362020816</v>
      </c>
      <c r="S303" s="32">
        <f>S302</f>
        <v>2926308255</v>
      </c>
      <c r="T303" s="37">
        <f t="shared" si="78"/>
        <v>0.67086068096379303</v>
      </c>
      <c r="U303" s="37">
        <f t="shared" si="79"/>
        <v>0.10396360518791181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53187028</v>
      </c>
      <c r="E304" s="31">
        <v>58071349</v>
      </c>
      <c r="F304" s="31">
        <v>7151511</v>
      </c>
      <c r="G304" s="36">
        <f t="shared" si="72"/>
        <v>0.134459684417787</v>
      </c>
      <c r="H304" s="31">
        <v>19202909</v>
      </c>
      <c r="I304" s="36">
        <f t="shared" si="73"/>
        <v>0.36104497134150831</v>
      </c>
      <c r="J304" s="31">
        <v>12859030</v>
      </c>
      <c r="K304" s="36">
        <f t="shared" si="74"/>
        <v>0.22143501436482904</v>
      </c>
      <c r="L304" s="31">
        <v>0</v>
      </c>
      <c r="M304" s="36">
        <f t="shared" si="75"/>
        <v>0</v>
      </c>
      <c r="N304" s="31">
        <f t="shared" si="76"/>
        <v>39213450</v>
      </c>
      <c r="O304" s="36">
        <f t="shared" si="77"/>
        <v>0.67526328689212989</v>
      </c>
      <c r="P304" s="31">
        <v>6420726</v>
      </c>
      <c r="Q304" s="31">
        <v>45372909</v>
      </c>
      <c r="R304" s="31">
        <v>45801012</v>
      </c>
      <c r="S304" s="31">
        <v>20972707</v>
      </c>
      <c r="T304" s="36">
        <f t="shared" si="78"/>
        <v>0.45790924881747153</v>
      </c>
      <c r="U304" s="36">
        <f t="shared" si="79"/>
        <v>1.0027376966405357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18254228</v>
      </c>
      <c r="E305" s="31">
        <v>19662683</v>
      </c>
      <c r="F305" s="31">
        <v>4755958</v>
      </c>
      <c r="G305" s="36">
        <f t="shared" si="72"/>
        <v>0.26054007871491469</v>
      </c>
      <c r="H305" s="31">
        <v>5962090</v>
      </c>
      <c r="I305" s="36">
        <f t="shared" si="73"/>
        <v>0.32661419590025936</v>
      </c>
      <c r="J305" s="31">
        <v>3929717</v>
      </c>
      <c r="K305" s="36">
        <f t="shared" si="74"/>
        <v>0.1998566014617639</v>
      </c>
      <c r="L305" s="31">
        <v>0</v>
      </c>
      <c r="M305" s="36">
        <f t="shared" si="75"/>
        <v>0</v>
      </c>
      <c r="N305" s="31">
        <f t="shared" si="76"/>
        <v>14647765</v>
      </c>
      <c r="O305" s="36">
        <f t="shared" si="77"/>
        <v>0.74495250724430639</v>
      </c>
      <c r="P305" s="31">
        <v>4062046</v>
      </c>
      <c r="Q305" s="31">
        <v>17381102</v>
      </c>
      <c r="R305" s="31">
        <v>16124188</v>
      </c>
      <c r="S305" s="31">
        <v>12434407</v>
      </c>
      <c r="T305" s="36">
        <f t="shared" si="78"/>
        <v>0.77116484873532853</v>
      </c>
      <c r="U305" s="36">
        <f t="shared" si="79"/>
        <v>-3.257693290524033E-2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44796000</v>
      </c>
      <c r="E306" s="31">
        <v>43730300</v>
      </c>
      <c r="F306" s="31">
        <v>9120049</v>
      </c>
      <c r="G306" s="36">
        <f t="shared" si="72"/>
        <v>0.20359070006250557</v>
      </c>
      <c r="H306" s="31">
        <v>11331712</v>
      </c>
      <c r="I306" s="36">
        <f t="shared" si="73"/>
        <v>0.25296258594517368</v>
      </c>
      <c r="J306" s="31">
        <v>10189079</v>
      </c>
      <c r="K306" s="36">
        <f t="shared" si="74"/>
        <v>0.23299815002412516</v>
      </c>
      <c r="L306" s="31">
        <v>0</v>
      </c>
      <c r="M306" s="36">
        <f t="shared" si="75"/>
        <v>0</v>
      </c>
      <c r="N306" s="31">
        <f t="shared" si="76"/>
        <v>30640840</v>
      </c>
      <c r="O306" s="36">
        <f t="shared" si="77"/>
        <v>0.7006775622394541</v>
      </c>
      <c r="P306" s="31">
        <v>9263288</v>
      </c>
      <c r="Q306" s="31">
        <v>42825194</v>
      </c>
      <c r="R306" s="31">
        <v>41765600</v>
      </c>
      <c r="S306" s="31">
        <v>28043195</v>
      </c>
      <c r="T306" s="36">
        <f t="shared" si="78"/>
        <v>0.6714424071484667</v>
      </c>
      <c r="U306" s="36">
        <f t="shared" si="79"/>
        <v>9.9941942860893418E-2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153965622</v>
      </c>
      <c r="E307" s="31">
        <v>151172102</v>
      </c>
      <c r="F307" s="31">
        <v>34518235</v>
      </c>
      <c r="G307" s="36">
        <f t="shared" si="72"/>
        <v>0.22419443088405799</v>
      </c>
      <c r="H307" s="31">
        <v>35912858</v>
      </c>
      <c r="I307" s="36">
        <f t="shared" si="73"/>
        <v>0.23325244644547988</v>
      </c>
      <c r="J307" s="31">
        <v>34064870</v>
      </c>
      <c r="K307" s="36">
        <f t="shared" si="74"/>
        <v>0.22533833656688851</v>
      </c>
      <c r="L307" s="31">
        <v>0</v>
      </c>
      <c r="M307" s="36">
        <f t="shared" si="75"/>
        <v>0</v>
      </c>
      <c r="N307" s="31">
        <f t="shared" si="76"/>
        <v>104495963</v>
      </c>
      <c r="O307" s="36">
        <f t="shared" si="77"/>
        <v>0.6912384072029375</v>
      </c>
      <c r="P307" s="31">
        <v>33342628</v>
      </c>
      <c r="Q307" s="31">
        <v>160913151</v>
      </c>
      <c r="R307" s="31">
        <v>159840195</v>
      </c>
      <c r="S307" s="31">
        <v>103197231</v>
      </c>
      <c r="T307" s="36">
        <f t="shared" si="78"/>
        <v>0.64562753442586829</v>
      </c>
      <c r="U307" s="36">
        <f t="shared" si="79"/>
        <v>2.1661219985419367E-2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90274600</v>
      </c>
      <c r="E308" s="31">
        <v>80322890</v>
      </c>
      <c r="F308" s="31">
        <v>13044626</v>
      </c>
      <c r="G308" s="36">
        <f t="shared" si="72"/>
        <v>0.14449940514829199</v>
      </c>
      <c r="H308" s="31">
        <v>13720906</v>
      </c>
      <c r="I308" s="36">
        <f t="shared" si="73"/>
        <v>0.15199077038280978</v>
      </c>
      <c r="J308" s="31">
        <v>26924320</v>
      </c>
      <c r="K308" s="36">
        <f t="shared" si="74"/>
        <v>0.33520108651469088</v>
      </c>
      <c r="L308" s="31">
        <v>0</v>
      </c>
      <c r="M308" s="36">
        <f t="shared" si="75"/>
        <v>0</v>
      </c>
      <c r="N308" s="31">
        <f t="shared" si="76"/>
        <v>53689852</v>
      </c>
      <c r="O308" s="36">
        <f t="shared" si="77"/>
        <v>0.66842530192825478</v>
      </c>
      <c r="P308" s="31">
        <v>12610480</v>
      </c>
      <c r="Q308" s="31">
        <v>74923488</v>
      </c>
      <c r="R308" s="31">
        <v>76348713</v>
      </c>
      <c r="S308" s="31">
        <v>40881458</v>
      </c>
      <c r="T308" s="36">
        <f t="shared" si="78"/>
        <v>0.53545706788796821</v>
      </c>
      <c r="U308" s="36">
        <f t="shared" si="79"/>
        <v>1.1350749535307143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205298000</v>
      </c>
      <c r="E309" s="31">
        <v>205298000</v>
      </c>
      <c r="F309" s="31">
        <v>39305613</v>
      </c>
      <c r="G309" s="36">
        <f t="shared" si="72"/>
        <v>0.19145638535202486</v>
      </c>
      <c r="H309" s="31">
        <v>54245477</v>
      </c>
      <c r="I309" s="36">
        <f t="shared" si="73"/>
        <v>0.26422798565987005</v>
      </c>
      <c r="J309" s="31">
        <v>66207697</v>
      </c>
      <c r="K309" s="36">
        <f t="shared" si="74"/>
        <v>0.32249557716100496</v>
      </c>
      <c r="L309" s="31">
        <v>0</v>
      </c>
      <c r="M309" s="36">
        <f t="shared" si="75"/>
        <v>0</v>
      </c>
      <c r="N309" s="31">
        <f t="shared" si="76"/>
        <v>159758787</v>
      </c>
      <c r="O309" s="36">
        <f t="shared" si="77"/>
        <v>0.77817994817289993</v>
      </c>
      <c r="P309" s="31">
        <v>52226776</v>
      </c>
      <c r="Q309" s="31">
        <v>195512251</v>
      </c>
      <c r="R309" s="31">
        <v>201512251</v>
      </c>
      <c r="S309" s="31">
        <v>153376456</v>
      </c>
      <c r="T309" s="36">
        <f t="shared" si="78"/>
        <v>0.7611272031296995</v>
      </c>
      <c r="U309" s="36">
        <f t="shared" si="79"/>
        <v>0.26769642070190214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565775478</v>
      </c>
      <c r="E310" s="32">
        <f>SUM(E304:E309)</f>
        <v>558257324</v>
      </c>
      <c r="F310" s="32">
        <f>SUM(F304:F309)</f>
        <v>107895992</v>
      </c>
      <c r="G310" s="37">
        <f t="shared" si="72"/>
        <v>0.19070461021288732</v>
      </c>
      <c r="H310" s="32">
        <f>SUM(H304:H309)</f>
        <v>140375952</v>
      </c>
      <c r="I310" s="37">
        <f t="shared" si="73"/>
        <v>0.24811247121601124</v>
      </c>
      <c r="J310" s="32">
        <f>SUM(J304:J309)</f>
        <v>154174713</v>
      </c>
      <c r="K310" s="37">
        <f t="shared" si="74"/>
        <v>0.27617141123257344</v>
      </c>
      <c r="L310" s="32">
        <f>SUM(L304:L309)</f>
        <v>0</v>
      </c>
      <c r="M310" s="37">
        <f t="shared" si="75"/>
        <v>0</v>
      </c>
      <c r="N310" s="32">
        <f t="shared" si="76"/>
        <v>402446657</v>
      </c>
      <c r="O310" s="37">
        <f t="shared" si="77"/>
        <v>0.72089812295951172</v>
      </c>
      <c r="P310" s="32">
        <f>SUM(P304:P309)</f>
        <v>117925944</v>
      </c>
      <c r="Q310" s="32">
        <f>SUM(Q304:Q309)</f>
        <v>536928095</v>
      </c>
      <c r="R310" s="32">
        <f>SUM(R304:R309)</f>
        <v>541391959</v>
      </c>
      <c r="S310" s="32">
        <f>SUM(S304:S309)</f>
        <v>358905454</v>
      </c>
      <c r="T310" s="37">
        <f t="shared" si="78"/>
        <v>0.66293089144310691</v>
      </c>
      <c r="U310" s="37">
        <f t="shared" si="79"/>
        <v>0.30738587091573333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21117746</v>
      </c>
      <c r="E311" s="31">
        <v>21674568</v>
      </c>
      <c r="F311" s="31">
        <v>3829394</v>
      </c>
      <c r="G311" s="36">
        <f t="shared" si="72"/>
        <v>0.1813353565290538</v>
      </c>
      <c r="H311" s="31">
        <v>9431983</v>
      </c>
      <c r="I311" s="36">
        <f t="shared" si="73"/>
        <v>0.44663777090604273</v>
      </c>
      <c r="J311" s="31">
        <v>4107417</v>
      </c>
      <c r="K311" s="36">
        <f t="shared" si="74"/>
        <v>0.18950398457768569</v>
      </c>
      <c r="L311" s="31">
        <v>0</v>
      </c>
      <c r="M311" s="36">
        <f t="shared" si="75"/>
        <v>0</v>
      </c>
      <c r="N311" s="31">
        <f t="shared" si="76"/>
        <v>17368794</v>
      </c>
      <c r="O311" s="36">
        <f t="shared" si="77"/>
        <v>0.80134441433850034</v>
      </c>
      <c r="P311" s="31">
        <v>2904567</v>
      </c>
      <c r="Q311" s="31">
        <v>29657493</v>
      </c>
      <c r="R311" s="31">
        <v>23568672</v>
      </c>
      <c r="S311" s="31">
        <v>10075141</v>
      </c>
      <c r="T311" s="36">
        <f t="shared" si="78"/>
        <v>0.42748021611060649</v>
      </c>
      <c r="U311" s="36">
        <f t="shared" si="79"/>
        <v>0.41412368865996196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137175653</v>
      </c>
      <c r="E312" s="31">
        <v>139928997</v>
      </c>
      <c r="F312" s="31">
        <v>32497283</v>
      </c>
      <c r="G312" s="36">
        <f t="shared" si="72"/>
        <v>0.23690270313493605</v>
      </c>
      <c r="H312" s="31">
        <v>36747114</v>
      </c>
      <c r="I312" s="36">
        <f t="shared" si="73"/>
        <v>0.26788364550376881</v>
      </c>
      <c r="J312" s="31">
        <v>32596912</v>
      </c>
      <c r="K312" s="36">
        <f t="shared" si="74"/>
        <v>0.23295323127342935</v>
      </c>
      <c r="L312" s="31">
        <v>0</v>
      </c>
      <c r="M312" s="36">
        <f t="shared" si="75"/>
        <v>0</v>
      </c>
      <c r="N312" s="31">
        <f t="shared" si="76"/>
        <v>101841309</v>
      </c>
      <c r="O312" s="36">
        <f t="shared" si="77"/>
        <v>0.72780703916572775</v>
      </c>
      <c r="P312" s="31">
        <v>29103478</v>
      </c>
      <c r="Q312" s="31">
        <v>182785130</v>
      </c>
      <c r="R312" s="31">
        <v>165156487</v>
      </c>
      <c r="S312" s="31">
        <v>128444265</v>
      </c>
      <c r="T312" s="36">
        <f t="shared" si="78"/>
        <v>0.77771250365721334</v>
      </c>
      <c r="U312" s="36">
        <f t="shared" si="79"/>
        <v>0.12003493190745096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77811742</v>
      </c>
      <c r="E313" s="31">
        <v>77811742</v>
      </c>
      <c r="F313" s="31">
        <v>3109683</v>
      </c>
      <c r="G313" s="36">
        <f t="shared" si="72"/>
        <v>3.9964186896111385E-2</v>
      </c>
      <c r="H313" s="31">
        <v>28479824</v>
      </c>
      <c r="I313" s="36">
        <f t="shared" si="73"/>
        <v>0.36600933571182609</v>
      </c>
      <c r="J313" s="31">
        <v>18553944</v>
      </c>
      <c r="K313" s="36">
        <f t="shared" si="74"/>
        <v>0.23844658303627234</v>
      </c>
      <c r="L313" s="31">
        <v>0</v>
      </c>
      <c r="M313" s="36">
        <f t="shared" si="75"/>
        <v>0</v>
      </c>
      <c r="N313" s="31">
        <f t="shared" si="76"/>
        <v>50143451</v>
      </c>
      <c r="O313" s="36">
        <f t="shared" si="77"/>
        <v>0.64442010564420982</v>
      </c>
      <c r="P313" s="31">
        <v>35399952</v>
      </c>
      <c r="Q313" s="31">
        <v>124697967</v>
      </c>
      <c r="R313" s="31">
        <v>94204700</v>
      </c>
      <c r="S313" s="31">
        <v>46251772</v>
      </c>
      <c r="T313" s="36">
        <f t="shared" si="78"/>
        <v>0.49097096004764096</v>
      </c>
      <c r="U313" s="36">
        <f t="shared" si="79"/>
        <v>-0.47587657745976608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74405381</v>
      </c>
      <c r="E314" s="31">
        <v>76127504</v>
      </c>
      <c r="F314" s="31">
        <v>8077883</v>
      </c>
      <c r="G314" s="36">
        <f t="shared" si="72"/>
        <v>0.10856584418269426</v>
      </c>
      <c r="H314" s="31">
        <v>9999822</v>
      </c>
      <c r="I314" s="36">
        <f t="shared" si="73"/>
        <v>0.1343964894151943</v>
      </c>
      <c r="J314" s="31">
        <v>8385718</v>
      </c>
      <c r="K314" s="36">
        <f t="shared" si="74"/>
        <v>0.11015359179515462</v>
      </c>
      <c r="L314" s="31">
        <v>0</v>
      </c>
      <c r="M314" s="36">
        <f t="shared" si="75"/>
        <v>0</v>
      </c>
      <c r="N314" s="31">
        <f t="shared" si="76"/>
        <v>26463423</v>
      </c>
      <c r="O314" s="36">
        <f t="shared" si="77"/>
        <v>0.34761973806470786</v>
      </c>
      <c r="P314" s="31">
        <v>31911250</v>
      </c>
      <c r="Q314" s="31">
        <v>69573433</v>
      </c>
      <c r="R314" s="31">
        <v>71430990</v>
      </c>
      <c r="S314" s="31">
        <v>50593305</v>
      </c>
      <c r="T314" s="36">
        <f t="shared" si="78"/>
        <v>0.70828228756174316</v>
      </c>
      <c r="U314" s="36">
        <f t="shared" si="79"/>
        <v>-0.7372175016647734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35981813</v>
      </c>
      <c r="E315" s="31">
        <v>49432619</v>
      </c>
      <c r="F315" s="31">
        <v>9270410</v>
      </c>
      <c r="G315" s="36">
        <f t="shared" si="72"/>
        <v>0.25764154796758015</v>
      </c>
      <c r="H315" s="31">
        <v>11334472</v>
      </c>
      <c r="I315" s="36">
        <f t="shared" si="73"/>
        <v>0.3150055835152053</v>
      </c>
      <c r="J315" s="31">
        <v>11162114</v>
      </c>
      <c r="K315" s="36">
        <f t="shared" si="74"/>
        <v>0.2258046250796463</v>
      </c>
      <c r="L315" s="31">
        <v>0</v>
      </c>
      <c r="M315" s="36">
        <f t="shared" si="75"/>
        <v>0</v>
      </c>
      <c r="N315" s="31">
        <f t="shared" si="76"/>
        <v>31766996</v>
      </c>
      <c r="O315" s="36">
        <f t="shared" si="77"/>
        <v>0.6426322667629647</v>
      </c>
      <c r="P315" s="31">
        <v>11398338</v>
      </c>
      <c r="Q315" s="31">
        <v>26071086</v>
      </c>
      <c r="R315" s="31">
        <v>34312793</v>
      </c>
      <c r="S315" s="31">
        <v>30031174</v>
      </c>
      <c r="T315" s="36">
        <f t="shared" si="78"/>
        <v>0.87521799813847856</v>
      </c>
      <c r="U315" s="36">
        <f t="shared" si="79"/>
        <v>-2.0724424911772177E-2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97113005</v>
      </c>
      <c r="E316" s="31">
        <v>117129458</v>
      </c>
      <c r="F316" s="31">
        <v>24226383</v>
      </c>
      <c r="G316" s="36">
        <f t="shared" si="72"/>
        <v>0.24946589800202351</v>
      </c>
      <c r="H316" s="31">
        <v>29871363</v>
      </c>
      <c r="I316" s="36">
        <f t="shared" si="73"/>
        <v>0.30759384904215453</v>
      </c>
      <c r="J316" s="31">
        <v>32014715</v>
      </c>
      <c r="K316" s="36">
        <f t="shared" si="74"/>
        <v>0.27332761157317059</v>
      </c>
      <c r="L316" s="31">
        <v>0</v>
      </c>
      <c r="M316" s="36">
        <f t="shared" si="75"/>
        <v>0</v>
      </c>
      <c r="N316" s="31">
        <f t="shared" si="76"/>
        <v>86112461</v>
      </c>
      <c r="O316" s="36">
        <f t="shared" si="77"/>
        <v>0.73519046762770812</v>
      </c>
      <c r="P316" s="31">
        <v>32990141</v>
      </c>
      <c r="Q316" s="31">
        <v>145508991</v>
      </c>
      <c r="R316" s="31">
        <v>141645758</v>
      </c>
      <c r="S316" s="31">
        <v>102693875</v>
      </c>
      <c r="T316" s="36">
        <f t="shared" si="78"/>
        <v>0.7250049450827889</v>
      </c>
      <c r="U316" s="36">
        <f t="shared" si="79"/>
        <v>-2.9567197060479389E-2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443605340</v>
      </c>
      <c r="E317" s="32">
        <f>SUM(E311:E316)</f>
        <v>482104888</v>
      </c>
      <c r="F317" s="32">
        <f>SUM(F311:F316)</f>
        <v>81011036</v>
      </c>
      <c r="G317" s="37">
        <f t="shared" si="72"/>
        <v>0.18261961409211169</v>
      </c>
      <c r="H317" s="32">
        <f>SUM(H311:H316)</f>
        <v>125864578</v>
      </c>
      <c r="I317" s="37">
        <f t="shared" si="73"/>
        <v>0.28373098033490762</v>
      </c>
      <c r="J317" s="32">
        <f>SUM(J311:J316)</f>
        <v>106820820</v>
      </c>
      <c r="K317" s="37">
        <f t="shared" si="74"/>
        <v>0.22157174228857851</v>
      </c>
      <c r="L317" s="32">
        <f>SUM(L311:L316)</f>
        <v>0</v>
      </c>
      <c r="M317" s="37">
        <f t="shared" si="75"/>
        <v>0</v>
      </c>
      <c r="N317" s="32">
        <f t="shared" si="76"/>
        <v>313696434</v>
      </c>
      <c r="O317" s="37">
        <f t="shared" si="77"/>
        <v>0.65068088253857326</v>
      </c>
      <c r="P317" s="32">
        <f>SUM(P311:P316)</f>
        <v>143707726</v>
      </c>
      <c r="Q317" s="32">
        <f>SUM(Q311:Q316)</f>
        <v>578294100</v>
      </c>
      <c r="R317" s="32">
        <f>SUM(R311:R316)</f>
        <v>530319400</v>
      </c>
      <c r="S317" s="32">
        <f>SUM(S311:S316)</f>
        <v>368089532</v>
      </c>
      <c r="T317" s="37">
        <f t="shared" si="78"/>
        <v>0.69409026333941393</v>
      </c>
      <c r="U317" s="37">
        <f t="shared" si="79"/>
        <v>-0.25668004794676103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48274598</v>
      </c>
      <c r="E318" s="31">
        <v>50785985</v>
      </c>
      <c r="F318" s="31">
        <v>10286896</v>
      </c>
      <c r="G318" s="36">
        <f t="shared" si="72"/>
        <v>0.21309128250016707</v>
      </c>
      <c r="H318" s="31">
        <v>11165221</v>
      </c>
      <c r="I318" s="36">
        <f t="shared" si="73"/>
        <v>0.23128563390626267</v>
      </c>
      <c r="J318" s="31">
        <v>9938965</v>
      </c>
      <c r="K318" s="36">
        <f t="shared" si="74"/>
        <v>0.19570290898168066</v>
      </c>
      <c r="L318" s="31">
        <v>0</v>
      </c>
      <c r="M318" s="36">
        <f t="shared" si="75"/>
        <v>0</v>
      </c>
      <c r="N318" s="31">
        <f t="shared" si="76"/>
        <v>31391082</v>
      </c>
      <c r="O318" s="36">
        <f t="shared" si="77"/>
        <v>0.61810521150667852</v>
      </c>
      <c r="P318" s="31">
        <v>9728712</v>
      </c>
      <c r="Q318" s="31">
        <v>44789831</v>
      </c>
      <c r="R318" s="31">
        <v>43270873</v>
      </c>
      <c r="S318" s="31">
        <v>32139053</v>
      </c>
      <c r="T318" s="36">
        <f t="shared" si="78"/>
        <v>0.74274103506069777</v>
      </c>
      <c r="U318" s="36">
        <f t="shared" si="79"/>
        <v>2.1611596684124379E-2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150904226</v>
      </c>
      <c r="E319" s="31">
        <v>153715853</v>
      </c>
      <c r="F319" s="31">
        <v>25594607</v>
      </c>
      <c r="G319" s="36">
        <f t="shared" si="72"/>
        <v>0.16960828519142995</v>
      </c>
      <c r="H319" s="31">
        <v>35852412</v>
      </c>
      <c r="I319" s="36">
        <f t="shared" si="73"/>
        <v>0.23758388317103857</v>
      </c>
      <c r="J319" s="31">
        <v>27143751</v>
      </c>
      <c r="K319" s="36">
        <f t="shared" si="74"/>
        <v>0.17658394023939744</v>
      </c>
      <c r="L319" s="31">
        <v>0</v>
      </c>
      <c r="M319" s="36">
        <f t="shared" si="75"/>
        <v>0</v>
      </c>
      <c r="N319" s="31">
        <f t="shared" si="76"/>
        <v>88590770</v>
      </c>
      <c r="O319" s="36">
        <f t="shared" si="77"/>
        <v>0.57632812927889743</v>
      </c>
      <c r="P319" s="31">
        <v>34539288</v>
      </c>
      <c r="Q319" s="31">
        <v>140211008</v>
      </c>
      <c r="R319" s="31">
        <v>138745441</v>
      </c>
      <c r="S319" s="31">
        <v>98222213</v>
      </c>
      <c r="T319" s="36">
        <f t="shared" si="78"/>
        <v>0.70793110239924928</v>
      </c>
      <c r="U319" s="36">
        <f t="shared" si="79"/>
        <v>-0.21411955567815988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29996931</v>
      </c>
      <c r="E320" s="31">
        <v>29472430</v>
      </c>
      <c r="F320" s="31">
        <v>5573785</v>
      </c>
      <c r="G320" s="36">
        <f t="shared" si="72"/>
        <v>0.18581184188475813</v>
      </c>
      <c r="H320" s="31">
        <v>6873286</v>
      </c>
      <c r="I320" s="36">
        <f t="shared" si="73"/>
        <v>0.22913297363653634</v>
      </c>
      <c r="J320" s="31">
        <v>8844317</v>
      </c>
      <c r="K320" s="36">
        <f t="shared" si="74"/>
        <v>0.30008781087952369</v>
      </c>
      <c r="L320" s="31">
        <v>0</v>
      </c>
      <c r="M320" s="36">
        <f t="shared" si="75"/>
        <v>0</v>
      </c>
      <c r="N320" s="31">
        <f t="shared" si="76"/>
        <v>21291388</v>
      </c>
      <c r="O320" s="36">
        <f t="shared" si="77"/>
        <v>0.72241711999994573</v>
      </c>
      <c r="P320" s="31">
        <v>5149028</v>
      </c>
      <c r="Q320" s="31">
        <v>24508410</v>
      </c>
      <c r="R320" s="31">
        <v>23730035</v>
      </c>
      <c r="S320" s="31">
        <v>17044051</v>
      </c>
      <c r="T320" s="36">
        <f t="shared" si="78"/>
        <v>0.71824803461098985</v>
      </c>
      <c r="U320" s="36">
        <f t="shared" si="79"/>
        <v>0.71766729565269416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33259020</v>
      </c>
      <c r="E321" s="31">
        <v>34471956</v>
      </c>
      <c r="F321" s="31">
        <v>5778849</v>
      </c>
      <c r="G321" s="36">
        <f t="shared" si="72"/>
        <v>0.173752834569389</v>
      </c>
      <c r="H321" s="31">
        <v>11320404</v>
      </c>
      <c r="I321" s="36">
        <f t="shared" si="73"/>
        <v>0.34037094298028026</v>
      </c>
      <c r="J321" s="31">
        <v>5646830</v>
      </c>
      <c r="K321" s="36">
        <f t="shared" si="74"/>
        <v>0.16380938754969401</v>
      </c>
      <c r="L321" s="31">
        <v>0</v>
      </c>
      <c r="M321" s="36">
        <f t="shared" si="75"/>
        <v>0</v>
      </c>
      <c r="N321" s="31">
        <f t="shared" si="76"/>
        <v>22746083</v>
      </c>
      <c r="O321" s="36">
        <f t="shared" si="77"/>
        <v>0.65984312001326528</v>
      </c>
      <c r="P321" s="31">
        <v>5809359</v>
      </c>
      <c r="Q321" s="31">
        <v>31809762</v>
      </c>
      <c r="R321" s="31">
        <v>37161308</v>
      </c>
      <c r="S321" s="31">
        <v>26045198</v>
      </c>
      <c r="T321" s="36">
        <f t="shared" si="78"/>
        <v>0.7008687100034261</v>
      </c>
      <c r="U321" s="36">
        <f t="shared" si="79"/>
        <v>-2.7977096956824377E-2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131694196</v>
      </c>
      <c r="E322" s="31">
        <v>131694196</v>
      </c>
      <c r="F322" s="31">
        <v>32724585</v>
      </c>
      <c r="G322" s="36">
        <f t="shared" si="72"/>
        <v>0.2484891968967258</v>
      </c>
      <c r="H322" s="31">
        <v>38039342</v>
      </c>
      <c r="I322" s="36">
        <f t="shared" si="73"/>
        <v>0.28884600199085464</v>
      </c>
      <c r="J322" s="31">
        <v>31683514</v>
      </c>
      <c r="K322" s="36">
        <f t="shared" si="74"/>
        <v>0.24058398139277148</v>
      </c>
      <c r="L322" s="31">
        <v>0</v>
      </c>
      <c r="M322" s="36">
        <f t="shared" si="75"/>
        <v>0</v>
      </c>
      <c r="N322" s="31">
        <f t="shared" si="76"/>
        <v>102447441</v>
      </c>
      <c r="O322" s="36">
        <f t="shared" si="77"/>
        <v>0.7779191802803519</v>
      </c>
      <c r="P322" s="31">
        <v>28418917</v>
      </c>
      <c r="Q322" s="31">
        <v>132489955</v>
      </c>
      <c r="R322" s="31">
        <v>134495595</v>
      </c>
      <c r="S322" s="31">
        <v>107087238</v>
      </c>
      <c r="T322" s="36">
        <f t="shared" si="78"/>
        <v>0.79621371986197764</v>
      </c>
      <c r="U322" s="36">
        <f t="shared" si="79"/>
        <v>0.1148740819363383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394128971</v>
      </c>
      <c r="E323" s="32">
        <f>SUM(E318:E322)</f>
        <v>400140420</v>
      </c>
      <c r="F323" s="32">
        <f>SUM(F318:F322)</f>
        <v>79958722</v>
      </c>
      <c r="G323" s="37">
        <f t="shared" si="72"/>
        <v>0.20287451033382675</v>
      </c>
      <c r="H323" s="32">
        <f>SUM(H318:H322)</f>
        <v>103250665</v>
      </c>
      <c r="I323" s="37">
        <f t="shared" si="73"/>
        <v>0.26197177217911238</v>
      </c>
      <c r="J323" s="32">
        <f>SUM(J318:J322)</f>
        <v>83257377</v>
      </c>
      <c r="K323" s="37">
        <f t="shared" si="74"/>
        <v>0.20807039938629543</v>
      </c>
      <c r="L323" s="32">
        <f>SUM(L318:L322)</f>
        <v>0</v>
      </c>
      <c r="M323" s="37">
        <f t="shared" si="75"/>
        <v>0</v>
      </c>
      <c r="N323" s="32">
        <f t="shared" si="76"/>
        <v>266466764</v>
      </c>
      <c r="O323" s="37">
        <f t="shared" si="77"/>
        <v>0.66593313417324851</v>
      </c>
      <c r="P323" s="32">
        <f>SUM(P318:P322)</f>
        <v>83645304</v>
      </c>
      <c r="Q323" s="32">
        <f>SUM(Q318:Q322)</f>
        <v>373808966</v>
      </c>
      <c r="R323" s="32">
        <f>SUM(R318:R322)</f>
        <v>377403252</v>
      </c>
      <c r="S323" s="32">
        <f>SUM(S318:S322)</f>
        <v>280537753</v>
      </c>
      <c r="T323" s="37">
        <f t="shared" si="78"/>
        <v>0.74333687246552926</v>
      </c>
      <c r="U323" s="37">
        <f t="shared" si="79"/>
        <v>-4.6377618521178388E-3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20203061</v>
      </c>
      <c r="E324" s="31">
        <v>20203061</v>
      </c>
      <c r="F324" s="31">
        <v>3517841</v>
      </c>
      <c r="G324" s="36">
        <f t="shared" si="72"/>
        <v>0.17412415871040532</v>
      </c>
      <c r="H324" s="31">
        <v>4107224</v>
      </c>
      <c r="I324" s="36">
        <f t="shared" si="73"/>
        <v>0.2032971142343232</v>
      </c>
      <c r="J324" s="31">
        <v>4551219</v>
      </c>
      <c r="K324" s="36">
        <f t="shared" si="74"/>
        <v>0.22527373450983493</v>
      </c>
      <c r="L324" s="31">
        <v>0</v>
      </c>
      <c r="M324" s="36">
        <f t="shared" si="75"/>
        <v>0</v>
      </c>
      <c r="N324" s="31">
        <f t="shared" si="76"/>
        <v>12176284</v>
      </c>
      <c r="O324" s="36">
        <f t="shared" si="77"/>
        <v>0.60269500745456339</v>
      </c>
      <c r="P324" s="31">
        <v>3860917</v>
      </c>
      <c r="Q324" s="31">
        <v>17374005</v>
      </c>
      <c r="R324" s="31">
        <v>17374005</v>
      </c>
      <c r="S324" s="31">
        <v>9628246</v>
      </c>
      <c r="T324" s="36">
        <f t="shared" si="78"/>
        <v>0.55417539018781214</v>
      </c>
      <c r="U324" s="36">
        <f t="shared" si="79"/>
        <v>0.17879224028902985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68957514</v>
      </c>
      <c r="E325" s="31">
        <v>70957821</v>
      </c>
      <c r="F325" s="31">
        <v>10530958</v>
      </c>
      <c r="G325" s="36">
        <f t="shared" si="72"/>
        <v>0.15271661330482419</v>
      </c>
      <c r="H325" s="31">
        <v>25409953</v>
      </c>
      <c r="I325" s="36">
        <f t="shared" si="73"/>
        <v>0.36848708032020994</v>
      </c>
      <c r="J325" s="31">
        <v>15186575</v>
      </c>
      <c r="K325" s="36">
        <f t="shared" si="74"/>
        <v>0.21402256701202818</v>
      </c>
      <c r="L325" s="31">
        <v>0</v>
      </c>
      <c r="M325" s="36">
        <f t="shared" si="75"/>
        <v>0</v>
      </c>
      <c r="N325" s="31">
        <f t="shared" si="76"/>
        <v>51127486</v>
      </c>
      <c r="O325" s="36">
        <f t="shared" si="77"/>
        <v>0.72053348425115815</v>
      </c>
      <c r="P325" s="31">
        <v>13529784</v>
      </c>
      <c r="Q325" s="31">
        <v>62868807</v>
      </c>
      <c r="R325" s="31">
        <v>63168640</v>
      </c>
      <c r="S325" s="31">
        <v>45405395</v>
      </c>
      <c r="T325" s="36">
        <f t="shared" si="78"/>
        <v>0.71879646292844046</v>
      </c>
      <c r="U325" s="36">
        <f t="shared" si="79"/>
        <v>0.12245509610500793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103450139</v>
      </c>
      <c r="E326" s="31">
        <v>105479329</v>
      </c>
      <c r="F326" s="31">
        <v>23119237</v>
      </c>
      <c r="G326" s="36">
        <f t="shared" si="72"/>
        <v>0.22348193268256508</v>
      </c>
      <c r="H326" s="31">
        <v>29450069</v>
      </c>
      <c r="I326" s="36">
        <f t="shared" si="73"/>
        <v>0.28467887317193458</v>
      </c>
      <c r="J326" s="31">
        <v>22553443</v>
      </c>
      <c r="K326" s="36">
        <f t="shared" si="74"/>
        <v>0.21381860516006884</v>
      </c>
      <c r="L326" s="31">
        <v>0</v>
      </c>
      <c r="M326" s="36">
        <f t="shared" si="75"/>
        <v>0</v>
      </c>
      <c r="N326" s="31">
        <f t="shared" si="76"/>
        <v>75122749</v>
      </c>
      <c r="O326" s="36">
        <f t="shared" si="77"/>
        <v>0.7122035161979462</v>
      </c>
      <c r="P326" s="31">
        <v>21495155</v>
      </c>
      <c r="Q326" s="31">
        <v>100017535</v>
      </c>
      <c r="R326" s="31">
        <v>100165829</v>
      </c>
      <c r="S326" s="31">
        <v>75406630</v>
      </c>
      <c r="T326" s="36">
        <f t="shared" si="78"/>
        <v>0.75281790958870809</v>
      </c>
      <c r="U326" s="36">
        <f t="shared" si="79"/>
        <v>4.9233792452299197E-2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663214130</v>
      </c>
      <c r="E327" s="31">
        <v>708211168</v>
      </c>
      <c r="F327" s="31">
        <v>50997261</v>
      </c>
      <c r="G327" s="36">
        <f t="shared" si="72"/>
        <v>7.6894111107071852E-2</v>
      </c>
      <c r="H327" s="31">
        <v>147724664</v>
      </c>
      <c r="I327" s="36">
        <f t="shared" si="73"/>
        <v>0.22274052574844869</v>
      </c>
      <c r="J327" s="31">
        <v>172437955</v>
      </c>
      <c r="K327" s="36">
        <f t="shared" si="74"/>
        <v>0.24348381216151621</v>
      </c>
      <c r="L327" s="31">
        <v>0</v>
      </c>
      <c r="M327" s="36">
        <f t="shared" si="75"/>
        <v>0</v>
      </c>
      <c r="N327" s="31">
        <f t="shared" si="76"/>
        <v>371159880</v>
      </c>
      <c r="O327" s="36">
        <f t="shared" si="77"/>
        <v>0.5240808063619804</v>
      </c>
      <c r="P327" s="31">
        <v>113714783</v>
      </c>
      <c r="Q327" s="31">
        <v>590032156</v>
      </c>
      <c r="R327" s="31">
        <v>603025692</v>
      </c>
      <c r="S327" s="31">
        <v>331478590</v>
      </c>
      <c r="T327" s="36">
        <f t="shared" si="78"/>
        <v>0.54969231725536494</v>
      </c>
      <c r="U327" s="36">
        <f t="shared" si="79"/>
        <v>0.51640754571021774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56770500</v>
      </c>
      <c r="E328" s="31">
        <v>54148300</v>
      </c>
      <c r="F328" s="31">
        <v>11632277</v>
      </c>
      <c r="G328" s="36">
        <f t="shared" si="72"/>
        <v>0.2049000273029126</v>
      </c>
      <c r="H328" s="31">
        <v>13969920</v>
      </c>
      <c r="I328" s="36">
        <f t="shared" si="73"/>
        <v>0.24607709990223794</v>
      </c>
      <c r="J328" s="31">
        <v>11598318</v>
      </c>
      <c r="K328" s="36">
        <f t="shared" si="74"/>
        <v>0.21419542257097637</v>
      </c>
      <c r="L328" s="31">
        <v>0</v>
      </c>
      <c r="M328" s="36">
        <f t="shared" si="75"/>
        <v>0</v>
      </c>
      <c r="N328" s="31">
        <f t="shared" si="76"/>
        <v>37200515</v>
      </c>
      <c r="O328" s="36">
        <f t="shared" si="77"/>
        <v>0.6870116882709153</v>
      </c>
      <c r="P328" s="31">
        <v>11903806</v>
      </c>
      <c r="Q328" s="31">
        <v>53068200</v>
      </c>
      <c r="R328" s="31">
        <v>55449100</v>
      </c>
      <c r="S328" s="31">
        <v>35746053</v>
      </c>
      <c r="T328" s="36">
        <f t="shared" si="78"/>
        <v>0.6446642596543497</v>
      </c>
      <c r="U328" s="36">
        <f t="shared" si="79"/>
        <v>-2.5663052640474859E-2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37480150</v>
      </c>
      <c r="E329" s="31">
        <v>37945684</v>
      </c>
      <c r="F329" s="31">
        <v>5021506</v>
      </c>
      <c r="G329" s="36">
        <f t="shared" si="72"/>
        <v>0.13397774555331288</v>
      </c>
      <c r="H329" s="31">
        <v>6210066</v>
      </c>
      <c r="I329" s="36">
        <f t="shared" si="73"/>
        <v>0.1656894649567838</v>
      </c>
      <c r="J329" s="31">
        <v>7595873</v>
      </c>
      <c r="K329" s="36">
        <f t="shared" si="74"/>
        <v>0.20017752216563023</v>
      </c>
      <c r="L329" s="31">
        <v>0</v>
      </c>
      <c r="M329" s="36">
        <f t="shared" si="75"/>
        <v>0</v>
      </c>
      <c r="N329" s="31">
        <f t="shared" si="76"/>
        <v>18827445</v>
      </c>
      <c r="O329" s="36">
        <f t="shared" si="77"/>
        <v>0.49616828622722942</v>
      </c>
      <c r="P329" s="31">
        <v>11126018</v>
      </c>
      <c r="Q329" s="31">
        <v>34416954</v>
      </c>
      <c r="R329" s="31">
        <v>34345981</v>
      </c>
      <c r="S329" s="31">
        <v>21949615</v>
      </c>
      <c r="T329" s="36">
        <f t="shared" si="78"/>
        <v>0.63907375363656083</v>
      </c>
      <c r="U329" s="36">
        <f t="shared" si="79"/>
        <v>-0.31728737091742976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48011758</v>
      </c>
      <c r="E330" s="31">
        <v>65599074</v>
      </c>
      <c r="F330" s="31">
        <v>6123128</v>
      </c>
      <c r="G330" s="36">
        <f t="shared" si="72"/>
        <v>0.12753392616866893</v>
      </c>
      <c r="H330" s="31">
        <v>12639988</v>
      </c>
      <c r="I330" s="36">
        <f t="shared" si="73"/>
        <v>0.26326859349745119</v>
      </c>
      <c r="J330" s="31">
        <v>8530174</v>
      </c>
      <c r="K330" s="36">
        <f t="shared" si="74"/>
        <v>0.1300349757985913</v>
      </c>
      <c r="L330" s="31">
        <v>0</v>
      </c>
      <c r="M330" s="36">
        <f t="shared" si="75"/>
        <v>0</v>
      </c>
      <c r="N330" s="31">
        <f t="shared" si="76"/>
        <v>27293290</v>
      </c>
      <c r="O330" s="36">
        <f t="shared" si="77"/>
        <v>0.41606212307204216</v>
      </c>
      <c r="P330" s="31">
        <v>7946870</v>
      </c>
      <c r="Q330" s="31">
        <v>46928536</v>
      </c>
      <c r="R330" s="31">
        <v>42785372</v>
      </c>
      <c r="S330" s="31">
        <v>27001476</v>
      </c>
      <c r="T330" s="36">
        <f t="shared" si="78"/>
        <v>0.63109129914775541</v>
      </c>
      <c r="U330" s="36">
        <f t="shared" si="79"/>
        <v>7.3400470877213353E-2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216780000</v>
      </c>
      <c r="E331" s="31">
        <v>216780000</v>
      </c>
      <c r="F331" s="31">
        <v>48246892</v>
      </c>
      <c r="G331" s="36">
        <f t="shared" si="72"/>
        <v>0.22256154626810593</v>
      </c>
      <c r="H331" s="31">
        <v>57650932</v>
      </c>
      <c r="I331" s="36">
        <f t="shared" si="73"/>
        <v>0.26594211643140508</v>
      </c>
      <c r="J331" s="31">
        <v>63191666</v>
      </c>
      <c r="K331" s="36">
        <f t="shared" si="74"/>
        <v>0.29150136543961619</v>
      </c>
      <c r="L331" s="31">
        <v>0</v>
      </c>
      <c r="M331" s="36">
        <f t="shared" si="75"/>
        <v>0</v>
      </c>
      <c r="N331" s="31">
        <f t="shared" si="76"/>
        <v>169089490</v>
      </c>
      <c r="O331" s="36">
        <f t="shared" si="77"/>
        <v>0.7800050281391272</v>
      </c>
      <c r="P331" s="31">
        <v>54636608</v>
      </c>
      <c r="Q331" s="31">
        <v>200519999</v>
      </c>
      <c r="R331" s="31">
        <v>200419999</v>
      </c>
      <c r="S331" s="31">
        <v>150473299</v>
      </c>
      <c r="T331" s="36">
        <f t="shared" si="78"/>
        <v>0.75078984008976068</v>
      </c>
      <c r="U331" s="36">
        <f t="shared" si="79"/>
        <v>0.15658106008337858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1214867252</v>
      </c>
      <c r="E332" s="32">
        <f>SUM(E324:E331)</f>
        <v>1279324437</v>
      </c>
      <c r="F332" s="32">
        <f>SUM(F324:F331)</f>
        <v>159189100</v>
      </c>
      <c r="G332" s="37">
        <f t="shared" si="72"/>
        <v>0.13103415186962336</v>
      </c>
      <c r="H332" s="32">
        <f>SUM(H324:H331)</f>
        <v>297162816</v>
      </c>
      <c r="I332" s="37">
        <f t="shared" si="73"/>
        <v>0.24460517436023538</v>
      </c>
      <c r="J332" s="32">
        <f>SUM(J324:J331)</f>
        <v>305645223</v>
      </c>
      <c r="K332" s="37">
        <f t="shared" si="74"/>
        <v>0.23891142399869597</v>
      </c>
      <c r="L332" s="32">
        <f>SUM(L324:L331)</f>
        <v>0</v>
      </c>
      <c r="M332" s="37">
        <f t="shared" si="75"/>
        <v>0</v>
      </c>
      <c r="N332" s="32">
        <f t="shared" si="76"/>
        <v>761997139</v>
      </c>
      <c r="O332" s="37">
        <f t="shared" si="77"/>
        <v>0.5956246257492539</v>
      </c>
      <c r="P332" s="32">
        <f>SUM(P324:P331)</f>
        <v>238213941</v>
      </c>
      <c r="Q332" s="32">
        <f>SUM(Q324:Q331)</f>
        <v>1105226192</v>
      </c>
      <c r="R332" s="32">
        <f>SUM(R324:R331)</f>
        <v>1116734618</v>
      </c>
      <c r="S332" s="32">
        <f>SUM(S324:S331)</f>
        <v>697089304</v>
      </c>
      <c r="T332" s="37">
        <f t="shared" si="78"/>
        <v>0.62422109314426211</v>
      </c>
      <c r="U332" s="37">
        <f t="shared" si="79"/>
        <v>0.28307025909957129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14146483</v>
      </c>
      <c r="E333" s="31">
        <v>17302174</v>
      </c>
      <c r="F333" s="31">
        <v>3704606</v>
      </c>
      <c r="G333" s="36">
        <f t="shared" si="72"/>
        <v>0.26187470058812495</v>
      </c>
      <c r="H333" s="31">
        <v>4827551</v>
      </c>
      <c r="I333" s="36">
        <f t="shared" si="73"/>
        <v>0.34125450120711981</v>
      </c>
      <c r="J333" s="31">
        <v>2822152</v>
      </c>
      <c r="K333" s="36">
        <f t="shared" si="74"/>
        <v>0.16310967627536285</v>
      </c>
      <c r="L333" s="31">
        <v>0</v>
      </c>
      <c r="M333" s="36">
        <f t="shared" si="75"/>
        <v>0</v>
      </c>
      <c r="N333" s="31">
        <f t="shared" si="76"/>
        <v>11354309</v>
      </c>
      <c r="O333" s="36">
        <f t="shared" si="77"/>
        <v>0.65623597358343522</v>
      </c>
      <c r="P333" s="31">
        <v>3586958</v>
      </c>
      <c r="Q333" s="31">
        <v>13665348</v>
      </c>
      <c r="R333" s="31">
        <v>14806866</v>
      </c>
      <c r="S333" s="31">
        <v>10442357</v>
      </c>
      <c r="T333" s="36">
        <f t="shared" si="78"/>
        <v>0.70523748914861528</v>
      </c>
      <c r="U333" s="36">
        <f t="shared" si="79"/>
        <v>-0.21321855455235328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13628561</v>
      </c>
      <c r="E334" s="31">
        <v>13961250</v>
      </c>
      <c r="F334" s="31">
        <v>1959172</v>
      </c>
      <c r="G334" s="36">
        <f t="shared" si="72"/>
        <v>0.1437548689109584</v>
      </c>
      <c r="H334" s="31">
        <v>3273734</v>
      </c>
      <c r="I334" s="36">
        <f t="shared" si="73"/>
        <v>0.24021127395621591</v>
      </c>
      <c r="J334" s="31">
        <v>3590714</v>
      </c>
      <c r="K334" s="36">
        <f t="shared" si="74"/>
        <v>0.25719144059450266</v>
      </c>
      <c r="L334" s="31">
        <v>0</v>
      </c>
      <c r="M334" s="36">
        <f t="shared" si="75"/>
        <v>0</v>
      </c>
      <c r="N334" s="31">
        <f t="shared" si="76"/>
        <v>8823620</v>
      </c>
      <c r="O334" s="36">
        <f t="shared" si="77"/>
        <v>0.63200787895066701</v>
      </c>
      <c r="P334" s="31">
        <v>2801067</v>
      </c>
      <c r="Q334" s="31">
        <v>12406263</v>
      </c>
      <c r="R334" s="31">
        <v>12517809</v>
      </c>
      <c r="S334" s="31">
        <v>8103330</v>
      </c>
      <c r="T334" s="36">
        <f t="shared" si="78"/>
        <v>0.64734411589120744</v>
      </c>
      <c r="U334" s="36">
        <f t="shared" si="79"/>
        <v>0.28190935811246209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22150984</v>
      </c>
      <c r="E335" s="31">
        <v>21784399</v>
      </c>
      <c r="F335" s="31">
        <v>4823725</v>
      </c>
      <c r="G335" s="36">
        <f t="shared" si="72"/>
        <v>0.21776572092688976</v>
      </c>
      <c r="H335" s="31">
        <v>5513894</v>
      </c>
      <c r="I335" s="36">
        <f t="shared" si="73"/>
        <v>0.24892320810669177</v>
      </c>
      <c r="J335" s="31">
        <v>4745399</v>
      </c>
      <c r="K335" s="36">
        <f t="shared" si="74"/>
        <v>0.21783474494751956</v>
      </c>
      <c r="L335" s="31">
        <v>0</v>
      </c>
      <c r="M335" s="36">
        <f t="shared" si="75"/>
        <v>0</v>
      </c>
      <c r="N335" s="31">
        <f t="shared" si="76"/>
        <v>15083018</v>
      </c>
      <c r="O335" s="36">
        <f t="shared" si="77"/>
        <v>0.6923770538723607</v>
      </c>
      <c r="P335" s="31">
        <v>5316583</v>
      </c>
      <c r="Q335" s="31">
        <v>21806626</v>
      </c>
      <c r="R335" s="31">
        <v>22738121</v>
      </c>
      <c r="S335" s="31">
        <v>15574491</v>
      </c>
      <c r="T335" s="36">
        <f t="shared" si="78"/>
        <v>0.68495066061087462</v>
      </c>
      <c r="U335" s="36">
        <f t="shared" si="79"/>
        <v>-0.10743441793347341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68600035</v>
      </c>
      <c r="E336" s="31">
        <v>68572694</v>
      </c>
      <c r="F336" s="31">
        <v>17934820</v>
      </c>
      <c r="G336" s="36">
        <f t="shared" si="72"/>
        <v>0.26144039139338632</v>
      </c>
      <c r="H336" s="31">
        <v>18135010</v>
      </c>
      <c r="I336" s="36">
        <f t="shared" si="73"/>
        <v>0.26435861147884254</v>
      </c>
      <c r="J336" s="31">
        <v>18600005</v>
      </c>
      <c r="K336" s="36">
        <f t="shared" si="74"/>
        <v>0.27124506731498693</v>
      </c>
      <c r="L336" s="31">
        <v>0</v>
      </c>
      <c r="M336" s="36">
        <f t="shared" si="75"/>
        <v>0</v>
      </c>
      <c r="N336" s="31">
        <f t="shared" si="76"/>
        <v>54669835</v>
      </c>
      <c r="O336" s="36">
        <f t="shared" si="77"/>
        <v>0.7972537144304116</v>
      </c>
      <c r="P336" s="31">
        <v>14842996</v>
      </c>
      <c r="Q336" s="31">
        <v>65335000</v>
      </c>
      <c r="R336" s="31">
        <v>65335027</v>
      </c>
      <c r="S336" s="31">
        <v>48707861</v>
      </c>
      <c r="T336" s="36">
        <f t="shared" si="78"/>
        <v>0.74550915851002864</v>
      </c>
      <c r="U336" s="36">
        <f t="shared" si="79"/>
        <v>0.25311662146914271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118526063</v>
      </c>
      <c r="E337" s="32">
        <f>SUM(E333:E336)</f>
        <v>121620517</v>
      </c>
      <c r="F337" s="32">
        <f>SUM(F333:F336)</f>
        <v>28422323</v>
      </c>
      <c r="G337" s="37">
        <f t="shared" si="72"/>
        <v>0.23979808559067722</v>
      </c>
      <c r="H337" s="32">
        <f>SUM(H333:H336)</f>
        <v>31750189</v>
      </c>
      <c r="I337" s="37">
        <f t="shared" si="73"/>
        <v>0.26787516767514669</v>
      </c>
      <c r="J337" s="32">
        <f>SUM(J333:J336)</f>
        <v>29758270</v>
      </c>
      <c r="K337" s="37">
        <f t="shared" si="74"/>
        <v>0.24468133119348603</v>
      </c>
      <c r="L337" s="32">
        <f>SUM(L333:L336)</f>
        <v>0</v>
      </c>
      <c r="M337" s="37">
        <f t="shared" si="75"/>
        <v>0</v>
      </c>
      <c r="N337" s="32">
        <f t="shared" si="76"/>
        <v>89930782</v>
      </c>
      <c r="O337" s="37">
        <f t="shared" si="77"/>
        <v>0.73943759012305466</v>
      </c>
      <c r="P337" s="32">
        <f>SUM(P333:P336)</f>
        <v>26547604</v>
      </c>
      <c r="Q337" s="32">
        <f>SUM(Q333:Q336)</f>
        <v>113213237</v>
      </c>
      <c r="R337" s="32">
        <f>SUM(R333:R336)</f>
        <v>115397823</v>
      </c>
      <c r="S337" s="32">
        <f>SUM(S333:S336)</f>
        <v>82828039</v>
      </c>
      <c r="T337" s="37">
        <f t="shared" si="78"/>
        <v>0.71776084545373098</v>
      </c>
      <c r="U337" s="37">
        <f t="shared" si="79"/>
        <v>0.12093995375251199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7282678958</v>
      </c>
      <c r="E338" s="32">
        <f>SUM(E302,E304:E309,E311:E316,E318:E322,E324:E331,E333:E336)</f>
        <v>7939080896</v>
      </c>
      <c r="F338" s="32">
        <f>SUM(F302,F304:F309,F311:F316,F318:F322,F324:F331,F333:F336)</f>
        <v>1337362226</v>
      </c>
      <c r="G338" s="37">
        <f t="shared" si="72"/>
        <v>0.18363602648320942</v>
      </c>
      <c r="H338" s="32">
        <f>SUM(H302,H304:H309,H311:H316,H318:H322,H324:H331,H333:H336)</f>
        <v>2091705192</v>
      </c>
      <c r="I338" s="37">
        <f t="shared" si="73"/>
        <v>0.28721644934001495</v>
      </c>
      <c r="J338" s="32">
        <f>SUM(J302,J304:J309,J311:J316,J318:J322,J324:J331,J333:J336)</f>
        <v>1792477361</v>
      </c>
      <c r="K338" s="37">
        <f t="shared" si="74"/>
        <v>0.22577895155383992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5221544779</v>
      </c>
      <c r="O338" s="37">
        <f t="shared" si="77"/>
        <v>0.65770142002593845</v>
      </c>
      <c r="P338" s="32">
        <f>SUM(P302,P304:P309,P311:P316,P318:P322,P324:P331,P333:P336)</f>
        <v>1618063748</v>
      </c>
      <c r="Q338" s="32">
        <f>SUM(Q302,Q304:Q309,Q311:Q316,Q318:Q322,Q324:Q331,Q333:Q336)</f>
        <v>6870059867</v>
      </c>
      <c r="R338" s="32">
        <f>SUM(R302,R304:R309,R311:R316,R318:R322,R324:R331,R333:R336)</f>
        <v>7043267868</v>
      </c>
      <c r="S338" s="32">
        <f>SUM(S302,S304:S309,S311:S316,S318:S322,S324:S331,S333:S336)</f>
        <v>4713758337</v>
      </c>
      <c r="T338" s="37">
        <f t="shared" si="78"/>
        <v>0.6692572858709851</v>
      </c>
      <c r="U338" s="37">
        <f t="shared" si="79"/>
        <v>0.1077915584077469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34568801149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35416420656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6097823307</v>
      </c>
      <c r="G339" s="39">
        <f t="shared" si="72"/>
        <v>0.17639672491727115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8345993391</v>
      </c>
      <c r="I339" s="39">
        <f t="shared" si="73"/>
        <v>0.2414313807131096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7272246058</v>
      </c>
      <c r="K339" s="39">
        <f t="shared" si="74"/>
        <v>0.20533543264112963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21716062756</v>
      </c>
      <c r="O339" s="39">
        <f t="shared" si="77"/>
        <v>0.61316367814038308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7615772197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33618100966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33907145088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21565236909</v>
      </c>
      <c r="T339" s="39">
        <f t="shared" si="78"/>
        <v>0.63600863042380129</v>
      </c>
      <c r="U339" s="39">
        <f t="shared" si="79"/>
        <v>-4.5107197289241618E-2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1" width="11.7265625" customWidth="1"/>
    <col min="12" max="13" width="11.7265625" hidden="1" customWidth="1"/>
    <col min="1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612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0</v>
      </c>
      <c r="E8" s="31">
        <v>0</v>
      </c>
      <c r="F8" s="31">
        <v>0</v>
      </c>
      <c r="G8" s="36">
        <f>IF(($D8       =0),0,($F8       /$D8       ))</f>
        <v>0</v>
      </c>
      <c r="H8" s="31">
        <v>0</v>
      </c>
      <c r="I8" s="36">
        <f>IF(($D8       =0),0,($H8       /$D8       ))</f>
        <v>0</v>
      </c>
      <c r="J8" s="31">
        <v>0</v>
      </c>
      <c r="K8" s="36">
        <f>IF(($E8       =0),0,($J8       /$E8       ))</f>
        <v>0</v>
      </c>
      <c r="L8" s="31">
        <v>0</v>
      </c>
      <c r="M8" s="36">
        <f>IF(($E8       =0),0,($L8       /$E8       ))</f>
        <v>0</v>
      </c>
      <c r="N8" s="31">
        <f>$F8       +$H8       +$J8</f>
        <v>0</v>
      </c>
      <c r="O8" s="36">
        <f>IF(($E8       =0),0,($N8       /$E8       ))</f>
        <v>0</v>
      </c>
      <c r="P8" s="31">
        <v>0</v>
      </c>
      <c r="Q8" s="31">
        <v>0</v>
      </c>
      <c r="R8" s="31">
        <v>0</v>
      </c>
      <c r="S8" s="31">
        <v>0</v>
      </c>
      <c r="T8" s="36">
        <f>IF(($R8       =0),0,($S8       /$R8       ))</f>
        <v>0</v>
      </c>
      <c r="U8" s="36">
        <f>IF(($P8       =0),0,(($J8       /$P8       )-1))</f>
        <v>0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62610190</v>
      </c>
      <c r="E9" s="31">
        <v>55337140</v>
      </c>
      <c r="F9" s="31">
        <v>7197448</v>
      </c>
      <c r="G9" s="36">
        <f>IF(($D9       =0),0,($F9       /$D9       ))</f>
        <v>0.11495649510087735</v>
      </c>
      <c r="H9" s="31">
        <v>0</v>
      </c>
      <c r="I9" s="36">
        <f>IF(($D9       =0),0,($H9       /$D9       ))</f>
        <v>0</v>
      </c>
      <c r="J9" s="31">
        <v>0</v>
      </c>
      <c r="K9" s="36">
        <f>IF(($E9       =0),0,($J9       /$E9       ))</f>
        <v>0</v>
      </c>
      <c r="L9" s="31">
        <v>0</v>
      </c>
      <c r="M9" s="36">
        <f>IF(($E9       =0),0,($L9       /$E9       ))</f>
        <v>0</v>
      </c>
      <c r="N9" s="31">
        <f>$F9       +$H9       +$J9</f>
        <v>7197448</v>
      </c>
      <c r="O9" s="36">
        <f>IF(($E9       =0),0,($N9       /$E9       ))</f>
        <v>0.13006541357215065</v>
      </c>
      <c r="P9" s="31">
        <v>9722058</v>
      </c>
      <c r="Q9" s="31">
        <v>60416320</v>
      </c>
      <c r="R9" s="31">
        <v>52903600</v>
      </c>
      <c r="S9" s="31">
        <v>30122166</v>
      </c>
      <c r="T9" s="36">
        <f>IF(($R9       =0),0,($S9       /$R9       ))</f>
        <v>0.56937837878707687</v>
      </c>
      <c r="U9" s="36">
        <f>IF(($P9       =0),0,(($J9       /$P9       )-1))</f>
        <v>-1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62610190</v>
      </c>
      <c r="E10" s="32">
        <f>SUM(E8:E9)</f>
        <v>55337140</v>
      </c>
      <c r="F10" s="32">
        <f>SUM(F8:F9)</f>
        <v>7197448</v>
      </c>
      <c r="G10" s="37">
        <f t="shared" ref="G10:G54" si="0">IF(($D10      =0),0,($F10      /$D10      ))</f>
        <v>0.11495649510087735</v>
      </c>
      <c r="H10" s="32">
        <f>SUM(H8:H9)</f>
        <v>0</v>
      </c>
      <c r="I10" s="37">
        <f t="shared" ref="I10:I54" si="1">IF(($D10      =0),0,($H10      /$D10      ))</f>
        <v>0</v>
      </c>
      <c r="J10" s="32">
        <f>SUM(J8:J9)</f>
        <v>0</v>
      </c>
      <c r="K10" s="37">
        <f t="shared" ref="K10:K54" si="2">IF(($E10      =0),0,($J10      /$E10      ))</f>
        <v>0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7197448</v>
      </c>
      <c r="O10" s="37">
        <f t="shared" ref="O10:O54" si="5">IF(($E10      =0),0,($N10      /$E10      ))</f>
        <v>0.13006541357215065</v>
      </c>
      <c r="P10" s="32">
        <f>SUM(P8:P9)</f>
        <v>9722058</v>
      </c>
      <c r="Q10" s="32">
        <f>SUM(Q8:Q9)</f>
        <v>60416320</v>
      </c>
      <c r="R10" s="32">
        <f>SUM(R8:R9)</f>
        <v>52903600</v>
      </c>
      <c r="S10" s="32">
        <f>SUM(S8:S9)</f>
        <v>30122166</v>
      </c>
      <c r="T10" s="37">
        <f t="shared" ref="T10:T54" si="6">IF(($R10      =0),0,($S10      /$R10      ))</f>
        <v>0.56937837878707687</v>
      </c>
      <c r="U10" s="37">
        <f t="shared" ref="U10:U54" si="7">IF(($P10      =0),0,(($J10      /$P10      )-1))</f>
        <v>-1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0</v>
      </c>
      <c r="E11" s="31">
        <v>0</v>
      </c>
      <c r="F11" s="31">
        <v>226181</v>
      </c>
      <c r="G11" s="36">
        <f t="shared" si="0"/>
        <v>0</v>
      </c>
      <c r="H11" s="31">
        <v>0</v>
      </c>
      <c r="I11" s="36">
        <f t="shared" si="1"/>
        <v>0</v>
      </c>
      <c r="J11" s="31">
        <v>0</v>
      </c>
      <c r="K11" s="36">
        <f t="shared" si="2"/>
        <v>0</v>
      </c>
      <c r="L11" s="31">
        <v>0</v>
      </c>
      <c r="M11" s="36">
        <f t="shared" si="3"/>
        <v>0</v>
      </c>
      <c r="N11" s="31">
        <f t="shared" si="4"/>
        <v>226181</v>
      </c>
      <c r="O11" s="36">
        <f t="shared" si="5"/>
        <v>0</v>
      </c>
      <c r="P11" s="31">
        <v>710860</v>
      </c>
      <c r="Q11" s="31">
        <v>2332000</v>
      </c>
      <c r="R11" s="31">
        <v>2332000</v>
      </c>
      <c r="S11" s="31">
        <v>1172422</v>
      </c>
      <c r="T11" s="36">
        <f t="shared" si="6"/>
        <v>0.50275385934819894</v>
      </c>
      <c r="U11" s="36">
        <f t="shared" si="7"/>
        <v>-1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0</v>
      </c>
      <c r="E12" s="31">
        <v>0</v>
      </c>
      <c r="F12" s="31">
        <v>0</v>
      </c>
      <c r="G12" s="36">
        <f t="shared" si="0"/>
        <v>0</v>
      </c>
      <c r="H12" s="31">
        <v>0</v>
      </c>
      <c r="I12" s="36">
        <f t="shared" si="1"/>
        <v>0</v>
      </c>
      <c r="J12" s="31">
        <v>0</v>
      </c>
      <c r="K12" s="36">
        <f t="shared" si="2"/>
        <v>0</v>
      </c>
      <c r="L12" s="31">
        <v>0</v>
      </c>
      <c r="M12" s="36">
        <f t="shared" si="3"/>
        <v>0</v>
      </c>
      <c r="N12" s="31">
        <f t="shared" si="4"/>
        <v>0</v>
      </c>
      <c r="O12" s="36">
        <f t="shared" si="5"/>
        <v>0</v>
      </c>
      <c r="P12" s="31">
        <v>0</v>
      </c>
      <c r="Q12" s="31">
        <v>0</v>
      </c>
      <c r="R12" s="31">
        <v>0</v>
      </c>
      <c r="S12" s="31">
        <v>0</v>
      </c>
      <c r="T12" s="36">
        <f t="shared" si="6"/>
        <v>0</v>
      </c>
      <c r="U12" s="36">
        <f t="shared" si="7"/>
        <v>0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0</v>
      </c>
      <c r="E13" s="31">
        <v>0</v>
      </c>
      <c r="F13" s="31">
        <v>0</v>
      </c>
      <c r="G13" s="36">
        <f t="shared" si="0"/>
        <v>0</v>
      </c>
      <c r="H13" s="31">
        <v>0</v>
      </c>
      <c r="I13" s="36">
        <f t="shared" si="1"/>
        <v>0</v>
      </c>
      <c r="J13" s="31">
        <v>0</v>
      </c>
      <c r="K13" s="36">
        <f t="shared" si="2"/>
        <v>0</v>
      </c>
      <c r="L13" s="31">
        <v>0</v>
      </c>
      <c r="M13" s="36">
        <f t="shared" si="3"/>
        <v>0</v>
      </c>
      <c r="N13" s="31">
        <f t="shared" si="4"/>
        <v>0</v>
      </c>
      <c r="O13" s="36">
        <f t="shared" si="5"/>
        <v>0</v>
      </c>
      <c r="P13" s="31">
        <v>0</v>
      </c>
      <c r="Q13" s="31">
        <v>0</v>
      </c>
      <c r="R13" s="31">
        <v>0</v>
      </c>
      <c r="S13" s="31">
        <v>0</v>
      </c>
      <c r="T13" s="36">
        <f t="shared" si="6"/>
        <v>0</v>
      </c>
      <c r="U13" s="36">
        <f t="shared" si="7"/>
        <v>0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2798336</v>
      </c>
      <c r="E14" s="31">
        <v>2758336</v>
      </c>
      <c r="F14" s="31">
        <v>636806</v>
      </c>
      <c r="G14" s="36">
        <f t="shared" si="0"/>
        <v>0.22756595348092581</v>
      </c>
      <c r="H14" s="31">
        <v>758740</v>
      </c>
      <c r="I14" s="36">
        <f t="shared" si="1"/>
        <v>0.27113970588235292</v>
      </c>
      <c r="J14" s="31">
        <v>748202</v>
      </c>
      <c r="K14" s="36">
        <f t="shared" si="2"/>
        <v>0.27125121812571057</v>
      </c>
      <c r="L14" s="31">
        <v>0</v>
      </c>
      <c r="M14" s="36">
        <f t="shared" si="3"/>
        <v>0</v>
      </c>
      <c r="N14" s="31">
        <f t="shared" si="4"/>
        <v>2143748</v>
      </c>
      <c r="O14" s="36">
        <f t="shared" si="5"/>
        <v>0.77718885588992781</v>
      </c>
      <c r="P14" s="31">
        <v>666238</v>
      </c>
      <c r="Q14" s="31">
        <v>2725556</v>
      </c>
      <c r="R14" s="31">
        <v>2710556</v>
      </c>
      <c r="S14" s="31">
        <v>1846590</v>
      </c>
      <c r="T14" s="36">
        <f t="shared" si="6"/>
        <v>0.68125875281676529</v>
      </c>
      <c r="U14" s="36">
        <f t="shared" si="7"/>
        <v>0.12302510514260678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0</v>
      </c>
      <c r="E15" s="31">
        <v>0</v>
      </c>
      <c r="F15" s="31">
        <v>0</v>
      </c>
      <c r="G15" s="36">
        <f t="shared" si="0"/>
        <v>0</v>
      </c>
      <c r="H15" s="31">
        <v>0</v>
      </c>
      <c r="I15" s="36">
        <f t="shared" si="1"/>
        <v>0</v>
      </c>
      <c r="J15" s="31">
        <v>0</v>
      </c>
      <c r="K15" s="36">
        <f t="shared" si="2"/>
        <v>0</v>
      </c>
      <c r="L15" s="31">
        <v>0</v>
      </c>
      <c r="M15" s="36">
        <f t="shared" si="3"/>
        <v>0</v>
      </c>
      <c r="N15" s="31">
        <f t="shared" si="4"/>
        <v>0</v>
      </c>
      <c r="O15" s="36">
        <f t="shared" si="5"/>
        <v>0</v>
      </c>
      <c r="P15" s="31">
        <v>0</v>
      </c>
      <c r="Q15" s="31">
        <v>0</v>
      </c>
      <c r="R15" s="31">
        <v>0</v>
      </c>
      <c r="S15" s="31">
        <v>0</v>
      </c>
      <c r="T15" s="36">
        <f t="shared" si="6"/>
        <v>0</v>
      </c>
      <c r="U15" s="36">
        <f t="shared" si="7"/>
        <v>0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8330594</v>
      </c>
      <c r="E16" s="31">
        <v>19329295</v>
      </c>
      <c r="F16" s="31">
        <v>3277863</v>
      </c>
      <c r="G16" s="36">
        <f t="shared" si="0"/>
        <v>0.39347290241248101</v>
      </c>
      <c r="H16" s="31">
        <v>4485213</v>
      </c>
      <c r="I16" s="36">
        <f t="shared" si="1"/>
        <v>0.53840254368415985</v>
      </c>
      <c r="J16" s="31">
        <v>4584105</v>
      </c>
      <c r="K16" s="36">
        <f t="shared" si="2"/>
        <v>0.23715841679688784</v>
      </c>
      <c r="L16" s="31">
        <v>0</v>
      </c>
      <c r="M16" s="36">
        <f t="shared" si="3"/>
        <v>0</v>
      </c>
      <c r="N16" s="31">
        <f t="shared" si="4"/>
        <v>12347181</v>
      </c>
      <c r="O16" s="36">
        <f t="shared" si="5"/>
        <v>0.63878072117994988</v>
      </c>
      <c r="P16" s="31">
        <v>1269882</v>
      </c>
      <c r="Q16" s="31">
        <v>10109220</v>
      </c>
      <c r="R16" s="31">
        <v>9340267</v>
      </c>
      <c r="S16" s="31">
        <v>3924555</v>
      </c>
      <c r="T16" s="36">
        <f t="shared" si="6"/>
        <v>0.42017589004682626</v>
      </c>
      <c r="U16" s="36">
        <f t="shared" si="7"/>
        <v>2.6098669010191498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0</v>
      </c>
      <c r="E17" s="31">
        <v>0</v>
      </c>
      <c r="F17" s="31">
        <v>0</v>
      </c>
      <c r="G17" s="36">
        <f t="shared" si="0"/>
        <v>0</v>
      </c>
      <c r="H17" s="31">
        <v>0</v>
      </c>
      <c r="I17" s="36">
        <f t="shared" si="1"/>
        <v>0</v>
      </c>
      <c r="J17" s="31">
        <v>0</v>
      </c>
      <c r="K17" s="36">
        <f t="shared" si="2"/>
        <v>0</v>
      </c>
      <c r="L17" s="31">
        <v>0</v>
      </c>
      <c r="M17" s="36">
        <f t="shared" si="3"/>
        <v>0</v>
      </c>
      <c r="N17" s="31">
        <f t="shared" si="4"/>
        <v>0</v>
      </c>
      <c r="O17" s="36">
        <f t="shared" si="5"/>
        <v>0</v>
      </c>
      <c r="P17" s="31">
        <v>0</v>
      </c>
      <c r="Q17" s="31">
        <v>0</v>
      </c>
      <c r="R17" s="31">
        <v>0</v>
      </c>
      <c r="S17" s="31">
        <v>0</v>
      </c>
      <c r="T17" s="36">
        <f t="shared" si="6"/>
        <v>0</v>
      </c>
      <c r="U17" s="36">
        <f t="shared" si="7"/>
        <v>0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0</v>
      </c>
      <c r="E18" s="31">
        <v>0</v>
      </c>
      <c r="F18" s="31">
        <v>0</v>
      </c>
      <c r="G18" s="36">
        <f t="shared" si="0"/>
        <v>0</v>
      </c>
      <c r="H18" s="31">
        <v>0</v>
      </c>
      <c r="I18" s="36">
        <f t="shared" si="1"/>
        <v>0</v>
      </c>
      <c r="J18" s="31">
        <v>0</v>
      </c>
      <c r="K18" s="36">
        <f t="shared" si="2"/>
        <v>0</v>
      </c>
      <c r="L18" s="31">
        <v>0</v>
      </c>
      <c r="M18" s="36">
        <f t="shared" si="3"/>
        <v>0</v>
      </c>
      <c r="N18" s="31">
        <f t="shared" si="4"/>
        <v>0</v>
      </c>
      <c r="O18" s="36">
        <f t="shared" si="5"/>
        <v>0</v>
      </c>
      <c r="P18" s="31">
        <v>0</v>
      </c>
      <c r="Q18" s="31">
        <v>0</v>
      </c>
      <c r="R18" s="31">
        <v>0</v>
      </c>
      <c r="S18" s="31">
        <v>0</v>
      </c>
      <c r="T18" s="36">
        <f t="shared" si="6"/>
        <v>0</v>
      </c>
      <c r="U18" s="36">
        <f t="shared" si="7"/>
        <v>0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11128930</v>
      </c>
      <c r="E19" s="32">
        <f>SUM(E11:E18)</f>
        <v>22087631</v>
      </c>
      <c r="F19" s="32">
        <f>SUM(F11:F18)</f>
        <v>4140850</v>
      </c>
      <c r="G19" s="37">
        <f t="shared" si="0"/>
        <v>0.37207979563174537</v>
      </c>
      <c r="H19" s="32">
        <f>SUM(H11:H18)</f>
        <v>5243953</v>
      </c>
      <c r="I19" s="37">
        <f t="shared" si="1"/>
        <v>0.47120010638938337</v>
      </c>
      <c r="J19" s="32">
        <f>SUM(J11:J18)</f>
        <v>5332307</v>
      </c>
      <c r="K19" s="37">
        <f t="shared" si="2"/>
        <v>0.24141597620858479</v>
      </c>
      <c r="L19" s="32">
        <f>SUM(L11:L18)</f>
        <v>0</v>
      </c>
      <c r="M19" s="37">
        <f t="shared" si="3"/>
        <v>0</v>
      </c>
      <c r="N19" s="32">
        <f t="shared" si="4"/>
        <v>14717110</v>
      </c>
      <c r="O19" s="37">
        <f t="shared" si="5"/>
        <v>0.66630549921809179</v>
      </c>
      <c r="P19" s="32">
        <f>SUM(P11:P18)</f>
        <v>2646980</v>
      </c>
      <c r="Q19" s="32">
        <f>SUM(Q11:Q18)</f>
        <v>15166776</v>
      </c>
      <c r="R19" s="32">
        <f>SUM(R11:R18)</f>
        <v>14382823</v>
      </c>
      <c r="S19" s="32">
        <f>SUM(S11:S18)</f>
        <v>6943567</v>
      </c>
      <c r="T19" s="37">
        <f t="shared" si="6"/>
        <v>0.48276802127092855</v>
      </c>
      <c r="U19" s="37">
        <f t="shared" si="7"/>
        <v>1.0144870758373692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763696</v>
      </c>
      <c r="E20" s="31">
        <v>953696</v>
      </c>
      <c r="F20" s="31">
        <v>225372</v>
      </c>
      <c r="G20" s="36">
        <f t="shared" si="0"/>
        <v>0.29510695355219879</v>
      </c>
      <c r="H20" s="31">
        <v>131122</v>
      </c>
      <c r="I20" s="36">
        <f t="shared" si="1"/>
        <v>0.17169397247072132</v>
      </c>
      <c r="J20" s="31">
        <v>256683</v>
      </c>
      <c r="K20" s="36">
        <f t="shared" si="2"/>
        <v>0.26914551387444219</v>
      </c>
      <c r="L20" s="31">
        <v>0</v>
      </c>
      <c r="M20" s="36">
        <f t="shared" si="3"/>
        <v>0</v>
      </c>
      <c r="N20" s="31">
        <f t="shared" si="4"/>
        <v>613177</v>
      </c>
      <c r="O20" s="36">
        <f t="shared" si="5"/>
        <v>0.64294806730866016</v>
      </c>
      <c r="P20" s="31">
        <v>153698</v>
      </c>
      <c r="Q20" s="31">
        <v>808697</v>
      </c>
      <c r="R20" s="31">
        <v>1430000</v>
      </c>
      <c r="S20" s="31">
        <v>483577</v>
      </c>
      <c r="T20" s="36">
        <f t="shared" si="6"/>
        <v>0.33816573426573426</v>
      </c>
      <c r="U20" s="36">
        <f t="shared" si="7"/>
        <v>0.67004775598901745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0</v>
      </c>
      <c r="E21" s="31">
        <v>0</v>
      </c>
      <c r="F21" s="31">
        <v>0</v>
      </c>
      <c r="G21" s="36">
        <f t="shared" si="0"/>
        <v>0</v>
      </c>
      <c r="H21" s="31">
        <v>0</v>
      </c>
      <c r="I21" s="36">
        <f t="shared" si="1"/>
        <v>0</v>
      </c>
      <c r="J21" s="31">
        <v>0</v>
      </c>
      <c r="K21" s="36">
        <f t="shared" si="2"/>
        <v>0</v>
      </c>
      <c r="L21" s="31">
        <v>0</v>
      </c>
      <c r="M21" s="36">
        <f t="shared" si="3"/>
        <v>0</v>
      </c>
      <c r="N21" s="31">
        <f t="shared" si="4"/>
        <v>0</v>
      </c>
      <c r="O21" s="36">
        <f t="shared" si="5"/>
        <v>0</v>
      </c>
      <c r="P21" s="31">
        <v>0</v>
      </c>
      <c r="Q21" s="31">
        <v>0</v>
      </c>
      <c r="R21" s="31">
        <v>0</v>
      </c>
      <c r="S21" s="31">
        <v>0</v>
      </c>
      <c r="T21" s="36">
        <f t="shared" si="6"/>
        <v>0</v>
      </c>
      <c r="U21" s="36">
        <f t="shared" si="7"/>
        <v>0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0</v>
      </c>
      <c r="S22" s="31">
        <v>0</v>
      </c>
      <c r="T22" s="36">
        <f t="shared" si="6"/>
        <v>0</v>
      </c>
      <c r="U22" s="36">
        <f t="shared" si="7"/>
        <v>0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540000</v>
      </c>
      <c r="E23" s="31">
        <v>0</v>
      </c>
      <c r="F23" s="31">
        <v>0</v>
      </c>
      <c r="G23" s="36">
        <f t="shared" si="0"/>
        <v>0</v>
      </c>
      <c r="H23" s="31">
        <v>0</v>
      </c>
      <c r="I23" s="36">
        <f t="shared" si="1"/>
        <v>0</v>
      </c>
      <c r="J23" s="31">
        <v>0</v>
      </c>
      <c r="K23" s="36">
        <f t="shared" si="2"/>
        <v>0</v>
      </c>
      <c r="L23" s="31">
        <v>0</v>
      </c>
      <c r="M23" s="36">
        <f t="shared" si="3"/>
        <v>0</v>
      </c>
      <c r="N23" s="31">
        <f t="shared" si="4"/>
        <v>0</v>
      </c>
      <c r="O23" s="36">
        <f t="shared" si="5"/>
        <v>0</v>
      </c>
      <c r="P23" s="31">
        <v>135000</v>
      </c>
      <c r="Q23" s="31">
        <v>250000</v>
      </c>
      <c r="R23" s="31">
        <v>540000</v>
      </c>
      <c r="S23" s="31">
        <v>315000</v>
      </c>
      <c r="T23" s="36">
        <f t="shared" si="6"/>
        <v>0.58333333333333337</v>
      </c>
      <c r="U23" s="36">
        <f t="shared" si="7"/>
        <v>-1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0</v>
      </c>
      <c r="E24" s="31">
        <v>0</v>
      </c>
      <c r="F24" s="31">
        <v>0</v>
      </c>
      <c r="G24" s="36">
        <f t="shared" si="0"/>
        <v>0</v>
      </c>
      <c r="H24" s="31">
        <v>0</v>
      </c>
      <c r="I24" s="36">
        <f t="shared" si="1"/>
        <v>0</v>
      </c>
      <c r="J24" s="31">
        <v>0</v>
      </c>
      <c r="K24" s="36">
        <f t="shared" si="2"/>
        <v>0</v>
      </c>
      <c r="L24" s="31">
        <v>0</v>
      </c>
      <c r="M24" s="36">
        <f t="shared" si="3"/>
        <v>0</v>
      </c>
      <c r="N24" s="31">
        <f t="shared" si="4"/>
        <v>0</v>
      </c>
      <c r="O24" s="36">
        <f t="shared" si="5"/>
        <v>0</v>
      </c>
      <c r="P24" s="31">
        <v>0</v>
      </c>
      <c r="Q24" s="31">
        <v>0</v>
      </c>
      <c r="R24" s="31">
        <v>0</v>
      </c>
      <c r="S24" s="31">
        <v>0</v>
      </c>
      <c r="T24" s="36">
        <f t="shared" si="6"/>
        <v>0</v>
      </c>
      <c r="U24" s="36">
        <f t="shared" si="7"/>
        <v>0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0</v>
      </c>
      <c r="E25" s="31">
        <v>0</v>
      </c>
      <c r="F25" s="31">
        <v>0</v>
      </c>
      <c r="G25" s="36">
        <f t="shared" si="0"/>
        <v>0</v>
      </c>
      <c r="H25" s="31">
        <v>0</v>
      </c>
      <c r="I25" s="36">
        <f t="shared" si="1"/>
        <v>0</v>
      </c>
      <c r="J25" s="31">
        <v>0</v>
      </c>
      <c r="K25" s="36">
        <f t="shared" si="2"/>
        <v>0</v>
      </c>
      <c r="L25" s="31">
        <v>0</v>
      </c>
      <c r="M25" s="36">
        <f t="shared" si="3"/>
        <v>0</v>
      </c>
      <c r="N25" s="31">
        <f t="shared" si="4"/>
        <v>0</v>
      </c>
      <c r="O25" s="36">
        <f t="shared" si="5"/>
        <v>0</v>
      </c>
      <c r="P25" s="31">
        <v>0</v>
      </c>
      <c r="Q25" s="31">
        <v>0</v>
      </c>
      <c r="R25" s="31">
        <v>0</v>
      </c>
      <c r="S25" s="31">
        <v>0</v>
      </c>
      <c r="T25" s="36">
        <f t="shared" si="6"/>
        <v>0</v>
      </c>
      <c r="U25" s="36">
        <f t="shared" si="7"/>
        <v>0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0</v>
      </c>
      <c r="E26" s="31">
        <v>0</v>
      </c>
      <c r="F26" s="31">
        <v>0</v>
      </c>
      <c r="G26" s="36">
        <f t="shared" si="0"/>
        <v>0</v>
      </c>
      <c r="H26" s="31">
        <v>0</v>
      </c>
      <c r="I26" s="36">
        <f t="shared" si="1"/>
        <v>0</v>
      </c>
      <c r="J26" s="31">
        <v>0</v>
      </c>
      <c r="K26" s="36">
        <f t="shared" si="2"/>
        <v>0</v>
      </c>
      <c r="L26" s="31">
        <v>0</v>
      </c>
      <c r="M26" s="36">
        <f t="shared" si="3"/>
        <v>0</v>
      </c>
      <c r="N26" s="31">
        <f t="shared" si="4"/>
        <v>0</v>
      </c>
      <c r="O26" s="36">
        <f t="shared" si="5"/>
        <v>0</v>
      </c>
      <c r="P26" s="31">
        <v>0</v>
      </c>
      <c r="Q26" s="31">
        <v>0</v>
      </c>
      <c r="R26" s="31">
        <v>0</v>
      </c>
      <c r="S26" s="31">
        <v>0</v>
      </c>
      <c r="T26" s="36">
        <f t="shared" si="6"/>
        <v>0</v>
      </c>
      <c r="U26" s="36">
        <f t="shared" si="7"/>
        <v>0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1303696</v>
      </c>
      <c r="E27" s="32">
        <f>SUM(E20:E26)</f>
        <v>953696</v>
      </c>
      <c r="F27" s="32">
        <f>SUM(F20:F26)</f>
        <v>225372</v>
      </c>
      <c r="G27" s="37">
        <f t="shared" si="0"/>
        <v>0.17287158969575731</v>
      </c>
      <c r="H27" s="32">
        <f>SUM(H20:H26)</f>
        <v>131122</v>
      </c>
      <c r="I27" s="37">
        <f t="shared" si="1"/>
        <v>0.10057712841030424</v>
      </c>
      <c r="J27" s="32">
        <f>SUM(J20:J26)</f>
        <v>256683</v>
      </c>
      <c r="K27" s="37">
        <f t="shared" si="2"/>
        <v>0.26914551387444219</v>
      </c>
      <c r="L27" s="32">
        <f>SUM(L20:L26)</f>
        <v>0</v>
      </c>
      <c r="M27" s="37">
        <f t="shared" si="3"/>
        <v>0</v>
      </c>
      <c r="N27" s="32">
        <f t="shared" si="4"/>
        <v>613177</v>
      </c>
      <c r="O27" s="37">
        <f t="shared" si="5"/>
        <v>0.64294806730866016</v>
      </c>
      <c r="P27" s="32">
        <f>SUM(P20:P26)</f>
        <v>288698</v>
      </c>
      <c r="Q27" s="32">
        <f>SUM(Q20:Q26)</f>
        <v>1058697</v>
      </c>
      <c r="R27" s="32">
        <f>SUM(R20:R26)</f>
        <v>1970000</v>
      </c>
      <c r="S27" s="32">
        <f>SUM(S20:S26)</f>
        <v>798577</v>
      </c>
      <c r="T27" s="37">
        <f t="shared" si="6"/>
        <v>0.40536903553299491</v>
      </c>
      <c r="U27" s="37">
        <f t="shared" si="7"/>
        <v>-0.11089442947301331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0</v>
      </c>
      <c r="E28" s="31">
        <v>0</v>
      </c>
      <c r="F28" s="31">
        <v>0</v>
      </c>
      <c r="G28" s="36">
        <f t="shared" si="0"/>
        <v>0</v>
      </c>
      <c r="H28" s="31">
        <v>0</v>
      </c>
      <c r="I28" s="36">
        <f t="shared" si="1"/>
        <v>0</v>
      </c>
      <c r="J28" s="31">
        <v>0</v>
      </c>
      <c r="K28" s="36">
        <f t="shared" si="2"/>
        <v>0</v>
      </c>
      <c r="L28" s="31">
        <v>0</v>
      </c>
      <c r="M28" s="36">
        <f t="shared" si="3"/>
        <v>0</v>
      </c>
      <c r="N28" s="31">
        <f t="shared" si="4"/>
        <v>0</v>
      </c>
      <c r="O28" s="36">
        <f t="shared" si="5"/>
        <v>0</v>
      </c>
      <c r="P28" s="31">
        <v>0</v>
      </c>
      <c r="Q28" s="31">
        <v>0</v>
      </c>
      <c r="R28" s="31">
        <v>0</v>
      </c>
      <c r="S28" s="31">
        <v>0</v>
      </c>
      <c r="T28" s="36">
        <f t="shared" si="6"/>
        <v>0</v>
      </c>
      <c r="U28" s="36">
        <f t="shared" si="7"/>
        <v>0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0</v>
      </c>
      <c r="E29" s="31">
        <v>0</v>
      </c>
      <c r="F29" s="31">
        <v>0</v>
      </c>
      <c r="G29" s="36">
        <f t="shared" si="0"/>
        <v>0</v>
      </c>
      <c r="H29" s="31">
        <v>0</v>
      </c>
      <c r="I29" s="36">
        <f t="shared" si="1"/>
        <v>0</v>
      </c>
      <c r="J29" s="31">
        <v>0</v>
      </c>
      <c r="K29" s="36">
        <f t="shared" si="2"/>
        <v>0</v>
      </c>
      <c r="L29" s="31">
        <v>0</v>
      </c>
      <c r="M29" s="36">
        <f t="shared" si="3"/>
        <v>0</v>
      </c>
      <c r="N29" s="31">
        <f t="shared" si="4"/>
        <v>0</v>
      </c>
      <c r="O29" s="36">
        <f t="shared" si="5"/>
        <v>0</v>
      </c>
      <c r="P29" s="31">
        <v>0</v>
      </c>
      <c r="Q29" s="31">
        <v>0</v>
      </c>
      <c r="R29" s="31">
        <v>0</v>
      </c>
      <c r="S29" s="31">
        <v>0</v>
      </c>
      <c r="T29" s="36">
        <f t="shared" si="6"/>
        <v>0</v>
      </c>
      <c r="U29" s="36">
        <f t="shared" si="7"/>
        <v>0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0</v>
      </c>
      <c r="E30" s="31">
        <v>0</v>
      </c>
      <c r="F30" s="31">
        <v>0</v>
      </c>
      <c r="G30" s="36">
        <f t="shared" si="0"/>
        <v>0</v>
      </c>
      <c r="H30" s="31">
        <v>0</v>
      </c>
      <c r="I30" s="36">
        <f t="shared" si="1"/>
        <v>0</v>
      </c>
      <c r="J30" s="31">
        <v>0</v>
      </c>
      <c r="K30" s="36">
        <f t="shared" si="2"/>
        <v>0</v>
      </c>
      <c r="L30" s="31">
        <v>0</v>
      </c>
      <c r="M30" s="36">
        <f t="shared" si="3"/>
        <v>0</v>
      </c>
      <c r="N30" s="31">
        <f t="shared" si="4"/>
        <v>0</v>
      </c>
      <c r="O30" s="36">
        <f t="shared" si="5"/>
        <v>0</v>
      </c>
      <c r="P30" s="31">
        <v>0</v>
      </c>
      <c r="Q30" s="31">
        <v>0</v>
      </c>
      <c r="R30" s="31">
        <v>0</v>
      </c>
      <c r="S30" s="31">
        <v>0</v>
      </c>
      <c r="T30" s="36">
        <f t="shared" si="6"/>
        <v>0</v>
      </c>
      <c r="U30" s="36">
        <f t="shared" si="7"/>
        <v>0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0</v>
      </c>
      <c r="E31" s="31">
        <v>0</v>
      </c>
      <c r="F31" s="31">
        <v>0</v>
      </c>
      <c r="G31" s="36">
        <f t="shared" si="0"/>
        <v>0</v>
      </c>
      <c r="H31" s="31">
        <v>0</v>
      </c>
      <c r="I31" s="36">
        <f t="shared" si="1"/>
        <v>0</v>
      </c>
      <c r="J31" s="31">
        <v>0</v>
      </c>
      <c r="K31" s="36">
        <f t="shared" si="2"/>
        <v>0</v>
      </c>
      <c r="L31" s="31">
        <v>0</v>
      </c>
      <c r="M31" s="36">
        <f t="shared" si="3"/>
        <v>0</v>
      </c>
      <c r="N31" s="31">
        <f t="shared" si="4"/>
        <v>0</v>
      </c>
      <c r="O31" s="36">
        <f t="shared" si="5"/>
        <v>0</v>
      </c>
      <c r="P31" s="31">
        <v>0</v>
      </c>
      <c r="Q31" s="31">
        <v>0</v>
      </c>
      <c r="R31" s="31">
        <v>0</v>
      </c>
      <c r="S31" s="31">
        <v>0</v>
      </c>
      <c r="T31" s="36">
        <f t="shared" si="6"/>
        <v>0</v>
      </c>
      <c r="U31" s="36">
        <f t="shared" si="7"/>
        <v>0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0</v>
      </c>
      <c r="E32" s="31">
        <v>0</v>
      </c>
      <c r="F32" s="31">
        <v>0</v>
      </c>
      <c r="G32" s="36">
        <f t="shared" si="0"/>
        <v>0</v>
      </c>
      <c r="H32" s="31">
        <v>0</v>
      </c>
      <c r="I32" s="36">
        <f t="shared" si="1"/>
        <v>0</v>
      </c>
      <c r="J32" s="31">
        <v>0</v>
      </c>
      <c r="K32" s="36">
        <f t="shared" si="2"/>
        <v>0</v>
      </c>
      <c r="L32" s="31">
        <v>0</v>
      </c>
      <c r="M32" s="36">
        <f t="shared" si="3"/>
        <v>0</v>
      </c>
      <c r="N32" s="31">
        <f t="shared" si="4"/>
        <v>0</v>
      </c>
      <c r="O32" s="36">
        <f t="shared" si="5"/>
        <v>0</v>
      </c>
      <c r="P32" s="31">
        <v>0</v>
      </c>
      <c r="Q32" s="31">
        <v>0</v>
      </c>
      <c r="R32" s="31">
        <v>0</v>
      </c>
      <c r="S32" s="31">
        <v>0</v>
      </c>
      <c r="T32" s="36">
        <f t="shared" si="6"/>
        <v>0</v>
      </c>
      <c r="U32" s="36">
        <f t="shared" si="7"/>
        <v>0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857105</v>
      </c>
      <c r="E33" s="31">
        <v>857105</v>
      </c>
      <c r="F33" s="31">
        <v>207286</v>
      </c>
      <c r="G33" s="36">
        <f t="shared" si="0"/>
        <v>0.24184434812537553</v>
      </c>
      <c r="H33" s="31">
        <v>195062</v>
      </c>
      <c r="I33" s="36">
        <f t="shared" si="1"/>
        <v>0.22758238488866592</v>
      </c>
      <c r="J33" s="31">
        <v>331394</v>
      </c>
      <c r="K33" s="36">
        <f t="shared" si="2"/>
        <v>0.38664341008394537</v>
      </c>
      <c r="L33" s="31">
        <v>0</v>
      </c>
      <c r="M33" s="36">
        <f t="shared" si="3"/>
        <v>0</v>
      </c>
      <c r="N33" s="31">
        <f t="shared" si="4"/>
        <v>733742</v>
      </c>
      <c r="O33" s="36">
        <f t="shared" si="5"/>
        <v>0.85607014309798679</v>
      </c>
      <c r="P33" s="31">
        <v>194516</v>
      </c>
      <c r="Q33" s="31">
        <v>1162316</v>
      </c>
      <c r="R33" s="31">
        <v>1067316</v>
      </c>
      <c r="S33" s="31">
        <v>564336</v>
      </c>
      <c r="T33" s="36">
        <f t="shared" si="6"/>
        <v>0.52874312762106068</v>
      </c>
      <c r="U33" s="36">
        <f t="shared" si="7"/>
        <v>0.70368504390384334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40498902</v>
      </c>
      <c r="E34" s="31">
        <v>39322745</v>
      </c>
      <c r="F34" s="31">
        <v>8735849</v>
      </c>
      <c r="G34" s="36">
        <f t="shared" si="0"/>
        <v>0.21570582333318566</v>
      </c>
      <c r="H34" s="31">
        <v>10457509</v>
      </c>
      <c r="I34" s="36">
        <f t="shared" si="1"/>
        <v>0.25821709931790249</v>
      </c>
      <c r="J34" s="31">
        <v>8750134</v>
      </c>
      <c r="K34" s="36">
        <f t="shared" si="2"/>
        <v>0.22252093540265311</v>
      </c>
      <c r="L34" s="31">
        <v>0</v>
      </c>
      <c r="M34" s="36">
        <f t="shared" si="3"/>
        <v>0</v>
      </c>
      <c r="N34" s="31">
        <f t="shared" si="4"/>
        <v>27943492</v>
      </c>
      <c r="O34" s="36">
        <f t="shared" si="5"/>
        <v>0.71061905774889311</v>
      </c>
      <c r="P34" s="31">
        <v>8609772</v>
      </c>
      <c r="Q34" s="31">
        <v>38529549</v>
      </c>
      <c r="R34" s="31">
        <v>38523076</v>
      </c>
      <c r="S34" s="31">
        <v>26871543</v>
      </c>
      <c r="T34" s="36">
        <f t="shared" si="6"/>
        <v>0.69754406423827631</v>
      </c>
      <c r="U34" s="36">
        <f t="shared" si="7"/>
        <v>1.6302638443852047E-2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41356007</v>
      </c>
      <c r="E35" s="32">
        <f>SUM(E28:E34)</f>
        <v>40179850</v>
      </c>
      <c r="F35" s="32">
        <f>SUM(F28:F34)</f>
        <v>8943135</v>
      </c>
      <c r="G35" s="37">
        <f t="shared" si="0"/>
        <v>0.21624754536868127</v>
      </c>
      <c r="H35" s="32">
        <f>SUM(H28:H34)</f>
        <v>10652571</v>
      </c>
      <c r="I35" s="37">
        <f t="shared" si="1"/>
        <v>0.25758219356138518</v>
      </c>
      <c r="J35" s="32">
        <f>SUM(J28:J34)</f>
        <v>9081528</v>
      </c>
      <c r="K35" s="37">
        <f t="shared" si="2"/>
        <v>0.22602194881265111</v>
      </c>
      <c r="L35" s="32">
        <f>SUM(L28:L34)</f>
        <v>0</v>
      </c>
      <c r="M35" s="37">
        <f t="shared" si="3"/>
        <v>0</v>
      </c>
      <c r="N35" s="32">
        <f t="shared" si="4"/>
        <v>28677234</v>
      </c>
      <c r="O35" s="37">
        <f t="shared" si="5"/>
        <v>0.71372177845362783</v>
      </c>
      <c r="P35" s="32">
        <f>SUM(P28:P34)</f>
        <v>8804288</v>
      </c>
      <c r="Q35" s="32">
        <f>SUM(Q28:Q34)</f>
        <v>39691865</v>
      </c>
      <c r="R35" s="32">
        <f>SUM(R28:R34)</f>
        <v>39590392</v>
      </c>
      <c r="S35" s="32">
        <f>SUM(S28:S34)</f>
        <v>27435879</v>
      </c>
      <c r="T35" s="37">
        <f t="shared" si="6"/>
        <v>0.69299336566306291</v>
      </c>
      <c r="U35" s="37">
        <f t="shared" si="7"/>
        <v>3.1489201625389818E-2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0</v>
      </c>
      <c r="E36" s="31">
        <v>0</v>
      </c>
      <c r="F36" s="31">
        <v>0</v>
      </c>
      <c r="G36" s="36">
        <f t="shared" si="0"/>
        <v>0</v>
      </c>
      <c r="H36" s="31">
        <v>0</v>
      </c>
      <c r="I36" s="36">
        <f t="shared" si="1"/>
        <v>0</v>
      </c>
      <c r="J36" s="31">
        <v>0</v>
      </c>
      <c r="K36" s="36">
        <f t="shared" si="2"/>
        <v>0</v>
      </c>
      <c r="L36" s="31">
        <v>0</v>
      </c>
      <c r="M36" s="36">
        <f t="shared" si="3"/>
        <v>0</v>
      </c>
      <c r="N36" s="31">
        <f t="shared" si="4"/>
        <v>0</v>
      </c>
      <c r="O36" s="36">
        <f t="shared" si="5"/>
        <v>0</v>
      </c>
      <c r="P36" s="31">
        <v>0</v>
      </c>
      <c r="Q36" s="31">
        <v>0</v>
      </c>
      <c r="R36" s="31">
        <v>0</v>
      </c>
      <c r="S36" s="31">
        <v>0</v>
      </c>
      <c r="T36" s="36">
        <f t="shared" si="6"/>
        <v>0</v>
      </c>
      <c r="U36" s="36">
        <f t="shared" si="7"/>
        <v>0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1896781</v>
      </c>
      <c r="E37" s="31">
        <v>1526391</v>
      </c>
      <c r="F37" s="31">
        <v>0</v>
      </c>
      <c r="G37" s="36">
        <f t="shared" si="0"/>
        <v>0</v>
      </c>
      <c r="H37" s="31">
        <v>412945</v>
      </c>
      <c r="I37" s="36">
        <f t="shared" si="1"/>
        <v>0.21770831740722835</v>
      </c>
      <c r="J37" s="31">
        <v>389406</v>
      </c>
      <c r="K37" s="36">
        <f t="shared" si="2"/>
        <v>0.25511549792942961</v>
      </c>
      <c r="L37" s="31">
        <v>0</v>
      </c>
      <c r="M37" s="36">
        <f t="shared" si="3"/>
        <v>0</v>
      </c>
      <c r="N37" s="31">
        <f t="shared" si="4"/>
        <v>802351</v>
      </c>
      <c r="O37" s="36">
        <f t="shared" si="5"/>
        <v>0.52565233940713751</v>
      </c>
      <c r="P37" s="31">
        <v>60000</v>
      </c>
      <c r="Q37" s="31">
        <v>458058</v>
      </c>
      <c r="R37" s="31">
        <v>458418</v>
      </c>
      <c r="S37" s="31">
        <v>90000</v>
      </c>
      <c r="T37" s="36">
        <f t="shared" si="6"/>
        <v>0.19632736934413569</v>
      </c>
      <c r="U37" s="36">
        <f t="shared" si="7"/>
        <v>5.4901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0</v>
      </c>
      <c r="E38" s="31">
        <v>0</v>
      </c>
      <c r="F38" s="31">
        <v>0</v>
      </c>
      <c r="G38" s="36">
        <f t="shared" si="0"/>
        <v>0</v>
      </c>
      <c r="H38" s="31">
        <v>0</v>
      </c>
      <c r="I38" s="36">
        <f t="shared" si="1"/>
        <v>0</v>
      </c>
      <c r="J38" s="31">
        <v>0</v>
      </c>
      <c r="K38" s="36">
        <f t="shared" si="2"/>
        <v>0</v>
      </c>
      <c r="L38" s="31">
        <v>0</v>
      </c>
      <c r="M38" s="36">
        <f t="shared" si="3"/>
        <v>0</v>
      </c>
      <c r="N38" s="31">
        <f t="shared" si="4"/>
        <v>0</v>
      </c>
      <c r="O38" s="36">
        <f t="shared" si="5"/>
        <v>0</v>
      </c>
      <c r="P38" s="31">
        <v>0</v>
      </c>
      <c r="Q38" s="31">
        <v>0</v>
      </c>
      <c r="R38" s="31">
        <v>0</v>
      </c>
      <c r="S38" s="31">
        <v>0</v>
      </c>
      <c r="T38" s="36">
        <f t="shared" si="6"/>
        <v>0</v>
      </c>
      <c r="U38" s="36">
        <f t="shared" si="7"/>
        <v>0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0</v>
      </c>
      <c r="E39" s="31">
        <v>0</v>
      </c>
      <c r="F39" s="31">
        <v>0</v>
      </c>
      <c r="G39" s="36">
        <f t="shared" si="0"/>
        <v>0</v>
      </c>
      <c r="H39" s="31">
        <v>0</v>
      </c>
      <c r="I39" s="36">
        <f t="shared" si="1"/>
        <v>0</v>
      </c>
      <c r="J39" s="31">
        <v>0</v>
      </c>
      <c r="K39" s="36">
        <f t="shared" si="2"/>
        <v>0</v>
      </c>
      <c r="L39" s="31">
        <v>0</v>
      </c>
      <c r="M39" s="36">
        <f t="shared" si="3"/>
        <v>0</v>
      </c>
      <c r="N39" s="31">
        <f t="shared" si="4"/>
        <v>0</v>
      </c>
      <c r="O39" s="36">
        <f t="shared" si="5"/>
        <v>0</v>
      </c>
      <c r="P39" s="31">
        <v>0</v>
      </c>
      <c r="Q39" s="31">
        <v>0</v>
      </c>
      <c r="R39" s="31">
        <v>0</v>
      </c>
      <c r="S39" s="31">
        <v>0</v>
      </c>
      <c r="T39" s="36">
        <f t="shared" si="6"/>
        <v>0</v>
      </c>
      <c r="U39" s="36">
        <f t="shared" si="7"/>
        <v>0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1896781</v>
      </c>
      <c r="E40" s="32">
        <f>SUM(E36:E39)</f>
        <v>1526391</v>
      </c>
      <c r="F40" s="32">
        <f>SUM(F36:F39)</f>
        <v>0</v>
      </c>
      <c r="G40" s="37">
        <f t="shared" si="0"/>
        <v>0</v>
      </c>
      <c r="H40" s="32">
        <f>SUM(H36:H39)</f>
        <v>412945</v>
      </c>
      <c r="I40" s="37">
        <f t="shared" si="1"/>
        <v>0.21770831740722835</v>
      </c>
      <c r="J40" s="32">
        <f>SUM(J36:J39)</f>
        <v>389406</v>
      </c>
      <c r="K40" s="37">
        <f t="shared" si="2"/>
        <v>0.25511549792942961</v>
      </c>
      <c r="L40" s="32">
        <f>SUM(L36:L39)</f>
        <v>0</v>
      </c>
      <c r="M40" s="37">
        <f t="shared" si="3"/>
        <v>0</v>
      </c>
      <c r="N40" s="32">
        <f t="shared" si="4"/>
        <v>802351</v>
      </c>
      <c r="O40" s="37">
        <f t="shared" si="5"/>
        <v>0.52565233940713751</v>
      </c>
      <c r="P40" s="32">
        <f>SUM(P36:P39)</f>
        <v>60000</v>
      </c>
      <c r="Q40" s="32">
        <f>SUM(Q36:Q39)</f>
        <v>458058</v>
      </c>
      <c r="R40" s="32">
        <f>SUM(R36:R39)</f>
        <v>458418</v>
      </c>
      <c r="S40" s="32">
        <f>SUM(S36:S39)</f>
        <v>90000</v>
      </c>
      <c r="T40" s="37">
        <f t="shared" si="6"/>
        <v>0.19632736934413569</v>
      </c>
      <c r="U40" s="37">
        <f t="shared" si="7"/>
        <v>5.4901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0</v>
      </c>
      <c r="E43" s="31">
        <v>0</v>
      </c>
      <c r="F43" s="31">
        <v>0</v>
      </c>
      <c r="G43" s="36">
        <f t="shared" si="0"/>
        <v>0</v>
      </c>
      <c r="H43" s="31">
        <v>0</v>
      </c>
      <c r="I43" s="36">
        <f t="shared" si="1"/>
        <v>0</v>
      </c>
      <c r="J43" s="31">
        <v>0</v>
      </c>
      <c r="K43" s="36">
        <f t="shared" si="2"/>
        <v>0</v>
      </c>
      <c r="L43" s="31">
        <v>0</v>
      </c>
      <c r="M43" s="36">
        <f t="shared" si="3"/>
        <v>0</v>
      </c>
      <c r="N43" s="31">
        <f t="shared" si="4"/>
        <v>0</v>
      </c>
      <c r="O43" s="36">
        <f t="shared" si="5"/>
        <v>0</v>
      </c>
      <c r="P43" s="31">
        <v>0</v>
      </c>
      <c r="Q43" s="31">
        <v>0</v>
      </c>
      <c r="R43" s="31">
        <v>0</v>
      </c>
      <c r="S43" s="31">
        <v>0</v>
      </c>
      <c r="T43" s="36">
        <f t="shared" si="6"/>
        <v>0</v>
      </c>
      <c r="U43" s="36">
        <f t="shared" si="7"/>
        <v>0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0</v>
      </c>
      <c r="E44" s="31">
        <v>0</v>
      </c>
      <c r="F44" s="31">
        <v>0</v>
      </c>
      <c r="G44" s="36">
        <f t="shared" si="0"/>
        <v>0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0</v>
      </c>
      <c r="O44" s="36">
        <f t="shared" si="5"/>
        <v>0</v>
      </c>
      <c r="P44" s="31">
        <v>0</v>
      </c>
      <c r="Q44" s="31">
        <v>0</v>
      </c>
      <c r="R44" s="31">
        <v>0</v>
      </c>
      <c r="S44" s="31">
        <v>0</v>
      </c>
      <c r="T44" s="36">
        <f t="shared" si="6"/>
        <v>0</v>
      </c>
      <c r="U44" s="36">
        <f t="shared" si="7"/>
        <v>0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470000</v>
      </c>
      <c r="E45" s="31">
        <v>216500</v>
      </c>
      <c r="F45" s="31">
        <v>0</v>
      </c>
      <c r="G45" s="36">
        <f t="shared" si="0"/>
        <v>0</v>
      </c>
      <c r="H45" s="31">
        <v>0</v>
      </c>
      <c r="I45" s="36">
        <f t="shared" si="1"/>
        <v>0</v>
      </c>
      <c r="J45" s="31">
        <v>15560</v>
      </c>
      <c r="K45" s="36">
        <f t="shared" si="2"/>
        <v>7.1870669745958432E-2</v>
      </c>
      <c r="L45" s="31">
        <v>0</v>
      </c>
      <c r="M45" s="36">
        <f t="shared" si="3"/>
        <v>0</v>
      </c>
      <c r="N45" s="31">
        <f t="shared" si="4"/>
        <v>15560</v>
      </c>
      <c r="O45" s="36">
        <f t="shared" si="5"/>
        <v>7.1870669745958432E-2</v>
      </c>
      <c r="P45" s="31">
        <v>10000</v>
      </c>
      <c r="Q45" s="31">
        <v>5070373</v>
      </c>
      <c r="R45" s="31">
        <v>75189</v>
      </c>
      <c r="S45" s="31">
        <v>10104</v>
      </c>
      <c r="T45" s="36">
        <f t="shared" si="6"/>
        <v>0.13438135897538203</v>
      </c>
      <c r="U45" s="36">
        <f t="shared" si="7"/>
        <v>0.55600000000000005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9885077</v>
      </c>
      <c r="E46" s="31">
        <v>8881377</v>
      </c>
      <c r="F46" s="31">
        <v>3887390</v>
      </c>
      <c r="G46" s="36">
        <f t="shared" si="0"/>
        <v>0.393258444016167</v>
      </c>
      <c r="H46" s="31">
        <v>4087944</v>
      </c>
      <c r="I46" s="36">
        <f t="shared" si="1"/>
        <v>0.41354700626004226</v>
      </c>
      <c r="J46" s="31">
        <v>3789418</v>
      </c>
      <c r="K46" s="36">
        <f t="shared" si="2"/>
        <v>0.42667009856692267</v>
      </c>
      <c r="L46" s="31">
        <v>0</v>
      </c>
      <c r="M46" s="36">
        <f t="shared" si="3"/>
        <v>0</v>
      </c>
      <c r="N46" s="31">
        <f t="shared" si="4"/>
        <v>11764752</v>
      </c>
      <c r="O46" s="36">
        <f t="shared" si="5"/>
        <v>1.3246540485782778</v>
      </c>
      <c r="P46" s="31">
        <v>3155366</v>
      </c>
      <c r="Q46" s="31">
        <v>8601047</v>
      </c>
      <c r="R46" s="31">
        <v>8811047</v>
      </c>
      <c r="S46" s="31">
        <v>9363918</v>
      </c>
      <c r="T46" s="36">
        <f t="shared" si="6"/>
        <v>1.06274748052076</v>
      </c>
      <c r="U46" s="36">
        <f t="shared" si="7"/>
        <v>0.20094404262453236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10355077</v>
      </c>
      <c r="E47" s="32">
        <f>SUM(E41:E46)</f>
        <v>9097877</v>
      </c>
      <c r="F47" s="32">
        <f>SUM(F41:F46)</f>
        <v>3887390</v>
      </c>
      <c r="G47" s="37">
        <f t="shared" si="0"/>
        <v>0.37540908676970725</v>
      </c>
      <c r="H47" s="32">
        <f>SUM(H41:H46)</f>
        <v>4087944</v>
      </c>
      <c r="I47" s="37">
        <f t="shared" si="1"/>
        <v>0.39477678437350106</v>
      </c>
      <c r="J47" s="32">
        <f>SUM(J41:J46)</f>
        <v>3804978</v>
      </c>
      <c r="K47" s="37">
        <f t="shared" si="2"/>
        <v>0.41822702153480423</v>
      </c>
      <c r="L47" s="32">
        <f>SUM(L41:L46)</f>
        <v>0</v>
      </c>
      <c r="M47" s="37">
        <f t="shared" si="3"/>
        <v>0</v>
      </c>
      <c r="N47" s="32">
        <f t="shared" si="4"/>
        <v>11780312</v>
      </c>
      <c r="O47" s="37">
        <f t="shared" si="5"/>
        <v>1.2948418625576055</v>
      </c>
      <c r="P47" s="32">
        <f>SUM(P41:P46)</f>
        <v>3165366</v>
      </c>
      <c r="Q47" s="32">
        <f>SUM(Q41:Q46)</f>
        <v>13671420</v>
      </c>
      <c r="R47" s="32">
        <f>SUM(R41:R46)</f>
        <v>8886236</v>
      </c>
      <c r="S47" s="32">
        <f>SUM(S41:S46)</f>
        <v>9374022</v>
      </c>
      <c r="T47" s="37">
        <f t="shared" si="6"/>
        <v>1.054892307609206</v>
      </c>
      <c r="U47" s="37">
        <f t="shared" si="7"/>
        <v>0.20206573268304528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0</v>
      </c>
      <c r="E48" s="31">
        <v>0</v>
      </c>
      <c r="F48" s="31">
        <v>0</v>
      </c>
      <c r="G48" s="36">
        <f t="shared" si="0"/>
        <v>0</v>
      </c>
      <c r="H48" s="31">
        <v>0</v>
      </c>
      <c r="I48" s="36">
        <f t="shared" si="1"/>
        <v>0</v>
      </c>
      <c r="J48" s="31">
        <v>0</v>
      </c>
      <c r="K48" s="36">
        <f t="shared" si="2"/>
        <v>0</v>
      </c>
      <c r="L48" s="31">
        <v>0</v>
      </c>
      <c r="M48" s="36">
        <f t="shared" si="3"/>
        <v>0</v>
      </c>
      <c r="N48" s="31">
        <f t="shared" si="4"/>
        <v>0</v>
      </c>
      <c r="O48" s="36">
        <f t="shared" si="5"/>
        <v>0</v>
      </c>
      <c r="P48" s="31">
        <v>0</v>
      </c>
      <c r="Q48" s="31">
        <v>0</v>
      </c>
      <c r="R48" s="31">
        <v>0</v>
      </c>
      <c r="S48" s="31">
        <v>0</v>
      </c>
      <c r="T48" s="36">
        <f t="shared" si="6"/>
        <v>0</v>
      </c>
      <c r="U48" s="36">
        <f t="shared" si="7"/>
        <v>0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0</v>
      </c>
      <c r="E49" s="31">
        <v>0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0</v>
      </c>
      <c r="R49" s="31">
        <v>0</v>
      </c>
      <c r="S49" s="31">
        <v>0</v>
      </c>
      <c r="T49" s="36">
        <f t="shared" si="6"/>
        <v>0</v>
      </c>
      <c r="U49" s="36">
        <f t="shared" si="7"/>
        <v>0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3244344</v>
      </c>
      <c r="E50" s="31">
        <v>3409344</v>
      </c>
      <c r="F50" s="31">
        <v>538169</v>
      </c>
      <c r="G50" s="36">
        <f t="shared" si="0"/>
        <v>0.16587914228577488</v>
      </c>
      <c r="H50" s="31">
        <v>675574</v>
      </c>
      <c r="I50" s="36">
        <f t="shared" si="1"/>
        <v>0.208231309626846</v>
      </c>
      <c r="J50" s="31">
        <v>651445</v>
      </c>
      <c r="K50" s="36">
        <f t="shared" si="2"/>
        <v>0.19107634782527078</v>
      </c>
      <c r="L50" s="31">
        <v>0</v>
      </c>
      <c r="M50" s="36">
        <f t="shared" si="3"/>
        <v>0</v>
      </c>
      <c r="N50" s="31">
        <f t="shared" si="4"/>
        <v>1865188</v>
      </c>
      <c r="O50" s="36">
        <f t="shared" si="5"/>
        <v>0.54708119802519195</v>
      </c>
      <c r="P50" s="31">
        <v>606071</v>
      </c>
      <c r="Q50" s="31">
        <v>2814024</v>
      </c>
      <c r="R50" s="31">
        <v>2827024</v>
      </c>
      <c r="S50" s="31">
        <v>1771769</v>
      </c>
      <c r="T50" s="36">
        <f t="shared" si="6"/>
        <v>0.62672584314813029</v>
      </c>
      <c r="U50" s="36">
        <f t="shared" si="7"/>
        <v>7.4865816051254752E-2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2200000</v>
      </c>
      <c r="E51" s="31">
        <v>6760866</v>
      </c>
      <c r="F51" s="31">
        <v>1377152</v>
      </c>
      <c r="G51" s="36">
        <f t="shared" si="0"/>
        <v>0.62597818181818177</v>
      </c>
      <c r="H51" s="31">
        <v>1464043</v>
      </c>
      <c r="I51" s="36">
        <f t="shared" si="1"/>
        <v>0.66547409090909093</v>
      </c>
      <c r="J51" s="31">
        <v>1553450</v>
      </c>
      <c r="K51" s="36">
        <f t="shared" si="2"/>
        <v>0.22977086071518057</v>
      </c>
      <c r="L51" s="31">
        <v>0</v>
      </c>
      <c r="M51" s="36">
        <f t="shared" si="3"/>
        <v>0</v>
      </c>
      <c r="N51" s="31">
        <f t="shared" si="4"/>
        <v>4394645</v>
      </c>
      <c r="O51" s="36">
        <f t="shared" si="5"/>
        <v>0.65001214341476377</v>
      </c>
      <c r="P51" s="31">
        <v>1258201</v>
      </c>
      <c r="Q51" s="31">
        <v>2530000</v>
      </c>
      <c r="R51" s="31">
        <v>2588083</v>
      </c>
      <c r="S51" s="31">
        <v>2178778</v>
      </c>
      <c r="T51" s="36">
        <f t="shared" si="6"/>
        <v>0.84185012613583099</v>
      </c>
      <c r="U51" s="36">
        <f t="shared" si="7"/>
        <v>0.23465964500107694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0</v>
      </c>
      <c r="E52" s="31">
        <v>0</v>
      </c>
      <c r="F52" s="31">
        <v>0</v>
      </c>
      <c r="G52" s="36">
        <f t="shared" si="0"/>
        <v>0</v>
      </c>
      <c r="H52" s="31">
        <v>0</v>
      </c>
      <c r="I52" s="36">
        <f t="shared" si="1"/>
        <v>0</v>
      </c>
      <c r="J52" s="31">
        <v>0</v>
      </c>
      <c r="K52" s="36">
        <f t="shared" si="2"/>
        <v>0</v>
      </c>
      <c r="L52" s="31">
        <v>0</v>
      </c>
      <c r="M52" s="36">
        <f t="shared" si="3"/>
        <v>0</v>
      </c>
      <c r="N52" s="31">
        <f t="shared" si="4"/>
        <v>0</v>
      </c>
      <c r="O52" s="36">
        <f t="shared" si="5"/>
        <v>0</v>
      </c>
      <c r="P52" s="31">
        <v>0</v>
      </c>
      <c r="Q52" s="31">
        <v>0</v>
      </c>
      <c r="R52" s="31">
        <v>0</v>
      </c>
      <c r="S52" s="31">
        <v>0</v>
      </c>
      <c r="T52" s="36">
        <f t="shared" si="6"/>
        <v>0</v>
      </c>
      <c r="U52" s="36">
        <f t="shared" si="7"/>
        <v>0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5444344</v>
      </c>
      <c r="E53" s="32">
        <f>SUM(E48:E52)</f>
        <v>10170210</v>
      </c>
      <c r="F53" s="32">
        <f>SUM(F48:F52)</f>
        <v>1915321</v>
      </c>
      <c r="G53" s="37">
        <f t="shared" si="0"/>
        <v>0.35180014341489074</v>
      </c>
      <c r="H53" s="32">
        <f>SUM(H48:H52)</f>
        <v>2139617</v>
      </c>
      <c r="I53" s="37">
        <f t="shared" si="1"/>
        <v>0.39299812796546285</v>
      </c>
      <c r="J53" s="32">
        <f>SUM(J48:J52)</f>
        <v>2204895</v>
      </c>
      <c r="K53" s="37">
        <f t="shared" si="2"/>
        <v>0.21679935812534845</v>
      </c>
      <c r="L53" s="32">
        <f>SUM(L48:L52)</f>
        <v>0</v>
      </c>
      <c r="M53" s="37">
        <f t="shared" si="3"/>
        <v>0</v>
      </c>
      <c r="N53" s="32">
        <f t="shared" si="4"/>
        <v>6259833</v>
      </c>
      <c r="O53" s="37">
        <f t="shared" si="5"/>
        <v>0.61550675944744504</v>
      </c>
      <c r="P53" s="32">
        <f>SUM(P48:P52)</f>
        <v>1864272</v>
      </c>
      <c r="Q53" s="32">
        <f>SUM(Q48:Q52)</f>
        <v>5344024</v>
      </c>
      <c r="R53" s="32">
        <f>SUM(R48:R52)</f>
        <v>5415107</v>
      </c>
      <c r="S53" s="32">
        <f>SUM(S48:S52)</f>
        <v>3950547</v>
      </c>
      <c r="T53" s="37">
        <f t="shared" si="6"/>
        <v>0.72954181699456722</v>
      </c>
      <c r="U53" s="37">
        <f t="shared" si="7"/>
        <v>0.18271099925332779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134095025</v>
      </c>
      <c r="E54" s="32">
        <f>SUM(E8:E9,E11:E18,E20:E26,E28:E34,E36:E39,E41:E46,E48:E52)</f>
        <v>139352795</v>
      </c>
      <c r="F54" s="32">
        <f>SUM(F8:F9,F11:F18,F20:F26,F28:F34,F36:F39,F41:F46,F48:F52)</f>
        <v>26309516</v>
      </c>
      <c r="G54" s="37">
        <f t="shared" si="0"/>
        <v>0.19620053764112427</v>
      </c>
      <c r="H54" s="32">
        <f>SUM(H8:H9,H11:H18,H20:H26,H28:H34,H36:H39,H41:H46,H48:H52)</f>
        <v>22668152</v>
      </c>
      <c r="I54" s="37">
        <f t="shared" si="1"/>
        <v>0.16904543624940596</v>
      </c>
      <c r="J54" s="32">
        <f>SUM(J8:J9,J11:J18,J20:J26,J28:J34,J36:J39,J41:J46,J48:J52)</f>
        <v>21069797</v>
      </c>
      <c r="K54" s="37">
        <f t="shared" si="2"/>
        <v>0.15119751993492489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70047465</v>
      </c>
      <c r="O54" s="37">
        <f t="shared" si="5"/>
        <v>0.50266279194471841</v>
      </c>
      <c r="P54" s="32">
        <f>SUM(P8:P9,P11:P18,P20:P26,P28:P34,P36:P39,P41:P46,P48:P52)</f>
        <v>26551662</v>
      </c>
      <c r="Q54" s="32">
        <f>SUM(Q8:Q9,Q11:Q18,Q20:Q26,Q28:Q34,Q36:Q39,Q41:Q46,Q48:Q52)</f>
        <v>135807160</v>
      </c>
      <c r="R54" s="32">
        <f>SUM(R8:R9,R11:R18,R20:R26,R28:R34,R36:R39,R41:R46,R48:R52)</f>
        <v>123606576</v>
      </c>
      <c r="S54" s="32">
        <f>SUM(S8:S9,S11:S18,S20:S26,S28:S34,S36:S39,S41:S46,S48:S52)</f>
        <v>78714758</v>
      </c>
      <c r="T54" s="37">
        <f t="shared" si="6"/>
        <v>0.63681691174747856</v>
      </c>
      <c r="U54" s="37">
        <f t="shared" si="7"/>
        <v>-0.20646033382015783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34403193</v>
      </c>
      <c r="E57" s="31">
        <v>32158354</v>
      </c>
      <c r="F57" s="31">
        <v>7561597</v>
      </c>
      <c r="G57" s="36">
        <f t="shared" ref="G57:G85" si="8">IF(($D57      =0),0,($F57      /$D57      ))</f>
        <v>0.21979346510075387</v>
      </c>
      <c r="H57" s="31">
        <v>8304845</v>
      </c>
      <c r="I57" s="36">
        <f t="shared" ref="I57:I85" si="9">IF(($D57      =0),0,($H57      /$D57      ))</f>
        <v>0.24139750633029905</v>
      </c>
      <c r="J57" s="31">
        <v>8611846</v>
      </c>
      <c r="K57" s="36">
        <f t="shared" ref="K57:K85" si="10">IF(($E57      =0),0,($J57      /$E57      ))</f>
        <v>0.26779498726831602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24478288</v>
      </c>
      <c r="O57" s="36">
        <f t="shared" ref="O57:O85" si="13">IF(($E57      =0),0,($N57      /$E57      ))</f>
        <v>0.76117975441155972</v>
      </c>
      <c r="P57" s="31">
        <v>7150694</v>
      </c>
      <c r="Q57" s="31">
        <v>34516733</v>
      </c>
      <c r="R57" s="31">
        <v>32524433</v>
      </c>
      <c r="S57" s="31">
        <v>21921203</v>
      </c>
      <c r="T57" s="36">
        <f t="shared" ref="T57:T85" si="14">IF(($R57      =0),0,($S57      /$R57      ))</f>
        <v>0.67399185713706367</v>
      </c>
      <c r="U57" s="36">
        <f t="shared" ref="U57:U85" si="15">IF(($P57      =0),0,(($J57      /$P57      )-1))</f>
        <v>0.20433708951886342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34403193</v>
      </c>
      <c r="E58" s="32">
        <f>E57</f>
        <v>32158354</v>
      </c>
      <c r="F58" s="32">
        <f>F57</f>
        <v>7561597</v>
      </c>
      <c r="G58" s="37">
        <f t="shared" si="8"/>
        <v>0.21979346510075387</v>
      </c>
      <c r="H58" s="32">
        <f>H57</f>
        <v>8304845</v>
      </c>
      <c r="I58" s="37">
        <f t="shared" si="9"/>
        <v>0.24139750633029905</v>
      </c>
      <c r="J58" s="32">
        <f>J57</f>
        <v>8611846</v>
      </c>
      <c r="K58" s="37">
        <f t="shared" si="10"/>
        <v>0.26779498726831602</v>
      </c>
      <c r="L58" s="32">
        <f>L57</f>
        <v>0</v>
      </c>
      <c r="M58" s="37">
        <f t="shared" si="11"/>
        <v>0</v>
      </c>
      <c r="N58" s="32">
        <f t="shared" si="12"/>
        <v>24478288</v>
      </c>
      <c r="O58" s="37">
        <f t="shared" si="13"/>
        <v>0.76117975441155972</v>
      </c>
      <c r="P58" s="32">
        <f>P57</f>
        <v>7150694</v>
      </c>
      <c r="Q58" s="32">
        <f>Q57</f>
        <v>34516733</v>
      </c>
      <c r="R58" s="32">
        <f>R57</f>
        <v>32524433</v>
      </c>
      <c r="S58" s="32">
        <f>S57</f>
        <v>21921203</v>
      </c>
      <c r="T58" s="37">
        <f t="shared" si="14"/>
        <v>0.67399185713706367</v>
      </c>
      <c r="U58" s="37">
        <f t="shared" si="15"/>
        <v>0.20433708951886342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0</v>
      </c>
      <c r="E59" s="31">
        <v>0</v>
      </c>
      <c r="F59" s="31">
        <v>0</v>
      </c>
      <c r="G59" s="36">
        <f t="shared" si="8"/>
        <v>0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0</v>
      </c>
      <c r="O59" s="36">
        <f t="shared" si="13"/>
        <v>0</v>
      </c>
      <c r="P59" s="31">
        <v>0</v>
      </c>
      <c r="Q59" s="31">
        <v>0</v>
      </c>
      <c r="R59" s="31">
        <v>0</v>
      </c>
      <c r="S59" s="31">
        <v>0</v>
      </c>
      <c r="T59" s="36">
        <f t="shared" si="14"/>
        <v>0</v>
      </c>
      <c r="U59" s="36">
        <f t="shared" si="15"/>
        <v>0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0</v>
      </c>
      <c r="E60" s="31">
        <v>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0</v>
      </c>
      <c r="Q60" s="31">
        <v>0</v>
      </c>
      <c r="R60" s="31">
        <v>0</v>
      </c>
      <c r="S60" s="31">
        <v>0</v>
      </c>
      <c r="T60" s="36">
        <f t="shared" si="14"/>
        <v>0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0</v>
      </c>
      <c r="E61" s="31">
        <v>0</v>
      </c>
      <c r="F61" s="31">
        <v>0</v>
      </c>
      <c r="G61" s="36">
        <f t="shared" si="8"/>
        <v>0</v>
      </c>
      <c r="H61" s="31">
        <v>0</v>
      </c>
      <c r="I61" s="36">
        <f t="shared" si="9"/>
        <v>0</v>
      </c>
      <c r="J61" s="31">
        <v>0</v>
      </c>
      <c r="K61" s="36">
        <f t="shared" si="10"/>
        <v>0</v>
      </c>
      <c r="L61" s="31">
        <v>0</v>
      </c>
      <c r="M61" s="36">
        <f t="shared" si="11"/>
        <v>0</v>
      </c>
      <c r="N61" s="31">
        <f t="shared" si="12"/>
        <v>0</v>
      </c>
      <c r="O61" s="36">
        <f t="shared" si="13"/>
        <v>0</v>
      </c>
      <c r="P61" s="31">
        <v>0</v>
      </c>
      <c r="Q61" s="31">
        <v>0</v>
      </c>
      <c r="R61" s="31">
        <v>0</v>
      </c>
      <c r="S61" s="31">
        <v>0</v>
      </c>
      <c r="T61" s="36">
        <f t="shared" si="14"/>
        <v>0</v>
      </c>
      <c r="U61" s="36">
        <f t="shared" si="15"/>
        <v>0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0</v>
      </c>
      <c r="E63" s="32">
        <f>SUM(E59:E62)</f>
        <v>0</v>
      </c>
      <c r="F63" s="32">
        <f>SUM(F59:F62)</f>
        <v>0</v>
      </c>
      <c r="G63" s="37">
        <f t="shared" si="8"/>
        <v>0</v>
      </c>
      <c r="H63" s="32">
        <f>SUM(H59:H62)</f>
        <v>0</v>
      </c>
      <c r="I63" s="37">
        <f t="shared" si="9"/>
        <v>0</v>
      </c>
      <c r="J63" s="32">
        <f>SUM(J59:J62)</f>
        <v>0</v>
      </c>
      <c r="K63" s="37">
        <f t="shared" si="10"/>
        <v>0</v>
      </c>
      <c r="L63" s="32">
        <f>SUM(L59:L62)</f>
        <v>0</v>
      </c>
      <c r="M63" s="37">
        <f t="shared" si="11"/>
        <v>0</v>
      </c>
      <c r="N63" s="32">
        <f t="shared" si="12"/>
        <v>0</v>
      </c>
      <c r="O63" s="37">
        <f t="shared" si="13"/>
        <v>0</v>
      </c>
      <c r="P63" s="32">
        <f>SUM(P59:P62)</f>
        <v>0</v>
      </c>
      <c r="Q63" s="32">
        <f>SUM(Q59:Q62)</f>
        <v>0</v>
      </c>
      <c r="R63" s="32">
        <f>SUM(R59:R62)</f>
        <v>0</v>
      </c>
      <c r="S63" s="32">
        <f>SUM(S59:S62)</f>
        <v>0</v>
      </c>
      <c r="T63" s="37">
        <f t="shared" si="14"/>
        <v>0</v>
      </c>
      <c r="U63" s="37">
        <f t="shared" si="15"/>
        <v>0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0</v>
      </c>
      <c r="E64" s="31">
        <v>0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0</v>
      </c>
      <c r="M64" s="36">
        <f t="shared" si="11"/>
        <v>0</v>
      </c>
      <c r="N64" s="31">
        <f t="shared" si="12"/>
        <v>0</v>
      </c>
      <c r="O64" s="36">
        <f t="shared" si="13"/>
        <v>0</v>
      </c>
      <c r="P64" s="31">
        <v>0</v>
      </c>
      <c r="Q64" s="31">
        <v>0</v>
      </c>
      <c r="R64" s="31">
        <v>0</v>
      </c>
      <c r="S64" s="31">
        <v>0</v>
      </c>
      <c r="T64" s="36">
        <f t="shared" si="14"/>
        <v>0</v>
      </c>
      <c r="U64" s="36">
        <f t="shared" si="15"/>
        <v>0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0</v>
      </c>
      <c r="E65" s="31">
        <v>0</v>
      </c>
      <c r="F65" s="31">
        <v>0</v>
      </c>
      <c r="G65" s="36">
        <f t="shared" si="8"/>
        <v>0</v>
      </c>
      <c r="H65" s="31">
        <v>0</v>
      </c>
      <c r="I65" s="36">
        <f t="shared" si="9"/>
        <v>0</v>
      </c>
      <c r="J65" s="31">
        <v>0</v>
      </c>
      <c r="K65" s="36">
        <f t="shared" si="10"/>
        <v>0</v>
      </c>
      <c r="L65" s="31">
        <v>0</v>
      </c>
      <c r="M65" s="36">
        <f t="shared" si="11"/>
        <v>0</v>
      </c>
      <c r="N65" s="31">
        <f t="shared" si="12"/>
        <v>0</v>
      </c>
      <c r="O65" s="36">
        <f t="shared" si="13"/>
        <v>0</v>
      </c>
      <c r="P65" s="31">
        <v>0</v>
      </c>
      <c r="Q65" s="31">
        <v>0</v>
      </c>
      <c r="R65" s="31">
        <v>0</v>
      </c>
      <c r="S65" s="31">
        <v>0</v>
      </c>
      <c r="T65" s="36">
        <f t="shared" si="14"/>
        <v>0</v>
      </c>
      <c r="U65" s="36">
        <f t="shared" si="15"/>
        <v>0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0</v>
      </c>
      <c r="E66" s="31">
        <v>0</v>
      </c>
      <c r="F66" s="31">
        <v>0</v>
      </c>
      <c r="G66" s="36">
        <f t="shared" si="8"/>
        <v>0</v>
      </c>
      <c r="H66" s="31">
        <v>0</v>
      </c>
      <c r="I66" s="36">
        <f t="shared" si="9"/>
        <v>0</v>
      </c>
      <c r="J66" s="31">
        <v>0</v>
      </c>
      <c r="K66" s="36">
        <f t="shared" si="10"/>
        <v>0</v>
      </c>
      <c r="L66" s="31">
        <v>0</v>
      </c>
      <c r="M66" s="36">
        <f t="shared" si="11"/>
        <v>0</v>
      </c>
      <c r="N66" s="31">
        <f t="shared" si="12"/>
        <v>0</v>
      </c>
      <c r="O66" s="36">
        <f t="shared" si="13"/>
        <v>0</v>
      </c>
      <c r="P66" s="31">
        <v>0</v>
      </c>
      <c r="Q66" s="31">
        <v>0</v>
      </c>
      <c r="R66" s="31">
        <v>0</v>
      </c>
      <c r="S66" s="31">
        <v>0</v>
      </c>
      <c r="T66" s="36">
        <f t="shared" si="14"/>
        <v>0</v>
      </c>
      <c r="U66" s="36">
        <f t="shared" si="15"/>
        <v>0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0</v>
      </c>
      <c r="E67" s="31">
        <v>0</v>
      </c>
      <c r="F67" s="31">
        <v>0</v>
      </c>
      <c r="G67" s="36">
        <f t="shared" si="8"/>
        <v>0</v>
      </c>
      <c r="H67" s="31">
        <v>0</v>
      </c>
      <c r="I67" s="36">
        <f t="shared" si="9"/>
        <v>0</v>
      </c>
      <c r="J67" s="31">
        <v>0</v>
      </c>
      <c r="K67" s="36">
        <f t="shared" si="10"/>
        <v>0</v>
      </c>
      <c r="L67" s="31">
        <v>0</v>
      </c>
      <c r="M67" s="36">
        <f t="shared" si="11"/>
        <v>0</v>
      </c>
      <c r="N67" s="31">
        <f t="shared" si="12"/>
        <v>0</v>
      </c>
      <c r="O67" s="36">
        <f t="shared" si="13"/>
        <v>0</v>
      </c>
      <c r="P67" s="31">
        <v>0</v>
      </c>
      <c r="Q67" s="31">
        <v>0</v>
      </c>
      <c r="R67" s="31">
        <v>0</v>
      </c>
      <c r="S67" s="31">
        <v>0</v>
      </c>
      <c r="T67" s="36">
        <f t="shared" si="14"/>
        <v>0</v>
      </c>
      <c r="U67" s="36">
        <f t="shared" si="15"/>
        <v>0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0</v>
      </c>
      <c r="E68" s="31">
        <v>0</v>
      </c>
      <c r="F68" s="31">
        <v>0</v>
      </c>
      <c r="G68" s="36">
        <f t="shared" si="8"/>
        <v>0</v>
      </c>
      <c r="H68" s="31">
        <v>0</v>
      </c>
      <c r="I68" s="36">
        <f t="shared" si="9"/>
        <v>0</v>
      </c>
      <c r="J68" s="31">
        <v>0</v>
      </c>
      <c r="K68" s="36">
        <f t="shared" si="10"/>
        <v>0</v>
      </c>
      <c r="L68" s="31">
        <v>0</v>
      </c>
      <c r="M68" s="36">
        <f t="shared" si="11"/>
        <v>0</v>
      </c>
      <c r="N68" s="31">
        <f t="shared" si="12"/>
        <v>0</v>
      </c>
      <c r="O68" s="36">
        <f t="shared" si="13"/>
        <v>0</v>
      </c>
      <c r="P68" s="31">
        <v>0</v>
      </c>
      <c r="Q68" s="31">
        <v>0</v>
      </c>
      <c r="R68" s="31">
        <v>0</v>
      </c>
      <c r="S68" s="31">
        <v>0</v>
      </c>
      <c r="T68" s="36">
        <f t="shared" si="14"/>
        <v>0</v>
      </c>
      <c r="U68" s="36">
        <f t="shared" si="15"/>
        <v>0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100000</v>
      </c>
      <c r="R69" s="31">
        <v>0</v>
      </c>
      <c r="S69" s="31">
        <v>38000</v>
      </c>
      <c r="T69" s="36">
        <f t="shared" si="14"/>
        <v>0</v>
      </c>
      <c r="U69" s="36">
        <f t="shared" si="15"/>
        <v>0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0</v>
      </c>
      <c r="E70" s="32">
        <f>SUM(E64:E69)</f>
        <v>0</v>
      </c>
      <c r="F70" s="32">
        <f>SUM(F64:F69)</f>
        <v>0</v>
      </c>
      <c r="G70" s="37">
        <f t="shared" si="8"/>
        <v>0</v>
      </c>
      <c r="H70" s="32">
        <f>SUM(H64:H69)</f>
        <v>0</v>
      </c>
      <c r="I70" s="37">
        <f t="shared" si="9"/>
        <v>0</v>
      </c>
      <c r="J70" s="32">
        <f>SUM(J64:J69)</f>
        <v>0</v>
      </c>
      <c r="K70" s="37">
        <f t="shared" si="10"/>
        <v>0</v>
      </c>
      <c r="L70" s="32">
        <f>SUM(L64:L69)</f>
        <v>0</v>
      </c>
      <c r="M70" s="37">
        <f t="shared" si="11"/>
        <v>0</v>
      </c>
      <c r="N70" s="32">
        <f t="shared" si="12"/>
        <v>0</v>
      </c>
      <c r="O70" s="37">
        <f t="shared" si="13"/>
        <v>0</v>
      </c>
      <c r="P70" s="32">
        <f>SUM(P64:P69)</f>
        <v>0</v>
      </c>
      <c r="Q70" s="32">
        <f>SUM(Q64:Q69)</f>
        <v>100000</v>
      </c>
      <c r="R70" s="32">
        <f>SUM(R64:R69)</f>
        <v>0</v>
      </c>
      <c r="S70" s="32">
        <f>SUM(S64:S69)</f>
        <v>38000</v>
      </c>
      <c r="T70" s="37">
        <f t="shared" si="14"/>
        <v>0</v>
      </c>
      <c r="U70" s="37">
        <f t="shared" si="15"/>
        <v>0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0</v>
      </c>
      <c r="E71" s="31">
        <v>0</v>
      </c>
      <c r="F71" s="31">
        <v>0</v>
      </c>
      <c r="G71" s="36">
        <f t="shared" si="8"/>
        <v>0</v>
      </c>
      <c r="H71" s="31">
        <v>0</v>
      </c>
      <c r="I71" s="36">
        <f t="shared" si="9"/>
        <v>0</v>
      </c>
      <c r="J71" s="31">
        <v>0</v>
      </c>
      <c r="K71" s="36">
        <f t="shared" si="10"/>
        <v>0</v>
      </c>
      <c r="L71" s="31">
        <v>0</v>
      </c>
      <c r="M71" s="36">
        <f t="shared" si="11"/>
        <v>0</v>
      </c>
      <c r="N71" s="31">
        <f t="shared" si="12"/>
        <v>0</v>
      </c>
      <c r="O71" s="36">
        <f t="shared" si="13"/>
        <v>0</v>
      </c>
      <c r="P71" s="31">
        <v>0</v>
      </c>
      <c r="Q71" s="31">
        <v>0</v>
      </c>
      <c r="R71" s="31">
        <v>0</v>
      </c>
      <c r="S71" s="31">
        <v>0</v>
      </c>
      <c r="T71" s="36">
        <f t="shared" si="14"/>
        <v>0</v>
      </c>
      <c r="U71" s="36">
        <f t="shared" si="15"/>
        <v>0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3420348</v>
      </c>
      <c r="E72" s="31">
        <v>3734382</v>
      </c>
      <c r="F72" s="31">
        <v>954747</v>
      </c>
      <c r="G72" s="36">
        <f t="shared" si="8"/>
        <v>0.27913738602036986</v>
      </c>
      <c r="H72" s="31">
        <v>922181</v>
      </c>
      <c r="I72" s="36">
        <f t="shared" si="9"/>
        <v>0.26961613262744027</v>
      </c>
      <c r="J72" s="31">
        <v>922579</v>
      </c>
      <c r="K72" s="36">
        <f t="shared" si="10"/>
        <v>0.24704998042514129</v>
      </c>
      <c r="L72" s="31">
        <v>0</v>
      </c>
      <c r="M72" s="36">
        <f t="shared" si="11"/>
        <v>0</v>
      </c>
      <c r="N72" s="31">
        <f t="shared" si="12"/>
        <v>2799507</v>
      </c>
      <c r="O72" s="36">
        <f t="shared" si="13"/>
        <v>0.7496573730271836</v>
      </c>
      <c r="P72" s="31">
        <v>1106656</v>
      </c>
      <c r="Q72" s="31">
        <v>3690539</v>
      </c>
      <c r="R72" s="31">
        <v>3690539</v>
      </c>
      <c r="S72" s="31">
        <v>2535916</v>
      </c>
      <c r="T72" s="36">
        <f t="shared" si="14"/>
        <v>0.68713973758304681</v>
      </c>
      <c r="U72" s="36">
        <f t="shared" si="15"/>
        <v>-0.16633624179510165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0</v>
      </c>
      <c r="E73" s="31">
        <v>0</v>
      </c>
      <c r="F73" s="31">
        <v>0</v>
      </c>
      <c r="G73" s="36">
        <f t="shared" si="8"/>
        <v>0</v>
      </c>
      <c r="H73" s="31">
        <v>0</v>
      </c>
      <c r="I73" s="36">
        <f t="shared" si="9"/>
        <v>0</v>
      </c>
      <c r="J73" s="31">
        <v>0</v>
      </c>
      <c r="K73" s="36">
        <f t="shared" si="10"/>
        <v>0</v>
      </c>
      <c r="L73" s="31">
        <v>0</v>
      </c>
      <c r="M73" s="36">
        <f t="shared" si="11"/>
        <v>0</v>
      </c>
      <c r="N73" s="31">
        <f t="shared" si="12"/>
        <v>0</v>
      </c>
      <c r="O73" s="36">
        <f t="shared" si="13"/>
        <v>0</v>
      </c>
      <c r="P73" s="31">
        <v>0</v>
      </c>
      <c r="Q73" s="31">
        <v>0</v>
      </c>
      <c r="R73" s="31">
        <v>0</v>
      </c>
      <c r="S73" s="31">
        <v>0</v>
      </c>
      <c r="T73" s="36">
        <f t="shared" si="14"/>
        <v>0</v>
      </c>
      <c r="U73" s="36">
        <f t="shared" si="15"/>
        <v>0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0</v>
      </c>
      <c r="E74" s="31">
        <v>0</v>
      </c>
      <c r="F74" s="31">
        <v>0</v>
      </c>
      <c r="G74" s="36">
        <f t="shared" si="8"/>
        <v>0</v>
      </c>
      <c r="H74" s="31">
        <v>0</v>
      </c>
      <c r="I74" s="36">
        <f t="shared" si="9"/>
        <v>0</v>
      </c>
      <c r="J74" s="31">
        <v>0</v>
      </c>
      <c r="K74" s="36">
        <f t="shared" si="10"/>
        <v>0</v>
      </c>
      <c r="L74" s="31">
        <v>0</v>
      </c>
      <c r="M74" s="36">
        <f t="shared" si="11"/>
        <v>0</v>
      </c>
      <c r="N74" s="31">
        <f t="shared" si="12"/>
        <v>0</v>
      </c>
      <c r="O74" s="36">
        <f t="shared" si="13"/>
        <v>0</v>
      </c>
      <c r="P74" s="31">
        <v>0</v>
      </c>
      <c r="Q74" s="31">
        <v>0</v>
      </c>
      <c r="R74" s="31">
        <v>0</v>
      </c>
      <c r="S74" s="31">
        <v>0</v>
      </c>
      <c r="T74" s="36">
        <f t="shared" si="14"/>
        <v>0</v>
      </c>
      <c r="U74" s="36">
        <f t="shared" si="15"/>
        <v>0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0</v>
      </c>
      <c r="E75" s="31">
        <v>0</v>
      </c>
      <c r="F75" s="31">
        <v>0</v>
      </c>
      <c r="G75" s="36">
        <f t="shared" si="8"/>
        <v>0</v>
      </c>
      <c r="H75" s="31">
        <v>0</v>
      </c>
      <c r="I75" s="36">
        <f t="shared" si="9"/>
        <v>0</v>
      </c>
      <c r="J75" s="31">
        <v>0</v>
      </c>
      <c r="K75" s="36">
        <f t="shared" si="10"/>
        <v>0</v>
      </c>
      <c r="L75" s="31">
        <v>0</v>
      </c>
      <c r="M75" s="36">
        <f t="shared" si="11"/>
        <v>0</v>
      </c>
      <c r="N75" s="31">
        <f t="shared" si="12"/>
        <v>0</v>
      </c>
      <c r="O75" s="36">
        <f t="shared" si="13"/>
        <v>0</v>
      </c>
      <c r="P75" s="31">
        <v>0</v>
      </c>
      <c r="Q75" s="31">
        <v>0</v>
      </c>
      <c r="R75" s="31">
        <v>0</v>
      </c>
      <c r="S75" s="31">
        <v>0</v>
      </c>
      <c r="T75" s="36">
        <f t="shared" si="14"/>
        <v>0</v>
      </c>
      <c r="U75" s="36">
        <f t="shared" si="15"/>
        <v>0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0</v>
      </c>
      <c r="E76" s="31">
        <v>0</v>
      </c>
      <c r="F76" s="31">
        <v>0</v>
      </c>
      <c r="G76" s="36">
        <f t="shared" si="8"/>
        <v>0</v>
      </c>
      <c r="H76" s="31">
        <v>0</v>
      </c>
      <c r="I76" s="36">
        <f t="shared" si="9"/>
        <v>0</v>
      </c>
      <c r="J76" s="31">
        <v>0</v>
      </c>
      <c r="K76" s="36">
        <f t="shared" si="10"/>
        <v>0</v>
      </c>
      <c r="L76" s="31">
        <v>0</v>
      </c>
      <c r="M76" s="36">
        <f t="shared" si="11"/>
        <v>0</v>
      </c>
      <c r="N76" s="31">
        <f t="shared" si="12"/>
        <v>0</v>
      </c>
      <c r="O76" s="36">
        <f t="shared" si="13"/>
        <v>0</v>
      </c>
      <c r="P76" s="31">
        <v>0</v>
      </c>
      <c r="Q76" s="31">
        <v>0</v>
      </c>
      <c r="R76" s="31">
        <v>0</v>
      </c>
      <c r="S76" s="31">
        <v>0</v>
      </c>
      <c r="T76" s="36">
        <f t="shared" si="14"/>
        <v>0</v>
      </c>
      <c r="U76" s="36">
        <f t="shared" si="15"/>
        <v>0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3420348</v>
      </c>
      <c r="E78" s="32">
        <f>SUM(E71:E77)</f>
        <v>3734382</v>
      </c>
      <c r="F78" s="32">
        <f>SUM(F71:F77)</f>
        <v>954747</v>
      </c>
      <c r="G78" s="37">
        <f t="shared" si="8"/>
        <v>0.27913738602036986</v>
      </c>
      <c r="H78" s="32">
        <f>SUM(H71:H77)</f>
        <v>922181</v>
      </c>
      <c r="I78" s="37">
        <f t="shared" si="9"/>
        <v>0.26961613262744027</v>
      </c>
      <c r="J78" s="32">
        <f>SUM(J71:J77)</f>
        <v>922579</v>
      </c>
      <c r="K78" s="37">
        <f t="shared" si="10"/>
        <v>0.24704998042514129</v>
      </c>
      <c r="L78" s="32">
        <f>SUM(L71:L77)</f>
        <v>0</v>
      </c>
      <c r="M78" s="37">
        <f t="shared" si="11"/>
        <v>0</v>
      </c>
      <c r="N78" s="32">
        <f t="shared" si="12"/>
        <v>2799507</v>
      </c>
      <c r="O78" s="37">
        <f t="shared" si="13"/>
        <v>0.7496573730271836</v>
      </c>
      <c r="P78" s="32">
        <f>SUM(P71:P77)</f>
        <v>1106656</v>
      </c>
      <c r="Q78" s="32">
        <f>SUM(Q71:Q77)</f>
        <v>3690539</v>
      </c>
      <c r="R78" s="32">
        <f>SUM(R71:R77)</f>
        <v>3690539</v>
      </c>
      <c r="S78" s="32">
        <f>SUM(S71:S77)</f>
        <v>2535916</v>
      </c>
      <c r="T78" s="37">
        <f t="shared" si="14"/>
        <v>0.68713973758304681</v>
      </c>
      <c r="U78" s="37">
        <f t="shared" si="15"/>
        <v>-0.16633624179510165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4338853</v>
      </c>
      <c r="E79" s="31">
        <v>4750657</v>
      </c>
      <c r="F79" s="31">
        <v>768988</v>
      </c>
      <c r="G79" s="36">
        <f t="shared" si="8"/>
        <v>0.17723301526924282</v>
      </c>
      <c r="H79" s="31">
        <v>766927</v>
      </c>
      <c r="I79" s="36">
        <f t="shared" si="9"/>
        <v>0.17675800493817145</v>
      </c>
      <c r="J79" s="31">
        <v>637782</v>
      </c>
      <c r="K79" s="36">
        <f t="shared" si="10"/>
        <v>0.13425132565874573</v>
      </c>
      <c r="L79" s="31">
        <v>0</v>
      </c>
      <c r="M79" s="36">
        <f t="shared" si="11"/>
        <v>0</v>
      </c>
      <c r="N79" s="31">
        <f t="shared" si="12"/>
        <v>2173697</v>
      </c>
      <c r="O79" s="36">
        <f t="shared" si="13"/>
        <v>0.45755713367645778</v>
      </c>
      <c r="P79" s="31">
        <v>773277</v>
      </c>
      <c r="Q79" s="31">
        <v>4068923</v>
      </c>
      <c r="R79" s="31">
        <v>4132513</v>
      </c>
      <c r="S79" s="31">
        <v>2156559</v>
      </c>
      <c r="T79" s="36">
        <f t="shared" si="14"/>
        <v>0.52185171589296875</v>
      </c>
      <c r="U79" s="36">
        <f t="shared" si="15"/>
        <v>-0.17522181572709394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0</v>
      </c>
      <c r="E80" s="31">
        <v>0</v>
      </c>
      <c r="F80" s="31">
        <v>0</v>
      </c>
      <c r="G80" s="36">
        <f t="shared" si="8"/>
        <v>0</v>
      </c>
      <c r="H80" s="31">
        <v>0</v>
      </c>
      <c r="I80" s="36">
        <f t="shared" si="9"/>
        <v>0</v>
      </c>
      <c r="J80" s="31">
        <v>0</v>
      </c>
      <c r="K80" s="36">
        <f t="shared" si="10"/>
        <v>0</v>
      </c>
      <c r="L80" s="31">
        <v>0</v>
      </c>
      <c r="M80" s="36">
        <f t="shared" si="11"/>
        <v>0</v>
      </c>
      <c r="N80" s="31">
        <f t="shared" si="12"/>
        <v>0</v>
      </c>
      <c r="O80" s="36">
        <f t="shared" si="13"/>
        <v>0</v>
      </c>
      <c r="P80" s="31">
        <v>0</v>
      </c>
      <c r="Q80" s="31">
        <v>0</v>
      </c>
      <c r="R80" s="31">
        <v>0</v>
      </c>
      <c r="S80" s="31">
        <v>0</v>
      </c>
      <c r="T80" s="36">
        <f t="shared" si="14"/>
        <v>0</v>
      </c>
      <c r="U80" s="36">
        <f t="shared" si="15"/>
        <v>0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0</v>
      </c>
      <c r="E81" s="31">
        <v>0</v>
      </c>
      <c r="F81" s="31">
        <v>0</v>
      </c>
      <c r="G81" s="36">
        <f t="shared" si="8"/>
        <v>0</v>
      </c>
      <c r="H81" s="31">
        <v>0</v>
      </c>
      <c r="I81" s="36">
        <f t="shared" si="9"/>
        <v>0</v>
      </c>
      <c r="J81" s="31">
        <v>0</v>
      </c>
      <c r="K81" s="36">
        <f t="shared" si="10"/>
        <v>0</v>
      </c>
      <c r="L81" s="31">
        <v>0</v>
      </c>
      <c r="M81" s="36">
        <f t="shared" si="11"/>
        <v>0</v>
      </c>
      <c r="N81" s="31">
        <f t="shared" si="12"/>
        <v>0</v>
      </c>
      <c r="O81" s="36">
        <f t="shared" si="13"/>
        <v>0</v>
      </c>
      <c r="P81" s="31">
        <v>0</v>
      </c>
      <c r="Q81" s="31">
        <v>0</v>
      </c>
      <c r="R81" s="31">
        <v>0</v>
      </c>
      <c r="S81" s="31">
        <v>0</v>
      </c>
      <c r="T81" s="36">
        <f t="shared" si="14"/>
        <v>0</v>
      </c>
      <c r="U81" s="36">
        <f t="shared" si="15"/>
        <v>0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0</v>
      </c>
      <c r="E82" s="31">
        <v>0</v>
      </c>
      <c r="F82" s="31">
        <v>0</v>
      </c>
      <c r="G82" s="36">
        <f t="shared" si="8"/>
        <v>0</v>
      </c>
      <c r="H82" s="31">
        <v>0</v>
      </c>
      <c r="I82" s="36">
        <f t="shared" si="9"/>
        <v>0</v>
      </c>
      <c r="J82" s="31">
        <v>0</v>
      </c>
      <c r="K82" s="36">
        <f t="shared" si="10"/>
        <v>0</v>
      </c>
      <c r="L82" s="31">
        <v>0</v>
      </c>
      <c r="M82" s="36">
        <f t="shared" si="11"/>
        <v>0</v>
      </c>
      <c r="N82" s="31">
        <f t="shared" si="12"/>
        <v>0</v>
      </c>
      <c r="O82" s="36">
        <f t="shared" si="13"/>
        <v>0</v>
      </c>
      <c r="P82" s="31">
        <v>2976302</v>
      </c>
      <c r="Q82" s="31">
        <v>13950684</v>
      </c>
      <c r="R82" s="31">
        <v>13557102</v>
      </c>
      <c r="S82" s="31">
        <v>9274074</v>
      </c>
      <c r="T82" s="36">
        <f t="shared" si="14"/>
        <v>0.68407495938291241</v>
      </c>
      <c r="U82" s="36">
        <f t="shared" si="15"/>
        <v>-1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2437330</v>
      </c>
      <c r="E83" s="31">
        <v>2427330</v>
      </c>
      <c r="F83" s="31">
        <v>183435</v>
      </c>
      <c r="G83" s="36">
        <f t="shared" si="8"/>
        <v>7.5260633562135609E-2</v>
      </c>
      <c r="H83" s="31">
        <v>361542</v>
      </c>
      <c r="I83" s="36">
        <f t="shared" si="9"/>
        <v>0.14833526851103462</v>
      </c>
      <c r="J83" s="31">
        <v>281242</v>
      </c>
      <c r="K83" s="36">
        <f t="shared" si="10"/>
        <v>0.11586475674918532</v>
      </c>
      <c r="L83" s="31">
        <v>0</v>
      </c>
      <c r="M83" s="36">
        <f t="shared" si="11"/>
        <v>0</v>
      </c>
      <c r="N83" s="31">
        <f t="shared" si="12"/>
        <v>826219</v>
      </c>
      <c r="O83" s="36">
        <f t="shared" si="13"/>
        <v>0.34038181870615036</v>
      </c>
      <c r="P83" s="31">
        <v>253738</v>
      </c>
      <c r="Q83" s="31">
        <v>3556000</v>
      </c>
      <c r="R83" s="31">
        <v>2388500</v>
      </c>
      <c r="S83" s="31">
        <v>903841</v>
      </c>
      <c r="T83" s="36">
        <f t="shared" si="14"/>
        <v>0.37841364873351474</v>
      </c>
      <c r="U83" s="36">
        <f t="shared" si="15"/>
        <v>0.10839527386516812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6776183</v>
      </c>
      <c r="E84" s="32">
        <f>SUM(E79:E83)</f>
        <v>7177987</v>
      </c>
      <c r="F84" s="32">
        <f>SUM(F79:F83)</f>
        <v>952423</v>
      </c>
      <c r="G84" s="37">
        <f t="shared" si="8"/>
        <v>0.14055449801163872</v>
      </c>
      <c r="H84" s="32">
        <f>SUM(H79:H83)</f>
        <v>1128469</v>
      </c>
      <c r="I84" s="37">
        <f t="shared" si="9"/>
        <v>0.16653461100445488</v>
      </c>
      <c r="J84" s="32">
        <f>SUM(J79:J83)</f>
        <v>919024</v>
      </c>
      <c r="K84" s="37">
        <f t="shared" si="10"/>
        <v>0.12803366737777597</v>
      </c>
      <c r="L84" s="32">
        <f>SUM(L79:L83)</f>
        <v>0</v>
      </c>
      <c r="M84" s="37">
        <f t="shared" si="11"/>
        <v>0</v>
      </c>
      <c r="N84" s="32">
        <f t="shared" si="12"/>
        <v>2999916</v>
      </c>
      <c r="O84" s="37">
        <f t="shared" si="13"/>
        <v>0.41793277140234442</v>
      </c>
      <c r="P84" s="32">
        <f>SUM(P79:P83)</f>
        <v>4003317</v>
      </c>
      <c r="Q84" s="32">
        <f>SUM(Q79:Q83)</f>
        <v>21575607</v>
      </c>
      <c r="R84" s="32">
        <f>SUM(R79:R83)</f>
        <v>20078115</v>
      </c>
      <c r="S84" s="32">
        <f>SUM(S79:S83)</f>
        <v>12334474</v>
      </c>
      <c r="T84" s="37">
        <f t="shared" si="14"/>
        <v>0.61432430285412754</v>
      </c>
      <c r="U84" s="37">
        <f t="shared" si="15"/>
        <v>-0.77043436730091575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44599724</v>
      </c>
      <c r="E85" s="32">
        <f>SUM(E57,E59:E62,E64:E69,E71:E77,E79:E83)</f>
        <v>43070723</v>
      </c>
      <c r="F85" s="32">
        <f>SUM(F57,F59:F62,F64:F69,F71:F77,F79:F83)</f>
        <v>9468767</v>
      </c>
      <c r="G85" s="37">
        <f t="shared" si="8"/>
        <v>0.21230550664394246</v>
      </c>
      <c r="H85" s="32">
        <f>SUM(H57,H59:H62,H64:H69,H71:H77,H79:H83)</f>
        <v>10355495</v>
      </c>
      <c r="I85" s="37">
        <f t="shared" si="9"/>
        <v>0.23218742340199236</v>
      </c>
      <c r="J85" s="32">
        <f>SUM(J57,J59:J62,J64:J69,J71:J77,J79:J83)</f>
        <v>10453449</v>
      </c>
      <c r="K85" s="37">
        <f t="shared" si="10"/>
        <v>0.24270428430003368</v>
      </c>
      <c r="L85" s="32">
        <f>SUM(L57,L59:L62,L64:L69,L71:L77,L79:L83)</f>
        <v>0</v>
      </c>
      <c r="M85" s="37">
        <f t="shared" si="11"/>
        <v>0</v>
      </c>
      <c r="N85" s="32">
        <f t="shared" si="12"/>
        <v>30277711</v>
      </c>
      <c r="O85" s="37">
        <f t="shared" si="13"/>
        <v>0.70297661360363051</v>
      </c>
      <c r="P85" s="32">
        <f>SUM(P57,P59:P62,P64:P69,P71:P77,P79:P83)</f>
        <v>12260667</v>
      </c>
      <c r="Q85" s="32">
        <f>SUM(Q57,Q59:Q62,Q64:Q69,Q71:Q77,Q79:Q83)</f>
        <v>59882879</v>
      </c>
      <c r="R85" s="32">
        <f>SUM(R57,R59:R62,R64:R69,R71:R77,R79:R83)</f>
        <v>56293087</v>
      </c>
      <c r="S85" s="32">
        <f>SUM(S57,S59:S62,S64:S69,S71:S77,S79:S83)</f>
        <v>36829593</v>
      </c>
      <c r="T85" s="37">
        <f t="shared" si="14"/>
        <v>0.65424717248140962</v>
      </c>
      <c r="U85" s="37">
        <f t="shared" si="15"/>
        <v>-0.14739964799631211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72539797</v>
      </c>
      <c r="E88" s="31">
        <v>54423362</v>
      </c>
      <c r="F88" s="31">
        <v>11908650</v>
      </c>
      <c r="G88" s="36">
        <f t="shared" ref="G88:G99" si="16">IF(($D88      =0),0,($F88      /$D88      ))</f>
        <v>0.16416712608114964</v>
      </c>
      <c r="H88" s="31">
        <v>12128872</v>
      </c>
      <c r="I88" s="36">
        <f t="shared" ref="I88:I99" si="17">IF(($D88      =0),0,($H88      /$D88      ))</f>
        <v>0.16720300444182384</v>
      </c>
      <c r="J88" s="31">
        <v>-316812</v>
      </c>
      <c r="K88" s="36">
        <f t="shared" ref="K88:K99" si="18">IF(($E88      =0),0,($J88      /$E88      ))</f>
        <v>-5.8212500727169332E-3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23720710</v>
      </c>
      <c r="O88" s="36">
        <f t="shared" ref="O88:O99" si="21">IF(($E88      =0),0,($N88      /$E88      ))</f>
        <v>0.43585528582376076</v>
      </c>
      <c r="P88" s="31">
        <v>54151585</v>
      </c>
      <c r="Q88" s="31">
        <v>63118923</v>
      </c>
      <c r="R88" s="31">
        <v>160289582</v>
      </c>
      <c r="S88" s="31">
        <v>80734519</v>
      </c>
      <c r="T88" s="36">
        <f t="shared" ref="T88:T99" si="22">IF(($R88      =0),0,($S88      /$R88      ))</f>
        <v>0.50367914116838863</v>
      </c>
      <c r="U88" s="36">
        <f t="shared" ref="U88:U99" si="23">IF(($P88      =0),0,(($J88      /$P88      )-1))</f>
        <v>-1.0058504658727903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338707000</v>
      </c>
      <c r="E89" s="31">
        <v>356958000</v>
      </c>
      <c r="F89" s="31">
        <v>93296456</v>
      </c>
      <c r="G89" s="36">
        <f t="shared" si="16"/>
        <v>0.27544885697667898</v>
      </c>
      <c r="H89" s="31">
        <v>96556216</v>
      </c>
      <c r="I89" s="36">
        <f t="shared" si="17"/>
        <v>0.28507298638646383</v>
      </c>
      <c r="J89" s="31">
        <v>80971756</v>
      </c>
      <c r="K89" s="36">
        <f t="shared" si="18"/>
        <v>0.22683832831873779</v>
      </c>
      <c r="L89" s="31">
        <v>0</v>
      </c>
      <c r="M89" s="36">
        <f t="shared" si="19"/>
        <v>0</v>
      </c>
      <c r="N89" s="31">
        <f t="shared" si="20"/>
        <v>270824428</v>
      </c>
      <c r="O89" s="36">
        <f t="shared" si="21"/>
        <v>0.75870110209044206</v>
      </c>
      <c r="P89" s="31">
        <v>89141249</v>
      </c>
      <c r="Q89" s="31">
        <v>323759000</v>
      </c>
      <c r="R89" s="31">
        <v>338135000</v>
      </c>
      <c r="S89" s="31">
        <v>251290898</v>
      </c>
      <c r="T89" s="36">
        <f t="shared" si="22"/>
        <v>0.74316736806305173</v>
      </c>
      <c r="U89" s="36">
        <f t="shared" si="23"/>
        <v>-9.1646606836303102E-2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217716967</v>
      </c>
      <c r="E90" s="31">
        <v>210341528</v>
      </c>
      <c r="F90" s="31">
        <v>31095928</v>
      </c>
      <c r="G90" s="36">
        <f t="shared" si="16"/>
        <v>0.14282730661042142</v>
      </c>
      <c r="H90" s="31">
        <v>44784283</v>
      </c>
      <c r="I90" s="36">
        <f t="shared" si="17"/>
        <v>0.20569955395345921</v>
      </c>
      <c r="J90" s="31">
        <v>37762120</v>
      </c>
      <c r="K90" s="36">
        <f t="shared" si="18"/>
        <v>0.17952764895765139</v>
      </c>
      <c r="L90" s="31">
        <v>0</v>
      </c>
      <c r="M90" s="36">
        <f t="shared" si="19"/>
        <v>0</v>
      </c>
      <c r="N90" s="31">
        <f t="shared" si="20"/>
        <v>113642331</v>
      </c>
      <c r="O90" s="36">
        <f t="shared" si="21"/>
        <v>0.54027529456760437</v>
      </c>
      <c r="P90" s="31">
        <v>40048851</v>
      </c>
      <c r="Q90" s="31">
        <v>219247180</v>
      </c>
      <c r="R90" s="31">
        <v>202038006</v>
      </c>
      <c r="S90" s="31">
        <v>116945528</v>
      </c>
      <c r="T90" s="36">
        <f t="shared" si="22"/>
        <v>0.57882935154289727</v>
      </c>
      <c r="U90" s="36">
        <f t="shared" si="23"/>
        <v>-5.7098541978145678E-2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628963764</v>
      </c>
      <c r="E91" s="32">
        <f>SUM(E88:E90)</f>
        <v>621722890</v>
      </c>
      <c r="F91" s="32">
        <f>SUM(F88:F90)</f>
        <v>136301034</v>
      </c>
      <c r="G91" s="37">
        <f t="shared" si="16"/>
        <v>0.21670729190052354</v>
      </c>
      <c r="H91" s="32">
        <f>SUM(H88:H90)</f>
        <v>153469371</v>
      </c>
      <c r="I91" s="37">
        <f t="shared" si="17"/>
        <v>0.24400351782427962</v>
      </c>
      <c r="J91" s="32">
        <f>SUM(J88:J90)</f>
        <v>118417064</v>
      </c>
      <c r="K91" s="37">
        <f t="shared" si="18"/>
        <v>0.19046598718602753</v>
      </c>
      <c r="L91" s="32">
        <f>SUM(L88:L90)</f>
        <v>0</v>
      </c>
      <c r="M91" s="37">
        <f t="shared" si="19"/>
        <v>0</v>
      </c>
      <c r="N91" s="32">
        <f t="shared" si="20"/>
        <v>408187469</v>
      </c>
      <c r="O91" s="37">
        <f t="shared" si="21"/>
        <v>0.65654244932175487</v>
      </c>
      <c r="P91" s="32">
        <f>SUM(P88:P90)</f>
        <v>183341685</v>
      </c>
      <c r="Q91" s="32">
        <f>SUM(Q88:Q90)</f>
        <v>606125103</v>
      </c>
      <c r="R91" s="32">
        <f>SUM(R88:R90)</f>
        <v>700462588</v>
      </c>
      <c r="S91" s="32">
        <f>SUM(S88:S90)</f>
        <v>448970945</v>
      </c>
      <c r="T91" s="37">
        <f t="shared" si="22"/>
        <v>0.64096348997300057</v>
      </c>
      <c r="U91" s="37">
        <f t="shared" si="23"/>
        <v>-0.3541181646716075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51258817</v>
      </c>
      <c r="E92" s="31">
        <v>53715037</v>
      </c>
      <c r="F92" s="31">
        <v>6781645</v>
      </c>
      <c r="G92" s="36">
        <f t="shared" si="16"/>
        <v>0.13230201937746633</v>
      </c>
      <c r="H92" s="31">
        <v>13696265</v>
      </c>
      <c r="I92" s="36">
        <f t="shared" si="17"/>
        <v>0.26719822659972819</v>
      </c>
      <c r="J92" s="31">
        <v>7050300</v>
      </c>
      <c r="K92" s="36">
        <f t="shared" si="18"/>
        <v>0.1312537492992884</v>
      </c>
      <c r="L92" s="31">
        <v>0</v>
      </c>
      <c r="M92" s="36">
        <f t="shared" si="19"/>
        <v>0</v>
      </c>
      <c r="N92" s="31">
        <f t="shared" si="20"/>
        <v>27528210</v>
      </c>
      <c r="O92" s="36">
        <f t="shared" si="21"/>
        <v>0.51248610328612454</v>
      </c>
      <c r="P92" s="31">
        <v>17855976</v>
      </c>
      <c r="Q92" s="31">
        <v>41015550</v>
      </c>
      <c r="R92" s="31">
        <v>47864001</v>
      </c>
      <c r="S92" s="31">
        <v>31545673</v>
      </c>
      <c r="T92" s="36">
        <f t="shared" si="22"/>
        <v>0.65906886889794269</v>
      </c>
      <c r="U92" s="36">
        <f t="shared" si="23"/>
        <v>-0.60515739940510671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4613625</v>
      </c>
      <c r="E93" s="31">
        <v>4586779</v>
      </c>
      <c r="F93" s="31">
        <v>997625</v>
      </c>
      <c r="G93" s="36">
        <f t="shared" si="16"/>
        <v>0.21623452274512991</v>
      </c>
      <c r="H93" s="31">
        <v>1105477</v>
      </c>
      <c r="I93" s="36">
        <f t="shared" si="17"/>
        <v>0.23961136850090764</v>
      </c>
      <c r="J93" s="31">
        <v>947631</v>
      </c>
      <c r="K93" s="36">
        <f t="shared" si="18"/>
        <v>0.20660053601884895</v>
      </c>
      <c r="L93" s="31">
        <v>0</v>
      </c>
      <c r="M93" s="36">
        <f t="shared" si="19"/>
        <v>0</v>
      </c>
      <c r="N93" s="31">
        <f t="shared" si="20"/>
        <v>3050733</v>
      </c>
      <c r="O93" s="36">
        <f t="shared" si="21"/>
        <v>0.66511445177541795</v>
      </c>
      <c r="P93" s="31">
        <v>931489</v>
      </c>
      <c r="Q93" s="31">
        <v>4299556</v>
      </c>
      <c r="R93" s="31">
        <v>4383557</v>
      </c>
      <c r="S93" s="31">
        <v>3004494</v>
      </c>
      <c r="T93" s="36">
        <f t="shared" si="22"/>
        <v>0.68540091984659945</v>
      </c>
      <c r="U93" s="36">
        <f t="shared" si="23"/>
        <v>1.7329243823598572E-2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19440985</v>
      </c>
      <c r="E94" s="31">
        <v>20965630</v>
      </c>
      <c r="F94" s="31">
        <v>4731780</v>
      </c>
      <c r="G94" s="36">
        <f t="shared" si="16"/>
        <v>0.24339198862609071</v>
      </c>
      <c r="H94" s="31">
        <v>5227863</v>
      </c>
      <c r="I94" s="36">
        <f t="shared" si="17"/>
        <v>0.26890936853251007</v>
      </c>
      <c r="J94" s="31">
        <v>6832767</v>
      </c>
      <c r="K94" s="36">
        <f t="shared" si="18"/>
        <v>0.32590325213218013</v>
      </c>
      <c r="L94" s="31">
        <v>0</v>
      </c>
      <c r="M94" s="36">
        <f t="shared" si="19"/>
        <v>0</v>
      </c>
      <c r="N94" s="31">
        <f t="shared" si="20"/>
        <v>16792410</v>
      </c>
      <c r="O94" s="36">
        <f t="shared" si="21"/>
        <v>0.80094945870932566</v>
      </c>
      <c r="P94" s="31">
        <v>4417733</v>
      </c>
      <c r="Q94" s="31">
        <v>18360285</v>
      </c>
      <c r="R94" s="31">
        <v>17000810</v>
      </c>
      <c r="S94" s="31">
        <v>11858313</v>
      </c>
      <c r="T94" s="36">
        <f t="shared" si="22"/>
        <v>0.69751458901075891</v>
      </c>
      <c r="U94" s="36">
        <f t="shared" si="23"/>
        <v>0.54666816668187046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3641919</v>
      </c>
      <c r="E95" s="31">
        <v>3693715</v>
      </c>
      <c r="F95" s="31">
        <v>910511</v>
      </c>
      <c r="G95" s="36">
        <f t="shared" si="16"/>
        <v>0.25000858064114001</v>
      </c>
      <c r="H95" s="31">
        <v>965244</v>
      </c>
      <c r="I95" s="36">
        <f t="shared" si="17"/>
        <v>0.26503719604966502</v>
      </c>
      <c r="J95" s="31">
        <v>934418</v>
      </c>
      <c r="K95" s="36">
        <f t="shared" si="18"/>
        <v>0.25297512125326399</v>
      </c>
      <c r="L95" s="31">
        <v>0</v>
      </c>
      <c r="M95" s="36">
        <f t="shared" si="19"/>
        <v>0</v>
      </c>
      <c r="N95" s="31">
        <f t="shared" si="20"/>
        <v>2810173</v>
      </c>
      <c r="O95" s="36">
        <f t="shared" si="21"/>
        <v>0.76079854563765748</v>
      </c>
      <c r="P95" s="31">
        <v>878771</v>
      </c>
      <c r="Q95" s="31">
        <v>3916509</v>
      </c>
      <c r="R95" s="31">
        <v>3439910</v>
      </c>
      <c r="S95" s="31">
        <v>2614277</v>
      </c>
      <c r="T95" s="36">
        <f t="shared" si="22"/>
        <v>0.75998412749170763</v>
      </c>
      <c r="U95" s="36">
        <f t="shared" si="23"/>
        <v>6.3323664526935941E-2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78955346</v>
      </c>
      <c r="E96" s="32">
        <f>SUM(E92:E95)</f>
        <v>82961161</v>
      </c>
      <c r="F96" s="32">
        <f>SUM(F92:F95)</f>
        <v>13421561</v>
      </c>
      <c r="G96" s="37">
        <f t="shared" si="16"/>
        <v>0.1699892620317312</v>
      </c>
      <c r="H96" s="32">
        <f>SUM(H92:H95)</f>
        <v>20994849</v>
      </c>
      <c r="I96" s="37">
        <f t="shared" si="17"/>
        <v>0.26590788418557498</v>
      </c>
      <c r="J96" s="32">
        <f>SUM(J92:J95)</f>
        <v>15765116</v>
      </c>
      <c r="K96" s="37">
        <f t="shared" si="18"/>
        <v>0.19003007925600271</v>
      </c>
      <c r="L96" s="32">
        <f>SUM(L92:L95)</f>
        <v>0</v>
      </c>
      <c r="M96" s="37">
        <f t="shared" si="19"/>
        <v>0</v>
      </c>
      <c r="N96" s="32">
        <f t="shared" si="20"/>
        <v>50181526</v>
      </c>
      <c r="O96" s="37">
        <f t="shared" si="21"/>
        <v>0.60487974607780626</v>
      </c>
      <c r="P96" s="32">
        <f>SUM(P92:P95)</f>
        <v>24083969</v>
      </c>
      <c r="Q96" s="32">
        <f>SUM(Q92:Q95)</f>
        <v>67591900</v>
      </c>
      <c r="R96" s="32">
        <f>SUM(R92:R95)</f>
        <v>72688278</v>
      </c>
      <c r="S96" s="32">
        <f>SUM(S92:S95)</f>
        <v>49022757</v>
      </c>
      <c r="T96" s="37">
        <f t="shared" si="22"/>
        <v>0.67442452000307396</v>
      </c>
      <c r="U96" s="37">
        <f t="shared" si="23"/>
        <v>-0.34541038480825148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19242795</v>
      </c>
      <c r="E97" s="31">
        <v>19447479</v>
      </c>
      <c r="F97" s="31">
        <v>4681498</v>
      </c>
      <c r="G97" s="36">
        <f t="shared" si="16"/>
        <v>0.24328575968303981</v>
      </c>
      <c r="H97" s="31">
        <v>4813457</v>
      </c>
      <c r="I97" s="36">
        <f t="shared" si="17"/>
        <v>0.250143339364162</v>
      </c>
      <c r="J97" s="31">
        <v>5267318</v>
      </c>
      <c r="K97" s="36">
        <f t="shared" si="18"/>
        <v>0.27084837062942707</v>
      </c>
      <c r="L97" s="31">
        <v>0</v>
      </c>
      <c r="M97" s="36">
        <f t="shared" si="19"/>
        <v>0</v>
      </c>
      <c r="N97" s="31">
        <f t="shared" si="20"/>
        <v>14762273</v>
      </c>
      <c r="O97" s="36">
        <f t="shared" si="21"/>
        <v>0.75908414658784307</v>
      </c>
      <c r="P97" s="31">
        <v>4431864</v>
      </c>
      <c r="Q97" s="31">
        <v>17270750</v>
      </c>
      <c r="R97" s="31">
        <v>26724079</v>
      </c>
      <c r="S97" s="31">
        <v>13248525</v>
      </c>
      <c r="T97" s="36">
        <f t="shared" si="22"/>
        <v>0.49575235127841077</v>
      </c>
      <c r="U97" s="36">
        <f t="shared" si="23"/>
        <v>0.18851074852477412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0</v>
      </c>
      <c r="E98" s="31">
        <v>0</v>
      </c>
      <c r="F98" s="31">
        <v>0</v>
      </c>
      <c r="G98" s="36">
        <f t="shared" si="16"/>
        <v>0</v>
      </c>
      <c r="H98" s="31">
        <v>0</v>
      </c>
      <c r="I98" s="36">
        <f t="shared" si="17"/>
        <v>0</v>
      </c>
      <c r="J98" s="31">
        <v>0</v>
      </c>
      <c r="K98" s="36">
        <f t="shared" si="18"/>
        <v>0</v>
      </c>
      <c r="L98" s="31">
        <v>0</v>
      </c>
      <c r="M98" s="36">
        <f t="shared" si="19"/>
        <v>0</v>
      </c>
      <c r="N98" s="31">
        <f t="shared" si="20"/>
        <v>0</v>
      </c>
      <c r="O98" s="36">
        <f t="shared" si="21"/>
        <v>0</v>
      </c>
      <c r="P98" s="31">
        <v>0</v>
      </c>
      <c r="Q98" s="31">
        <v>0</v>
      </c>
      <c r="R98" s="31">
        <v>0</v>
      </c>
      <c r="S98" s="31">
        <v>0</v>
      </c>
      <c r="T98" s="36">
        <f t="shared" si="22"/>
        <v>0</v>
      </c>
      <c r="U98" s="36">
        <f t="shared" si="23"/>
        <v>0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2032656</v>
      </c>
      <c r="E99" s="31">
        <v>2032654</v>
      </c>
      <c r="F99" s="31">
        <v>828142</v>
      </c>
      <c r="G99" s="36">
        <f t="shared" si="16"/>
        <v>0.40741866798907439</v>
      </c>
      <c r="H99" s="31">
        <v>880356</v>
      </c>
      <c r="I99" s="36">
        <f t="shared" si="17"/>
        <v>0.43310624129218128</v>
      </c>
      <c r="J99" s="31">
        <v>833088</v>
      </c>
      <c r="K99" s="36">
        <f t="shared" si="18"/>
        <v>0.40985234083124822</v>
      </c>
      <c r="L99" s="31">
        <v>0</v>
      </c>
      <c r="M99" s="36">
        <f t="shared" si="19"/>
        <v>0</v>
      </c>
      <c r="N99" s="31">
        <f t="shared" si="20"/>
        <v>2541586</v>
      </c>
      <c r="O99" s="36">
        <f t="shared" si="21"/>
        <v>1.2503780771346229</v>
      </c>
      <c r="P99" s="31">
        <v>244148</v>
      </c>
      <c r="Q99" s="31">
        <v>2175000</v>
      </c>
      <c r="R99" s="31">
        <v>2175000</v>
      </c>
      <c r="S99" s="31">
        <v>691108</v>
      </c>
      <c r="T99" s="36">
        <f t="shared" si="22"/>
        <v>0.31775080459770116</v>
      </c>
      <c r="U99" s="36">
        <f t="shared" si="23"/>
        <v>2.4122253714959778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=0),0,(($J100     /$P100     )-1))</f>
        <v>0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21275451</v>
      </c>
      <c r="E101" s="32">
        <f>SUM(E97:E100)</f>
        <v>21480133</v>
      </c>
      <c r="F101" s="32">
        <f>SUM(F97:F100)</f>
        <v>5509640</v>
      </c>
      <c r="G101" s="37">
        <f>IF(($D101     =0),0,($F101     /$D101     ))</f>
        <v>0.25896701320221133</v>
      </c>
      <c r="H101" s="32">
        <f>SUM(H97:H100)</f>
        <v>5693813</v>
      </c>
      <c r="I101" s="37">
        <f>IF(($D101     =0),0,($H101     /$D101     ))</f>
        <v>0.26762360995308632</v>
      </c>
      <c r="J101" s="32">
        <f>SUM(J97:J100)</f>
        <v>6100406</v>
      </c>
      <c r="K101" s="37">
        <f>IF(($E101     =0),0,($J101     /$E101     ))</f>
        <v>0.28400224523749457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17303859</v>
      </c>
      <c r="O101" s="37">
        <f>IF(($E101     =0),0,($N101     /$E101     ))</f>
        <v>0.80557503996832791</v>
      </c>
      <c r="P101" s="32">
        <f>SUM(P97:P100)</f>
        <v>4676012</v>
      </c>
      <c r="Q101" s="32">
        <f>SUM(Q97:Q100)</f>
        <v>19445750</v>
      </c>
      <c r="R101" s="32">
        <f>SUM(R97:R100)</f>
        <v>28899079</v>
      </c>
      <c r="S101" s="32">
        <f>SUM(S97:S100)</f>
        <v>13939633</v>
      </c>
      <c r="T101" s="37">
        <f>IF(($R101     =0),0,($S101     /$R101     ))</f>
        <v>0.48235561417026473</v>
      </c>
      <c r="U101" s="37">
        <f>IF(($P101     =0),0,(($J101     /$P101     )-1))</f>
        <v>0.30461726787698584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729194561</v>
      </c>
      <c r="E102" s="32">
        <f>SUM(E88:E90,E92:E95,E97:E100)</f>
        <v>726164184</v>
      </c>
      <c r="F102" s="32">
        <f>SUM(F88:F90,F92:F95,F97:F100)</f>
        <v>155232235</v>
      </c>
      <c r="G102" s="37">
        <f>IF(($D102     =0),0,($F102     /$D102     ))</f>
        <v>0.2128817784750317</v>
      </c>
      <c r="H102" s="32">
        <f>SUM(H88:H90,H92:H95,H97:H100)</f>
        <v>180158033</v>
      </c>
      <c r="I102" s="37">
        <f>IF(($D102     =0),0,($H102     /$D102     ))</f>
        <v>0.24706442235791717</v>
      </c>
      <c r="J102" s="32">
        <f>SUM(J88:J90,J92:J95,J97:J100)</f>
        <v>140282586</v>
      </c>
      <c r="K102" s="37">
        <f>IF(($E102     =0),0,($J102     /$E102     ))</f>
        <v>0.19318301438011987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475672854</v>
      </c>
      <c r="O102" s="37">
        <f>IF(($E102     =0),0,($N102     /$E102     ))</f>
        <v>0.65504863015937453</v>
      </c>
      <c r="P102" s="32">
        <f>SUM(P88:P90,P92:P95,P97:P100)</f>
        <v>212101666</v>
      </c>
      <c r="Q102" s="32">
        <f>SUM(Q88:Q90,Q92:Q95,Q97:Q100)</f>
        <v>693162753</v>
      </c>
      <c r="R102" s="32">
        <f>SUM(R88:R90,R92:R95,R97:R100)</f>
        <v>802049945</v>
      </c>
      <c r="S102" s="32">
        <f>SUM(S88:S90,S92:S95,S97:S100)</f>
        <v>511933335</v>
      </c>
      <c r="T102" s="37">
        <f>IF(($R102     =0),0,($S102     /$R102     ))</f>
        <v>0.63828111726882542</v>
      </c>
      <c r="U102" s="37">
        <f>IF(($P102     =0),0,(($J102     /$P102     )-1))</f>
        <v>-0.33860686412524454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324620580</v>
      </c>
      <c r="E105" s="31">
        <v>320034900</v>
      </c>
      <c r="F105" s="31">
        <v>60773108</v>
      </c>
      <c r="G105" s="36">
        <f t="shared" ref="G105:G136" si="24">IF(($D105     =0),0,($F105     /$D105     ))</f>
        <v>0.18721273925393148</v>
      </c>
      <c r="H105" s="31">
        <v>71110136</v>
      </c>
      <c r="I105" s="36">
        <f t="shared" ref="I105:I136" si="25">IF(($D105     =0),0,($H105     /$D105     ))</f>
        <v>0.21905615472685064</v>
      </c>
      <c r="J105" s="31">
        <v>60956627</v>
      </c>
      <c r="K105" s="36">
        <f t="shared" ref="K105:K136" si="26">IF(($E105     =0),0,($J105     /$E105     ))</f>
        <v>0.19046868638389125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192839871</v>
      </c>
      <c r="O105" s="36">
        <f t="shared" ref="O105:O136" si="29">IF(($E105     =0),0,($N105     /$E105     ))</f>
        <v>0.60255888029711757</v>
      </c>
      <c r="P105" s="31">
        <v>59521918</v>
      </c>
      <c r="Q105" s="31">
        <v>306294540</v>
      </c>
      <c r="R105" s="31">
        <v>301414450</v>
      </c>
      <c r="S105" s="31">
        <v>187414781</v>
      </c>
      <c r="T105" s="36">
        <f t="shared" ref="T105:T136" si="30">IF(($R105     =0),0,($S105     /$R105     ))</f>
        <v>0.62178432719466503</v>
      </c>
      <c r="U105" s="36">
        <f t="shared" ref="U105:U136" si="31">IF(($P105     =0),0,(($J105     /$P105     )-1))</f>
        <v>2.4103877163367038E-2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324620580</v>
      </c>
      <c r="E106" s="32">
        <f>E105</f>
        <v>320034900</v>
      </c>
      <c r="F106" s="32">
        <f>F105</f>
        <v>60773108</v>
      </c>
      <c r="G106" s="37">
        <f t="shared" si="24"/>
        <v>0.18721273925393148</v>
      </c>
      <c r="H106" s="32">
        <f>H105</f>
        <v>71110136</v>
      </c>
      <c r="I106" s="37">
        <f t="shared" si="25"/>
        <v>0.21905615472685064</v>
      </c>
      <c r="J106" s="32">
        <f>J105</f>
        <v>60956627</v>
      </c>
      <c r="K106" s="37">
        <f t="shared" si="26"/>
        <v>0.19046868638389125</v>
      </c>
      <c r="L106" s="32">
        <f>L105</f>
        <v>0</v>
      </c>
      <c r="M106" s="37">
        <f t="shared" si="27"/>
        <v>0</v>
      </c>
      <c r="N106" s="32">
        <f t="shared" si="28"/>
        <v>192839871</v>
      </c>
      <c r="O106" s="37">
        <f t="shared" si="29"/>
        <v>0.60255888029711757</v>
      </c>
      <c r="P106" s="32">
        <f>P105</f>
        <v>59521918</v>
      </c>
      <c r="Q106" s="32">
        <f>Q105</f>
        <v>306294540</v>
      </c>
      <c r="R106" s="32">
        <f>R105</f>
        <v>301414450</v>
      </c>
      <c r="S106" s="32">
        <f>S105</f>
        <v>187414781</v>
      </c>
      <c r="T106" s="37">
        <f t="shared" si="30"/>
        <v>0.62178432719466503</v>
      </c>
      <c r="U106" s="37">
        <f t="shared" si="31"/>
        <v>2.4103877163367038E-2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0</v>
      </c>
      <c r="E107" s="31">
        <v>0</v>
      </c>
      <c r="F107" s="31">
        <v>0</v>
      </c>
      <c r="G107" s="36">
        <f t="shared" si="24"/>
        <v>0</v>
      </c>
      <c r="H107" s="31">
        <v>0</v>
      </c>
      <c r="I107" s="36">
        <f t="shared" si="25"/>
        <v>0</v>
      </c>
      <c r="J107" s="31">
        <v>0</v>
      </c>
      <c r="K107" s="36">
        <f t="shared" si="26"/>
        <v>0</v>
      </c>
      <c r="L107" s="31">
        <v>0</v>
      </c>
      <c r="M107" s="36">
        <f t="shared" si="27"/>
        <v>0</v>
      </c>
      <c r="N107" s="31">
        <f t="shared" si="28"/>
        <v>0</v>
      </c>
      <c r="O107" s="36">
        <f t="shared" si="29"/>
        <v>0</v>
      </c>
      <c r="P107" s="31">
        <v>0</v>
      </c>
      <c r="Q107" s="31">
        <v>0</v>
      </c>
      <c r="R107" s="31">
        <v>0</v>
      </c>
      <c r="S107" s="31">
        <v>0</v>
      </c>
      <c r="T107" s="36">
        <f t="shared" si="30"/>
        <v>0</v>
      </c>
      <c r="U107" s="36">
        <f t="shared" si="31"/>
        <v>0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8053960</v>
      </c>
      <c r="E108" s="31">
        <v>7276978</v>
      </c>
      <c r="F108" s="31">
        <v>338200</v>
      </c>
      <c r="G108" s="36">
        <f t="shared" si="24"/>
        <v>4.1991765541423101E-2</v>
      </c>
      <c r="H108" s="31">
        <v>717006</v>
      </c>
      <c r="I108" s="36">
        <f t="shared" si="25"/>
        <v>8.9025274523340067E-2</v>
      </c>
      <c r="J108" s="31">
        <v>531542</v>
      </c>
      <c r="K108" s="36">
        <f t="shared" si="26"/>
        <v>7.3044332413812432E-2</v>
      </c>
      <c r="L108" s="31">
        <v>0</v>
      </c>
      <c r="M108" s="36">
        <f t="shared" si="27"/>
        <v>0</v>
      </c>
      <c r="N108" s="31">
        <f t="shared" si="28"/>
        <v>1586748</v>
      </c>
      <c r="O108" s="36">
        <f t="shared" si="29"/>
        <v>0.21805040498954373</v>
      </c>
      <c r="P108" s="31">
        <v>22100</v>
      </c>
      <c r="Q108" s="31">
        <v>1747725</v>
      </c>
      <c r="R108" s="31">
        <v>1670213</v>
      </c>
      <c r="S108" s="31">
        <v>22100</v>
      </c>
      <c r="T108" s="36">
        <f t="shared" si="30"/>
        <v>1.3231845279614038E-2</v>
      </c>
      <c r="U108" s="36">
        <f t="shared" si="31"/>
        <v>23.051674208144796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0</v>
      </c>
      <c r="E109" s="31">
        <v>0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0</v>
      </c>
      <c r="R109" s="31">
        <v>0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22580000</v>
      </c>
      <c r="E110" s="31">
        <v>25538727</v>
      </c>
      <c r="F110" s="31">
        <v>8392684</v>
      </c>
      <c r="G110" s="36">
        <f t="shared" si="24"/>
        <v>0.37168662533215235</v>
      </c>
      <c r="H110" s="31">
        <v>8136256</v>
      </c>
      <c r="I110" s="36">
        <f t="shared" si="25"/>
        <v>0.36033020372010627</v>
      </c>
      <c r="J110" s="31">
        <v>7170737</v>
      </c>
      <c r="K110" s="36">
        <f t="shared" si="26"/>
        <v>0.28077895190312346</v>
      </c>
      <c r="L110" s="31">
        <v>0</v>
      </c>
      <c r="M110" s="36">
        <f t="shared" si="27"/>
        <v>0</v>
      </c>
      <c r="N110" s="31">
        <f t="shared" si="28"/>
        <v>23699677</v>
      </c>
      <c r="O110" s="36">
        <f t="shared" si="29"/>
        <v>0.92798975454023214</v>
      </c>
      <c r="P110" s="31">
        <v>7027468</v>
      </c>
      <c r="Q110" s="31">
        <v>27666330</v>
      </c>
      <c r="R110" s="31">
        <v>28586330</v>
      </c>
      <c r="S110" s="31">
        <v>22194983</v>
      </c>
      <c r="T110" s="36">
        <f t="shared" si="30"/>
        <v>0.77641946342884871</v>
      </c>
      <c r="U110" s="36">
        <f t="shared" si="31"/>
        <v>2.0387001406480865E-2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432188</v>
      </c>
      <c r="E111" s="31">
        <v>432188</v>
      </c>
      <c r="F111" s="31">
        <v>577288</v>
      </c>
      <c r="G111" s="36">
        <f t="shared" si="24"/>
        <v>1.3357335233740872</v>
      </c>
      <c r="H111" s="31">
        <v>164564</v>
      </c>
      <c r="I111" s="36">
        <f t="shared" si="25"/>
        <v>0.38076947994854093</v>
      </c>
      <c r="J111" s="31">
        <v>142000</v>
      </c>
      <c r="K111" s="36">
        <f t="shared" si="26"/>
        <v>0.32856071894638444</v>
      </c>
      <c r="L111" s="31">
        <v>0</v>
      </c>
      <c r="M111" s="36">
        <f t="shared" si="27"/>
        <v>0</v>
      </c>
      <c r="N111" s="31">
        <f t="shared" si="28"/>
        <v>883852</v>
      </c>
      <c r="O111" s="36">
        <f t="shared" si="29"/>
        <v>2.0450637222690125</v>
      </c>
      <c r="P111" s="31">
        <v>757500</v>
      </c>
      <c r="Q111" s="31">
        <v>419600</v>
      </c>
      <c r="R111" s="31">
        <v>2661699</v>
      </c>
      <c r="S111" s="31">
        <v>930102</v>
      </c>
      <c r="T111" s="36">
        <f t="shared" si="30"/>
        <v>0.34943921157125579</v>
      </c>
      <c r="U111" s="36">
        <f t="shared" si="31"/>
        <v>-0.81254125412541256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31066148</v>
      </c>
      <c r="E112" s="32">
        <f>SUM(E107:E111)</f>
        <v>33247893</v>
      </c>
      <c r="F112" s="32">
        <f>SUM(F107:F111)</f>
        <v>9308172</v>
      </c>
      <c r="G112" s="37">
        <f t="shared" si="24"/>
        <v>0.29962427269708497</v>
      </c>
      <c r="H112" s="32">
        <f>SUM(H107:H111)</f>
        <v>9017826</v>
      </c>
      <c r="I112" s="37">
        <f t="shared" si="25"/>
        <v>0.29027821537449705</v>
      </c>
      <c r="J112" s="32">
        <f>SUM(J107:J111)</f>
        <v>7844279</v>
      </c>
      <c r="K112" s="37">
        <f t="shared" si="26"/>
        <v>0.23593311612257656</v>
      </c>
      <c r="L112" s="32">
        <f>SUM(L107:L111)</f>
        <v>0</v>
      </c>
      <c r="M112" s="37">
        <f t="shared" si="27"/>
        <v>0</v>
      </c>
      <c r="N112" s="32">
        <f t="shared" si="28"/>
        <v>26170277</v>
      </c>
      <c r="O112" s="37">
        <f t="shared" si="29"/>
        <v>0.78712587892411712</v>
      </c>
      <c r="P112" s="32">
        <f>SUM(P107:P111)</f>
        <v>7807068</v>
      </c>
      <c r="Q112" s="32">
        <f>SUM(Q107:Q111)</f>
        <v>29833655</v>
      </c>
      <c r="R112" s="32">
        <f>SUM(R107:R111)</f>
        <v>32918242</v>
      </c>
      <c r="S112" s="32">
        <f>SUM(S107:S111)</f>
        <v>23147185</v>
      </c>
      <c r="T112" s="37">
        <f t="shared" si="30"/>
        <v>0.70317196768891854</v>
      </c>
      <c r="U112" s="37">
        <f t="shared" si="31"/>
        <v>4.766322004624568E-3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0</v>
      </c>
      <c r="E113" s="31">
        <v>0</v>
      </c>
      <c r="F113" s="31">
        <v>0</v>
      </c>
      <c r="G113" s="36">
        <f t="shared" si="24"/>
        <v>0</v>
      </c>
      <c r="H113" s="31">
        <v>0</v>
      </c>
      <c r="I113" s="36">
        <f t="shared" si="25"/>
        <v>0</v>
      </c>
      <c r="J113" s="31">
        <v>0</v>
      </c>
      <c r="K113" s="36">
        <f t="shared" si="26"/>
        <v>0</v>
      </c>
      <c r="L113" s="31">
        <v>0</v>
      </c>
      <c r="M113" s="36">
        <f t="shared" si="27"/>
        <v>0</v>
      </c>
      <c r="N113" s="31">
        <f t="shared" si="28"/>
        <v>0</v>
      </c>
      <c r="O113" s="36">
        <f t="shared" si="29"/>
        <v>0</v>
      </c>
      <c r="P113" s="31">
        <v>0</v>
      </c>
      <c r="Q113" s="31">
        <v>0</v>
      </c>
      <c r="R113" s="31">
        <v>0</v>
      </c>
      <c r="S113" s="31">
        <v>0</v>
      </c>
      <c r="T113" s="36">
        <f t="shared" si="30"/>
        <v>0</v>
      </c>
      <c r="U113" s="36">
        <f t="shared" si="31"/>
        <v>0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0</v>
      </c>
      <c r="E114" s="31">
        <v>0</v>
      </c>
      <c r="F114" s="31">
        <v>0</v>
      </c>
      <c r="G114" s="36">
        <f t="shared" si="24"/>
        <v>0</v>
      </c>
      <c r="H114" s="31">
        <v>0</v>
      </c>
      <c r="I114" s="36">
        <f t="shared" si="25"/>
        <v>0</v>
      </c>
      <c r="J114" s="31">
        <v>0</v>
      </c>
      <c r="K114" s="36">
        <f t="shared" si="26"/>
        <v>0</v>
      </c>
      <c r="L114" s="31">
        <v>0</v>
      </c>
      <c r="M114" s="36">
        <f t="shared" si="27"/>
        <v>0</v>
      </c>
      <c r="N114" s="31">
        <f t="shared" si="28"/>
        <v>0</v>
      </c>
      <c r="O114" s="36">
        <f t="shared" si="29"/>
        <v>0</v>
      </c>
      <c r="P114" s="31">
        <v>0</v>
      </c>
      <c r="Q114" s="31">
        <v>0</v>
      </c>
      <c r="R114" s="31">
        <v>0</v>
      </c>
      <c r="S114" s="31">
        <v>0</v>
      </c>
      <c r="T114" s="36">
        <f t="shared" si="30"/>
        <v>0</v>
      </c>
      <c r="U114" s="36">
        <f t="shared" si="31"/>
        <v>0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0</v>
      </c>
      <c r="E115" s="31">
        <v>0</v>
      </c>
      <c r="F115" s="31">
        <v>0</v>
      </c>
      <c r="G115" s="36">
        <f t="shared" si="24"/>
        <v>0</v>
      </c>
      <c r="H115" s="31">
        <v>0</v>
      </c>
      <c r="I115" s="36">
        <f t="shared" si="25"/>
        <v>0</v>
      </c>
      <c r="J115" s="31">
        <v>0</v>
      </c>
      <c r="K115" s="36">
        <f t="shared" si="26"/>
        <v>0</v>
      </c>
      <c r="L115" s="31">
        <v>0</v>
      </c>
      <c r="M115" s="36">
        <f t="shared" si="27"/>
        <v>0</v>
      </c>
      <c r="N115" s="31">
        <f t="shared" si="28"/>
        <v>0</v>
      </c>
      <c r="O115" s="36">
        <f t="shared" si="29"/>
        <v>0</v>
      </c>
      <c r="P115" s="31">
        <v>0</v>
      </c>
      <c r="Q115" s="31">
        <v>0</v>
      </c>
      <c r="R115" s="31">
        <v>0</v>
      </c>
      <c r="S115" s="31">
        <v>0</v>
      </c>
      <c r="T115" s="36">
        <f t="shared" si="30"/>
        <v>0</v>
      </c>
      <c r="U115" s="36">
        <f t="shared" si="31"/>
        <v>0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0</v>
      </c>
      <c r="O116" s="36">
        <f t="shared" si="29"/>
        <v>0</v>
      </c>
      <c r="P116" s="31">
        <v>0</v>
      </c>
      <c r="Q116" s="31">
        <v>0</v>
      </c>
      <c r="R116" s="31">
        <v>0</v>
      </c>
      <c r="S116" s="31">
        <v>0</v>
      </c>
      <c r="T116" s="36">
        <f t="shared" si="30"/>
        <v>0</v>
      </c>
      <c r="U116" s="36">
        <f t="shared" si="31"/>
        <v>0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33654274</v>
      </c>
      <c r="E117" s="31">
        <v>34654274</v>
      </c>
      <c r="F117" s="31">
        <v>6191853</v>
      </c>
      <c r="G117" s="36">
        <f t="shared" si="24"/>
        <v>0.18398415012607314</v>
      </c>
      <c r="H117" s="31">
        <v>8316926</v>
      </c>
      <c r="I117" s="36">
        <f t="shared" si="25"/>
        <v>0.24712837365025317</v>
      </c>
      <c r="J117" s="31">
        <v>3194886</v>
      </c>
      <c r="K117" s="36">
        <f t="shared" si="26"/>
        <v>9.2193130348077704E-2</v>
      </c>
      <c r="L117" s="31">
        <v>0</v>
      </c>
      <c r="M117" s="36">
        <f t="shared" si="27"/>
        <v>0</v>
      </c>
      <c r="N117" s="31">
        <f t="shared" si="28"/>
        <v>17703665</v>
      </c>
      <c r="O117" s="36">
        <f t="shared" si="29"/>
        <v>0.5108652687400117</v>
      </c>
      <c r="P117" s="31">
        <v>6609325</v>
      </c>
      <c r="Q117" s="31">
        <v>32070128</v>
      </c>
      <c r="R117" s="31">
        <v>31820113</v>
      </c>
      <c r="S117" s="31">
        <v>21003488</v>
      </c>
      <c r="T117" s="36">
        <f t="shared" si="30"/>
        <v>0.66006956040665221</v>
      </c>
      <c r="U117" s="36">
        <f t="shared" si="31"/>
        <v>-0.51660933605171477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0</v>
      </c>
      <c r="E118" s="31">
        <v>0</v>
      </c>
      <c r="F118" s="31">
        <v>0</v>
      </c>
      <c r="G118" s="36">
        <f t="shared" si="24"/>
        <v>0</v>
      </c>
      <c r="H118" s="31">
        <v>0</v>
      </c>
      <c r="I118" s="36">
        <f t="shared" si="25"/>
        <v>0</v>
      </c>
      <c r="J118" s="31">
        <v>0</v>
      </c>
      <c r="K118" s="36">
        <f t="shared" si="26"/>
        <v>0</v>
      </c>
      <c r="L118" s="31">
        <v>0</v>
      </c>
      <c r="M118" s="36">
        <f t="shared" si="27"/>
        <v>0</v>
      </c>
      <c r="N118" s="31">
        <f t="shared" si="28"/>
        <v>0</v>
      </c>
      <c r="O118" s="36">
        <f t="shared" si="29"/>
        <v>0</v>
      </c>
      <c r="P118" s="31">
        <v>0</v>
      </c>
      <c r="Q118" s="31">
        <v>0</v>
      </c>
      <c r="R118" s="31">
        <v>0</v>
      </c>
      <c r="S118" s="31">
        <v>0</v>
      </c>
      <c r="T118" s="36">
        <f t="shared" si="30"/>
        <v>0</v>
      </c>
      <c r="U118" s="36">
        <f t="shared" si="31"/>
        <v>0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0</v>
      </c>
      <c r="E119" s="31">
        <v>0</v>
      </c>
      <c r="F119" s="31">
        <v>0</v>
      </c>
      <c r="G119" s="36">
        <f t="shared" si="24"/>
        <v>0</v>
      </c>
      <c r="H119" s="31">
        <v>0</v>
      </c>
      <c r="I119" s="36">
        <f t="shared" si="25"/>
        <v>0</v>
      </c>
      <c r="J119" s="31">
        <v>0</v>
      </c>
      <c r="K119" s="36">
        <f t="shared" si="26"/>
        <v>0</v>
      </c>
      <c r="L119" s="31">
        <v>0</v>
      </c>
      <c r="M119" s="36">
        <f t="shared" si="27"/>
        <v>0</v>
      </c>
      <c r="N119" s="31">
        <f t="shared" si="28"/>
        <v>0</v>
      </c>
      <c r="O119" s="36">
        <f t="shared" si="29"/>
        <v>0</v>
      </c>
      <c r="P119" s="31">
        <v>0</v>
      </c>
      <c r="Q119" s="31">
        <v>0</v>
      </c>
      <c r="R119" s="31">
        <v>0</v>
      </c>
      <c r="S119" s="31">
        <v>0</v>
      </c>
      <c r="T119" s="36">
        <f t="shared" si="30"/>
        <v>0</v>
      </c>
      <c r="U119" s="36">
        <f t="shared" si="31"/>
        <v>0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0</v>
      </c>
      <c r="E120" s="31">
        <v>0</v>
      </c>
      <c r="F120" s="31">
        <v>9570</v>
      </c>
      <c r="G120" s="36">
        <f t="shared" si="24"/>
        <v>0</v>
      </c>
      <c r="H120" s="31">
        <v>18680</v>
      </c>
      <c r="I120" s="36">
        <f t="shared" si="25"/>
        <v>0</v>
      </c>
      <c r="J120" s="31">
        <v>0</v>
      </c>
      <c r="K120" s="36">
        <f t="shared" si="26"/>
        <v>0</v>
      </c>
      <c r="L120" s="31">
        <v>0</v>
      </c>
      <c r="M120" s="36">
        <f t="shared" si="27"/>
        <v>0</v>
      </c>
      <c r="N120" s="31">
        <f t="shared" si="28"/>
        <v>28250</v>
      </c>
      <c r="O120" s="36">
        <f t="shared" si="29"/>
        <v>0</v>
      </c>
      <c r="P120" s="31">
        <v>80210</v>
      </c>
      <c r="Q120" s="31">
        <v>735000</v>
      </c>
      <c r="R120" s="31">
        <v>570150</v>
      </c>
      <c r="S120" s="31">
        <v>264430</v>
      </c>
      <c r="T120" s="36">
        <f t="shared" si="30"/>
        <v>0.4637902306410594</v>
      </c>
      <c r="U120" s="36">
        <f t="shared" si="31"/>
        <v>-1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33654274</v>
      </c>
      <c r="E121" s="32">
        <f>SUM(E113:E120)</f>
        <v>34654274</v>
      </c>
      <c r="F121" s="32">
        <f>SUM(F113:F120)</f>
        <v>6201423</v>
      </c>
      <c r="G121" s="37">
        <f t="shared" si="24"/>
        <v>0.18426851222522286</v>
      </c>
      <c r="H121" s="32">
        <f>SUM(H113:H120)</f>
        <v>8335606</v>
      </c>
      <c r="I121" s="37">
        <f t="shared" si="25"/>
        <v>0.24768342945089233</v>
      </c>
      <c r="J121" s="32">
        <f>SUM(J113:J120)</f>
        <v>3194886</v>
      </c>
      <c r="K121" s="37">
        <f t="shared" si="26"/>
        <v>9.2193130348077704E-2</v>
      </c>
      <c r="L121" s="32">
        <f>SUM(L113:L120)</f>
        <v>0</v>
      </c>
      <c r="M121" s="37">
        <f t="shared" si="27"/>
        <v>0</v>
      </c>
      <c r="N121" s="32">
        <f t="shared" si="28"/>
        <v>17731915</v>
      </c>
      <c r="O121" s="37">
        <f t="shared" si="29"/>
        <v>0.5116804640027951</v>
      </c>
      <c r="P121" s="32">
        <f>SUM(P113:P120)</f>
        <v>6689535</v>
      </c>
      <c r="Q121" s="32">
        <f>SUM(Q113:Q120)</f>
        <v>32805128</v>
      </c>
      <c r="R121" s="32">
        <f>SUM(R113:R120)</f>
        <v>32390263</v>
      </c>
      <c r="S121" s="32">
        <f>SUM(S113:S120)</f>
        <v>21267918</v>
      </c>
      <c r="T121" s="37">
        <f t="shared" si="30"/>
        <v>0.65661455110753497</v>
      </c>
      <c r="U121" s="37">
        <f t="shared" si="31"/>
        <v>-0.5224053689830459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0</v>
      </c>
      <c r="E122" s="31">
        <v>0</v>
      </c>
      <c r="F122" s="31">
        <v>0</v>
      </c>
      <c r="G122" s="36">
        <f t="shared" si="24"/>
        <v>0</v>
      </c>
      <c r="H122" s="31">
        <v>0</v>
      </c>
      <c r="I122" s="36">
        <f t="shared" si="25"/>
        <v>0</v>
      </c>
      <c r="J122" s="31">
        <v>0</v>
      </c>
      <c r="K122" s="36">
        <f t="shared" si="26"/>
        <v>0</v>
      </c>
      <c r="L122" s="31">
        <v>0</v>
      </c>
      <c r="M122" s="36">
        <f t="shared" si="27"/>
        <v>0</v>
      </c>
      <c r="N122" s="31">
        <f t="shared" si="28"/>
        <v>0</v>
      </c>
      <c r="O122" s="36">
        <f t="shared" si="29"/>
        <v>0</v>
      </c>
      <c r="P122" s="31">
        <v>0</v>
      </c>
      <c r="Q122" s="31">
        <v>0</v>
      </c>
      <c r="R122" s="31">
        <v>0</v>
      </c>
      <c r="S122" s="31">
        <v>0</v>
      </c>
      <c r="T122" s="36">
        <f t="shared" si="30"/>
        <v>0</v>
      </c>
      <c r="U122" s="36">
        <f t="shared" si="31"/>
        <v>0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0</v>
      </c>
      <c r="E123" s="31">
        <v>0</v>
      </c>
      <c r="F123" s="31">
        <v>0</v>
      </c>
      <c r="G123" s="36">
        <f t="shared" si="24"/>
        <v>0</v>
      </c>
      <c r="H123" s="31">
        <v>0</v>
      </c>
      <c r="I123" s="36">
        <f t="shared" si="25"/>
        <v>0</v>
      </c>
      <c r="J123" s="31">
        <v>0</v>
      </c>
      <c r="K123" s="36">
        <f t="shared" si="26"/>
        <v>0</v>
      </c>
      <c r="L123" s="31">
        <v>0</v>
      </c>
      <c r="M123" s="36">
        <f t="shared" si="27"/>
        <v>0</v>
      </c>
      <c r="N123" s="31">
        <f t="shared" si="28"/>
        <v>0</v>
      </c>
      <c r="O123" s="36">
        <f t="shared" si="29"/>
        <v>0</v>
      </c>
      <c r="P123" s="31">
        <v>0</v>
      </c>
      <c r="Q123" s="31">
        <v>0</v>
      </c>
      <c r="R123" s="31">
        <v>0</v>
      </c>
      <c r="S123" s="31">
        <v>0</v>
      </c>
      <c r="T123" s="36">
        <f t="shared" si="30"/>
        <v>0</v>
      </c>
      <c r="U123" s="36">
        <f t="shared" si="31"/>
        <v>0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0</v>
      </c>
      <c r="E124" s="31">
        <v>0</v>
      </c>
      <c r="F124" s="31">
        <v>0</v>
      </c>
      <c r="G124" s="36">
        <f t="shared" si="24"/>
        <v>0</v>
      </c>
      <c r="H124" s="31">
        <v>0</v>
      </c>
      <c r="I124" s="36">
        <f t="shared" si="25"/>
        <v>0</v>
      </c>
      <c r="J124" s="31">
        <v>0</v>
      </c>
      <c r="K124" s="36">
        <f t="shared" si="26"/>
        <v>0</v>
      </c>
      <c r="L124" s="31">
        <v>0</v>
      </c>
      <c r="M124" s="36">
        <f t="shared" si="27"/>
        <v>0</v>
      </c>
      <c r="N124" s="31">
        <f t="shared" si="28"/>
        <v>0</v>
      </c>
      <c r="O124" s="36">
        <f t="shared" si="29"/>
        <v>0</v>
      </c>
      <c r="P124" s="31">
        <v>0</v>
      </c>
      <c r="Q124" s="31">
        <v>0</v>
      </c>
      <c r="R124" s="31">
        <v>0</v>
      </c>
      <c r="S124" s="31">
        <v>0</v>
      </c>
      <c r="T124" s="36">
        <f t="shared" si="30"/>
        <v>0</v>
      </c>
      <c r="U124" s="36">
        <f t="shared" si="31"/>
        <v>0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0</v>
      </c>
      <c r="E126" s="32">
        <f>SUM(E122:E125)</f>
        <v>0</v>
      </c>
      <c r="F126" s="32">
        <f>SUM(F122:F125)</f>
        <v>0</v>
      </c>
      <c r="G126" s="37">
        <f t="shared" si="24"/>
        <v>0</v>
      </c>
      <c r="H126" s="32">
        <f>SUM(H122:H125)</f>
        <v>0</v>
      </c>
      <c r="I126" s="37">
        <f t="shared" si="25"/>
        <v>0</v>
      </c>
      <c r="J126" s="32">
        <f>SUM(J122:J125)</f>
        <v>0</v>
      </c>
      <c r="K126" s="37">
        <f t="shared" si="26"/>
        <v>0</v>
      </c>
      <c r="L126" s="32">
        <f>SUM(L122:L125)</f>
        <v>0</v>
      </c>
      <c r="M126" s="37">
        <f t="shared" si="27"/>
        <v>0</v>
      </c>
      <c r="N126" s="32">
        <f t="shared" si="28"/>
        <v>0</v>
      </c>
      <c r="O126" s="37">
        <f t="shared" si="29"/>
        <v>0</v>
      </c>
      <c r="P126" s="32">
        <f>SUM(P122:P125)</f>
        <v>0</v>
      </c>
      <c r="Q126" s="32">
        <f>SUM(Q122:Q125)</f>
        <v>0</v>
      </c>
      <c r="R126" s="32">
        <f>SUM(R122:R125)</f>
        <v>0</v>
      </c>
      <c r="S126" s="32">
        <f>SUM(S122:S125)</f>
        <v>0</v>
      </c>
      <c r="T126" s="37">
        <f t="shared" si="30"/>
        <v>0</v>
      </c>
      <c r="U126" s="37">
        <f t="shared" si="31"/>
        <v>0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0</v>
      </c>
      <c r="E127" s="31">
        <v>0</v>
      </c>
      <c r="F127" s="31">
        <v>0</v>
      </c>
      <c r="G127" s="36">
        <f t="shared" si="24"/>
        <v>0</v>
      </c>
      <c r="H127" s="31">
        <v>0</v>
      </c>
      <c r="I127" s="36">
        <f t="shared" si="25"/>
        <v>0</v>
      </c>
      <c r="J127" s="31">
        <v>0</v>
      </c>
      <c r="K127" s="36">
        <f t="shared" si="26"/>
        <v>0</v>
      </c>
      <c r="L127" s="31">
        <v>0</v>
      </c>
      <c r="M127" s="36">
        <f t="shared" si="27"/>
        <v>0</v>
      </c>
      <c r="N127" s="31">
        <f t="shared" si="28"/>
        <v>0</v>
      </c>
      <c r="O127" s="36">
        <f t="shared" si="29"/>
        <v>0</v>
      </c>
      <c r="P127" s="31">
        <v>0</v>
      </c>
      <c r="Q127" s="31">
        <v>0</v>
      </c>
      <c r="R127" s="31">
        <v>0</v>
      </c>
      <c r="S127" s="31">
        <v>0</v>
      </c>
      <c r="T127" s="36">
        <f t="shared" si="30"/>
        <v>0</v>
      </c>
      <c r="U127" s="36">
        <f t="shared" si="31"/>
        <v>0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0</v>
      </c>
      <c r="E128" s="31">
        <v>0</v>
      </c>
      <c r="F128" s="31">
        <v>0</v>
      </c>
      <c r="G128" s="36">
        <f t="shared" si="24"/>
        <v>0</v>
      </c>
      <c r="H128" s="31">
        <v>0</v>
      </c>
      <c r="I128" s="36">
        <f t="shared" si="25"/>
        <v>0</v>
      </c>
      <c r="J128" s="31">
        <v>0</v>
      </c>
      <c r="K128" s="36">
        <f t="shared" si="26"/>
        <v>0</v>
      </c>
      <c r="L128" s="31">
        <v>0</v>
      </c>
      <c r="M128" s="36">
        <f t="shared" si="27"/>
        <v>0</v>
      </c>
      <c r="N128" s="31">
        <f t="shared" si="28"/>
        <v>0</v>
      </c>
      <c r="O128" s="36">
        <f t="shared" si="29"/>
        <v>0</v>
      </c>
      <c r="P128" s="31">
        <v>0</v>
      </c>
      <c r="Q128" s="31">
        <v>0</v>
      </c>
      <c r="R128" s="31">
        <v>0</v>
      </c>
      <c r="S128" s="31">
        <v>0</v>
      </c>
      <c r="T128" s="36">
        <f t="shared" si="30"/>
        <v>0</v>
      </c>
      <c r="U128" s="36">
        <f t="shared" si="31"/>
        <v>0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0</v>
      </c>
      <c r="E129" s="31">
        <v>0</v>
      </c>
      <c r="F129" s="31">
        <v>0</v>
      </c>
      <c r="G129" s="36">
        <f t="shared" si="24"/>
        <v>0</v>
      </c>
      <c r="H129" s="31">
        <v>0</v>
      </c>
      <c r="I129" s="36">
        <f t="shared" si="25"/>
        <v>0</v>
      </c>
      <c r="J129" s="31">
        <v>0</v>
      </c>
      <c r="K129" s="36">
        <f t="shared" si="26"/>
        <v>0</v>
      </c>
      <c r="L129" s="31">
        <v>0</v>
      </c>
      <c r="M129" s="36">
        <f t="shared" si="27"/>
        <v>0</v>
      </c>
      <c r="N129" s="31">
        <f t="shared" si="28"/>
        <v>0</v>
      </c>
      <c r="O129" s="36">
        <f t="shared" si="29"/>
        <v>0</v>
      </c>
      <c r="P129" s="31">
        <v>0</v>
      </c>
      <c r="Q129" s="31">
        <v>0</v>
      </c>
      <c r="R129" s="31">
        <v>0</v>
      </c>
      <c r="S129" s="31">
        <v>0</v>
      </c>
      <c r="T129" s="36">
        <f t="shared" si="30"/>
        <v>0</v>
      </c>
      <c r="U129" s="36">
        <f t="shared" si="31"/>
        <v>0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0</v>
      </c>
      <c r="E130" s="31">
        <v>0</v>
      </c>
      <c r="F130" s="31">
        <v>0</v>
      </c>
      <c r="G130" s="36">
        <f t="shared" si="24"/>
        <v>0</v>
      </c>
      <c r="H130" s="31">
        <v>0</v>
      </c>
      <c r="I130" s="36">
        <f t="shared" si="25"/>
        <v>0</v>
      </c>
      <c r="J130" s="31">
        <v>0</v>
      </c>
      <c r="K130" s="36">
        <f t="shared" si="26"/>
        <v>0</v>
      </c>
      <c r="L130" s="31">
        <v>0</v>
      </c>
      <c r="M130" s="36">
        <f t="shared" si="27"/>
        <v>0</v>
      </c>
      <c r="N130" s="31">
        <f t="shared" si="28"/>
        <v>0</v>
      </c>
      <c r="O130" s="36">
        <f t="shared" si="29"/>
        <v>0</v>
      </c>
      <c r="P130" s="31">
        <v>0</v>
      </c>
      <c r="Q130" s="31">
        <v>0</v>
      </c>
      <c r="R130" s="31">
        <v>0</v>
      </c>
      <c r="S130" s="31">
        <v>0</v>
      </c>
      <c r="T130" s="36">
        <f t="shared" si="30"/>
        <v>0</v>
      </c>
      <c r="U130" s="36">
        <f t="shared" si="31"/>
        <v>0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87075</v>
      </c>
      <c r="E131" s="31">
        <v>87075</v>
      </c>
      <c r="F131" s="31">
        <v>668</v>
      </c>
      <c r="G131" s="36">
        <f t="shared" si="24"/>
        <v>7.6715475165087567E-3</v>
      </c>
      <c r="H131" s="31">
        <v>12806</v>
      </c>
      <c r="I131" s="36">
        <f t="shared" si="25"/>
        <v>0.14706861900660351</v>
      </c>
      <c r="J131" s="31">
        <v>15590</v>
      </c>
      <c r="K131" s="36">
        <f t="shared" si="26"/>
        <v>0.1790410565604364</v>
      </c>
      <c r="L131" s="31">
        <v>0</v>
      </c>
      <c r="M131" s="36">
        <f t="shared" si="27"/>
        <v>0</v>
      </c>
      <c r="N131" s="31">
        <f t="shared" si="28"/>
        <v>29064</v>
      </c>
      <c r="O131" s="36">
        <f t="shared" si="29"/>
        <v>0.33378122308354868</v>
      </c>
      <c r="P131" s="31">
        <v>16045</v>
      </c>
      <c r="Q131" s="31">
        <v>111405</v>
      </c>
      <c r="R131" s="31">
        <v>111405</v>
      </c>
      <c r="S131" s="31">
        <v>42938</v>
      </c>
      <c r="T131" s="36">
        <f t="shared" si="30"/>
        <v>0.38542255733584668</v>
      </c>
      <c r="U131" s="36">
        <f t="shared" si="31"/>
        <v>-2.8357743845434769E-2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87075</v>
      </c>
      <c r="E132" s="32">
        <f>SUM(E127:E131)</f>
        <v>87075</v>
      </c>
      <c r="F132" s="32">
        <f>SUM(F127:F131)</f>
        <v>668</v>
      </c>
      <c r="G132" s="37">
        <f t="shared" si="24"/>
        <v>7.6715475165087567E-3</v>
      </c>
      <c r="H132" s="32">
        <f>SUM(H127:H131)</f>
        <v>12806</v>
      </c>
      <c r="I132" s="37">
        <f t="shared" si="25"/>
        <v>0.14706861900660351</v>
      </c>
      <c r="J132" s="32">
        <f>SUM(J127:J131)</f>
        <v>15590</v>
      </c>
      <c r="K132" s="37">
        <f t="shared" si="26"/>
        <v>0.1790410565604364</v>
      </c>
      <c r="L132" s="32">
        <f>SUM(L127:L131)</f>
        <v>0</v>
      </c>
      <c r="M132" s="37">
        <f t="shared" si="27"/>
        <v>0</v>
      </c>
      <c r="N132" s="32">
        <f t="shared" si="28"/>
        <v>29064</v>
      </c>
      <c r="O132" s="37">
        <f t="shared" si="29"/>
        <v>0.33378122308354868</v>
      </c>
      <c r="P132" s="32">
        <f>SUM(P127:P131)</f>
        <v>16045</v>
      </c>
      <c r="Q132" s="32">
        <f>SUM(Q127:Q131)</f>
        <v>111405</v>
      </c>
      <c r="R132" s="32">
        <f>SUM(R127:R131)</f>
        <v>111405</v>
      </c>
      <c r="S132" s="32">
        <f>SUM(S127:S131)</f>
        <v>42938</v>
      </c>
      <c r="T132" s="37">
        <f t="shared" si="30"/>
        <v>0.38542255733584668</v>
      </c>
      <c r="U132" s="37">
        <f t="shared" si="31"/>
        <v>-2.8357743845434769E-2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3109</v>
      </c>
      <c r="E133" s="31">
        <v>3109</v>
      </c>
      <c r="F133" s="31">
        <v>2081</v>
      </c>
      <c r="G133" s="36">
        <f t="shared" si="24"/>
        <v>0.66934705693148921</v>
      </c>
      <c r="H133" s="31">
        <v>87</v>
      </c>
      <c r="I133" s="36">
        <f t="shared" si="25"/>
        <v>2.7983274364747509E-2</v>
      </c>
      <c r="J133" s="31">
        <v>0</v>
      </c>
      <c r="K133" s="36">
        <f t="shared" si="26"/>
        <v>0</v>
      </c>
      <c r="L133" s="31">
        <v>0</v>
      </c>
      <c r="M133" s="36">
        <f t="shared" si="27"/>
        <v>0</v>
      </c>
      <c r="N133" s="31">
        <f t="shared" si="28"/>
        <v>2168</v>
      </c>
      <c r="O133" s="36">
        <f t="shared" si="29"/>
        <v>0.69733033129623678</v>
      </c>
      <c r="P133" s="31">
        <v>697</v>
      </c>
      <c r="Q133" s="31">
        <v>3109</v>
      </c>
      <c r="R133" s="31">
        <v>3109</v>
      </c>
      <c r="S133" s="31">
        <v>3030</v>
      </c>
      <c r="T133" s="36">
        <f t="shared" si="30"/>
        <v>0.97458990028948211</v>
      </c>
      <c r="U133" s="36">
        <f t="shared" si="31"/>
        <v>-1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0</v>
      </c>
      <c r="E134" s="31">
        <v>0</v>
      </c>
      <c r="F134" s="31">
        <v>0</v>
      </c>
      <c r="G134" s="36">
        <f t="shared" si="24"/>
        <v>0</v>
      </c>
      <c r="H134" s="31">
        <v>0</v>
      </c>
      <c r="I134" s="36">
        <f t="shared" si="25"/>
        <v>0</v>
      </c>
      <c r="J134" s="31">
        <v>0</v>
      </c>
      <c r="K134" s="36">
        <f t="shared" si="26"/>
        <v>0</v>
      </c>
      <c r="L134" s="31">
        <v>0</v>
      </c>
      <c r="M134" s="36">
        <f t="shared" si="27"/>
        <v>0</v>
      </c>
      <c r="N134" s="31">
        <f t="shared" si="28"/>
        <v>0</v>
      </c>
      <c r="O134" s="36">
        <f t="shared" si="29"/>
        <v>0</v>
      </c>
      <c r="P134" s="31">
        <v>0</v>
      </c>
      <c r="Q134" s="31">
        <v>0</v>
      </c>
      <c r="R134" s="31">
        <v>0</v>
      </c>
      <c r="S134" s="31">
        <v>0</v>
      </c>
      <c r="T134" s="36">
        <f t="shared" si="30"/>
        <v>0</v>
      </c>
      <c r="U134" s="36">
        <f t="shared" si="31"/>
        <v>0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200000</v>
      </c>
      <c r="E136" s="31">
        <v>100000</v>
      </c>
      <c r="F136" s="31">
        <v>11659</v>
      </c>
      <c r="G136" s="36">
        <f t="shared" si="24"/>
        <v>5.8295E-2</v>
      </c>
      <c r="H136" s="31">
        <v>10332</v>
      </c>
      <c r="I136" s="36">
        <f t="shared" si="25"/>
        <v>5.1659999999999998E-2</v>
      </c>
      <c r="J136" s="31">
        <v>0</v>
      </c>
      <c r="K136" s="36">
        <f t="shared" si="26"/>
        <v>0</v>
      </c>
      <c r="L136" s="31">
        <v>0</v>
      </c>
      <c r="M136" s="36">
        <f t="shared" si="27"/>
        <v>0</v>
      </c>
      <c r="N136" s="31">
        <f t="shared" si="28"/>
        <v>21991</v>
      </c>
      <c r="O136" s="36">
        <f t="shared" si="29"/>
        <v>0.21990999999999999</v>
      </c>
      <c r="P136" s="31">
        <v>0</v>
      </c>
      <c r="Q136" s="31">
        <v>200000</v>
      </c>
      <c r="R136" s="31">
        <v>200000</v>
      </c>
      <c r="S136" s="31">
        <v>0</v>
      </c>
      <c r="T136" s="36">
        <f t="shared" si="30"/>
        <v>0</v>
      </c>
      <c r="U136" s="36">
        <f t="shared" si="31"/>
        <v>0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203109</v>
      </c>
      <c r="E137" s="32">
        <f>SUM(E133:E136)</f>
        <v>103109</v>
      </c>
      <c r="F137" s="32">
        <f>SUM(F133:F136)</f>
        <v>13740</v>
      </c>
      <c r="G137" s="37">
        <f t="shared" ref="G137:G170" si="32">IF(($D137     =0),0,($F137     /$D137     ))</f>
        <v>6.7648405535943756E-2</v>
      </c>
      <c r="H137" s="32">
        <f>SUM(H133:H136)</f>
        <v>10419</v>
      </c>
      <c r="I137" s="37">
        <f t="shared" ref="I137:I170" si="33">IF(($D137     =0),0,($H137     /$D137     ))</f>
        <v>5.1297579132387042E-2</v>
      </c>
      <c r="J137" s="32">
        <f>SUM(J133:J136)</f>
        <v>0</v>
      </c>
      <c r="K137" s="37">
        <f t="shared" ref="K137:K170" si="34">IF(($E137     =0),0,($J137     /$E137     ))</f>
        <v>0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24159</v>
      </c>
      <c r="O137" s="37">
        <f t="shared" ref="O137:O170" si="37">IF(($E137     =0),0,($N137     /$E137     ))</f>
        <v>0.23430544375369755</v>
      </c>
      <c r="P137" s="32">
        <f>SUM(P133:P136)</f>
        <v>697</v>
      </c>
      <c r="Q137" s="32">
        <f>SUM(Q133:Q136)</f>
        <v>203109</v>
      </c>
      <c r="R137" s="32">
        <f>SUM(R133:R136)</f>
        <v>203109</v>
      </c>
      <c r="S137" s="32">
        <f>SUM(S133:S136)</f>
        <v>3030</v>
      </c>
      <c r="T137" s="37">
        <f t="shared" ref="T137:T170" si="38">IF(($R137     =0),0,($S137     /$R137     ))</f>
        <v>1.4918098164039998E-2</v>
      </c>
      <c r="U137" s="37">
        <f t="shared" ref="U137:U170" si="39">IF(($P137     =0),0,(($J137     /$P137     )-1))</f>
        <v>-1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0</v>
      </c>
      <c r="E139" s="31">
        <v>0</v>
      </c>
      <c r="F139" s="31">
        <v>0</v>
      </c>
      <c r="G139" s="36">
        <f t="shared" si="32"/>
        <v>0</v>
      </c>
      <c r="H139" s="31">
        <v>0</v>
      </c>
      <c r="I139" s="36">
        <f t="shared" si="33"/>
        <v>0</v>
      </c>
      <c r="J139" s="31">
        <v>0</v>
      </c>
      <c r="K139" s="36">
        <f t="shared" si="34"/>
        <v>0</v>
      </c>
      <c r="L139" s="31">
        <v>0</v>
      </c>
      <c r="M139" s="36">
        <f t="shared" si="35"/>
        <v>0</v>
      </c>
      <c r="N139" s="31">
        <f t="shared" si="36"/>
        <v>0</v>
      </c>
      <c r="O139" s="36">
        <f t="shared" si="37"/>
        <v>0</v>
      </c>
      <c r="P139" s="31">
        <v>0</v>
      </c>
      <c r="Q139" s="31">
        <v>0</v>
      </c>
      <c r="R139" s="31">
        <v>0</v>
      </c>
      <c r="S139" s="31">
        <v>0</v>
      </c>
      <c r="T139" s="36">
        <f t="shared" si="38"/>
        <v>0</v>
      </c>
      <c r="U139" s="36">
        <f t="shared" si="39"/>
        <v>0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0</v>
      </c>
      <c r="E140" s="31">
        <v>0</v>
      </c>
      <c r="F140" s="31">
        <v>0</v>
      </c>
      <c r="G140" s="36">
        <f t="shared" si="32"/>
        <v>0</v>
      </c>
      <c r="H140" s="31">
        <v>0</v>
      </c>
      <c r="I140" s="36">
        <f t="shared" si="33"/>
        <v>0</v>
      </c>
      <c r="J140" s="31">
        <v>0</v>
      </c>
      <c r="K140" s="36">
        <f t="shared" si="34"/>
        <v>0</v>
      </c>
      <c r="L140" s="31">
        <v>0</v>
      </c>
      <c r="M140" s="36">
        <f t="shared" si="35"/>
        <v>0</v>
      </c>
      <c r="N140" s="31">
        <f t="shared" si="36"/>
        <v>0</v>
      </c>
      <c r="O140" s="36">
        <f t="shared" si="37"/>
        <v>0</v>
      </c>
      <c r="P140" s="31">
        <v>0</v>
      </c>
      <c r="Q140" s="31">
        <v>0</v>
      </c>
      <c r="R140" s="31">
        <v>0</v>
      </c>
      <c r="S140" s="31">
        <v>0</v>
      </c>
      <c r="T140" s="36">
        <f t="shared" si="38"/>
        <v>0</v>
      </c>
      <c r="U140" s="36">
        <f t="shared" si="39"/>
        <v>0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0</v>
      </c>
      <c r="E141" s="31">
        <v>0</v>
      </c>
      <c r="F141" s="31">
        <v>0</v>
      </c>
      <c r="G141" s="36">
        <f t="shared" si="32"/>
        <v>0</v>
      </c>
      <c r="H141" s="31">
        <v>0</v>
      </c>
      <c r="I141" s="36">
        <f t="shared" si="33"/>
        <v>0</v>
      </c>
      <c r="J141" s="31">
        <v>0</v>
      </c>
      <c r="K141" s="36">
        <f t="shared" si="34"/>
        <v>0</v>
      </c>
      <c r="L141" s="31">
        <v>0</v>
      </c>
      <c r="M141" s="36">
        <f t="shared" si="35"/>
        <v>0</v>
      </c>
      <c r="N141" s="31">
        <f t="shared" si="36"/>
        <v>0</v>
      </c>
      <c r="O141" s="36">
        <f t="shared" si="37"/>
        <v>0</v>
      </c>
      <c r="P141" s="31">
        <v>0</v>
      </c>
      <c r="Q141" s="31">
        <v>0</v>
      </c>
      <c r="R141" s="31">
        <v>0</v>
      </c>
      <c r="S141" s="31">
        <v>0</v>
      </c>
      <c r="T141" s="36">
        <f t="shared" si="38"/>
        <v>0</v>
      </c>
      <c r="U141" s="36">
        <f t="shared" si="39"/>
        <v>0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1204000</v>
      </c>
      <c r="E142" s="31">
        <v>389871</v>
      </c>
      <c r="F142" s="31">
        <v>17311</v>
      </c>
      <c r="G142" s="36">
        <f t="shared" si="32"/>
        <v>1.4377906976744187E-2</v>
      </c>
      <c r="H142" s="31">
        <v>202956</v>
      </c>
      <c r="I142" s="36">
        <f t="shared" si="33"/>
        <v>0.16856810631229235</v>
      </c>
      <c r="J142" s="31">
        <v>40515</v>
      </c>
      <c r="K142" s="36">
        <f t="shared" si="34"/>
        <v>0.10391898858853313</v>
      </c>
      <c r="L142" s="31">
        <v>0</v>
      </c>
      <c r="M142" s="36">
        <f t="shared" si="35"/>
        <v>0</v>
      </c>
      <c r="N142" s="31">
        <f t="shared" si="36"/>
        <v>260782</v>
      </c>
      <c r="O142" s="36">
        <f t="shared" si="37"/>
        <v>0.66889304410946182</v>
      </c>
      <c r="P142" s="31">
        <v>240000</v>
      </c>
      <c r="Q142" s="31">
        <v>269566</v>
      </c>
      <c r="R142" s="31">
        <v>661132</v>
      </c>
      <c r="S142" s="31">
        <v>625042</v>
      </c>
      <c r="T142" s="36">
        <f t="shared" si="38"/>
        <v>0.94541180883696452</v>
      </c>
      <c r="U142" s="36">
        <f t="shared" si="39"/>
        <v>-0.83118749999999997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0</v>
      </c>
      <c r="E143" s="31">
        <v>0</v>
      </c>
      <c r="F143" s="31">
        <v>0</v>
      </c>
      <c r="G143" s="36">
        <f t="shared" si="32"/>
        <v>0</v>
      </c>
      <c r="H143" s="31">
        <v>0</v>
      </c>
      <c r="I143" s="36">
        <f t="shared" si="33"/>
        <v>0</v>
      </c>
      <c r="J143" s="31">
        <v>0</v>
      </c>
      <c r="K143" s="36">
        <f t="shared" si="34"/>
        <v>0</v>
      </c>
      <c r="L143" s="31">
        <v>0</v>
      </c>
      <c r="M143" s="36">
        <f t="shared" si="35"/>
        <v>0</v>
      </c>
      <c r="N143" s="31">
        <f t="shared" si="36"/>
        <v>0</v>
      </c>
      <c r="O143" s="36">
        <f t="shared" si="37"/>
        <v>0</v>
      </c>
      <c r="P143" s="31">
        <v>0</v>
      </c>
      <c r="Q143" s="31">
        <v>0</v>
      </c>
      <c r="R143" s="31">
        <v>0</v>
      </c>
      <c r="S143" s="31">
        <v>0</v>
      </c>
      <c r="T143" s="36">
        <f t="shared" si="38"/>
        <v>0</v>
      </c>
      <c r="U143" s="36">
        <f t="shared" si="39"/>
        <v>0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1204000</v>
      </c>
      <c r="E144" s="32">
        <f>SUM(E138:E143)</f>
        <v>389871</v>
      </c>
      <c r="F144" s="32">
        <f>SUM(F138:F143)</f>
        <v>17311</v>
      </c>
      <c r="G144" s="37">
        <f t="shared" si="32"/>
        <v>1.4377906976744187E-2</v>
      </c>
      <c r="H144" s="32">
        <f>SUM(H138:H143)</f>
        <v>202956</v>
      </c>
      <c r="I144" s="37">
        <f t="shared" si="33"/>
        <v>0.16856810631229235</v>
      </c>
      <c r="J144" s="32">
        <f>SUM(J138:J143)</f>
        <v>40515</v>
      </c>
      <c r="K144" s="37">
        <f t="shared" si="34"/>
        <v>0.10391898858853313</v>
      </c>
      <c r="L144" s="32">
        <f>SUM(L138:L143)</f>
        <v>0</v>
      </c>
      <c r="M144" s="37">
        <f t="shared" si="35"/>
        <v>0</v>
      </c>
      <c r="N144" s="32">
        <f t="shared" si="36"/>
        <v>260782</v>
      </c>
      <c r="O144" s="37">
        <f t="shared" si="37"/>
        <v>0.66889304410946182</v>
      </c>
      <c r="P144" s="32">
        <f>SUM(P138:P143)</f>
        <v>240000</v>
      </c>
      <c r="Q144" s="32">
        <f>SUM(Q138:Q143)</f>
        <v>269566</v>
      </c>
      <c r="R144" s="32">
        <f>SUM(R138:R143)</f>
        <v>661132</v>
      </c>
      <c r="S144" s="32">
        <f>SUM(S138:S143)</f>
        <v>625042</v>
      </c>
      <c r="T144" s="37">
        <f t="shared" si="38"/>
        <v>0.94541180883696452</v>
      </c>
      <c r="U144" s="37">
        <f t="shared" si="39"/>
        <v>-0.83118749999999997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0</v>
      </c>
      <c r="E145" s="31">
        <v>0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0</v>
      </c>
      <c r="O145" s="36">
        <f t="shared" si="37"/>
        <v>0</v>
      </c>
      <c r="P145" s="31">
        <v>0</v>
      </c>
      <c r="Q145" s="31">
        <v>0</v>
      </c>
      <c r="R145" s="31">
        <v>0</v>
      </c>
      <c r="S145" s="31">
        <v>0</v>
      </c>
      <c r="T145" s="36">
        <f t="shared" si="38"/>
        <v>0</v>
      </c>
      <c r="U145" s="36">
        <f t="shared" si="39"/>
        <v>0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0</v>
      </c>
      <c r="E146" s="31">
        <v>0</v>
      </c>
      <c r="F146" s="31">
        <v>0</v>
      </c>
      <c r="G146" s="36">
        <f t="shared" si="32"/>
        <v>0</v>
      </c>
      <c r="H146" s="31">
        <v>0</v>
      </c>
      <c r="I146" s="36">
        <f t="shared" si="33"/>
        <v>0</v>
      </c>
      <c r="J146" s="31">
        <v>0</v>
      </c>
      <c r="K146" s="36">
        <f t="shared" si="34"/>
        <v>0</v>
      </c>
      <c r="L146" s="31">
        <v>0</v>
      </c>
      <c r="M146" s="36">
        <f t="shared" si="35"/>
        <v>0</v>
      </c>
      <c r="N146" s="31">
        <f t="shared" si="36"/>
        <v>0</v>
      </c>
      <c r="O146" s="36">
        <f t="shared" si="37"/>
        <v>0</v>
      </c>
      <c r="P146" s="31">
        <v>0</v>
      </c>
      <c r="Q146" s="31">
        <v>0</v>
      </c>
      <c r="R146" s="31">
        <v>0</v>
      </c>
      <c r="S146" s="31">
        <v>0</v>
      </c>
      <c r="T146" s="36">
        <f t="shared" si="38"/>
        <v>0</v>
      </c>
      <c r="U146" s="36">
        <f t="shared" si="39"/>
        <v>0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0</v>
      </c>
      <c r="E147" s="31">
        <v>0</v>
      </c>
      <c r="F147" s="31">
        <v>0</v>
      </c>
      <c r="G147" s="36">
        <f t="shared" si="32"/>
        <v>0</v>
      </c>
      <c r="H147" s="31">
        <v>0</v>
      </c>
      <c r="I147" s="36">
        <f t="shared" si="33"/>
        <v>0</v>
      </c>
      <c r="J147" s="31">
        <v>0</v>
      </c>
      <c r="K147" s="36">
        <f t="shared" si="34"/>
        <v>0</v>
      </c>
      <c r="L147" s="31">
        <v>0</v>
      </c>
      <c r="M147" s="36">
        <f t="shared" si="35"/>
        <v>0</v>
      </c>
      <c r="N147" s="31">
        <f t="shared" si="36"/>
        <v>0</v>
      </c>
      <c r="O147" s="36">
        <f t="shared" si="37"/>
        <v>0</v>
      </c>
      <c r="P147" s="31">
        <v>0</v>
      </c>
      <c r="Q147" s="31">
        <v>0</v>
      </c>
      <c r="R147" s="31">
        <v>0</v>
      </c>
      <c r="S147" s="31">
        <v>0</v>
      </c>
      <c r="T147" s="36">
        <f t="shared" si="38"/>
        <v>0</v>
      </c>
      <c r="U147" s="36">
        <f t="shared" si="39"/>
        <v>0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0</v>
      </c>
      <c r="E149" s="31">
        <v>0</v>
      </c>
      <c r="F149" s="31">
        <v>0</v>
      </c>
      <c r="G149" s="36">
        <f t="shared" si="32"/>
        <v>0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0</v>
      </c>
      <c r="O149" s="36">
        <f t="shared" si="37"/>
        <v>0</v>
      </c>
      <c r="P149" s="31">
        <v>0</v>
      </c>
      <c r="Q149" s="31">
        <v>0</v>
      </c>
      <c r="R149" s="31">
        <v>0</v>
      </c>
      <c r="S149" s="31">
        <v>0</v>
      </c>
      <c r="T149" s="36">
        <f t="shared" si="38"/>
        <v>0</v>
      </c>
      <c r="U149" s="36">
        <f t="shared" si="39"/>
        <v>0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0</v>
      </c>
      <c r="E150" s="32">
        <f>SUM(E145:E149)</f>
        <v>0</v>
      </c>
      <c r="F150" s="32">
        <f>SUM(F145:F149)</f>
        <v>0</v>
      </c>
      <c r="G150" s="37">
        <f t="shared" si="32"/>
        <v>0</v>
      </c>
      <c r="H150" s="32">
        <f>SUM(H145:H149)</f>
        <v>0</v>
      </c>
      <c r="I150" s="37">
        <f t="shared" si="33"/>
        <v>0</v>
      </c>
      <c r="J150" s="32">
        <f>SUM(J145:J149)</f>
        <v>0</v>
      </c>
      <c r="K150" s="37">
        <f t="shared" si="34"/>
        <v>0</v>
      </c>
      <c r="L150" s="32">
        <f>SUM(L145:L149)</f>
        <v>0</v>
      </c>
      <c r="M150" s="37">
        <f t="shared" si="35"/>
        <v>0</v>
      </c>
      <c r="N150" s="32">
        <f t="shared" si="36"/>
        <v>0</v>
      </c>
      <c r="O150" s="37">
        <f t="shared" si="37"/>
        <v>0</v>
      </c>
      <c r="P150" s="32">
        <f>SUM(P145:P149)</f>
        <v>0</v>
      </c>
      <c r="Q150" s="32">
        <f>SUM(Q145:Q149)</f>
        <v>0</v>
      </c>
      <c r="R150" s="32">
        <f>SUM(R145:R149)</f>
        <v>0</v>
      </c>
      <c r="S150" s="32">
        <f>SUM(S145:S149)</f>
        <v>0</v>
      </c>
      <c r="T150" s="37">
        <f t="shared" si="38"/>
        <v>0</v>
      </c>
      <c r="U150" s="37">
        <f t="shared" si="39"/>
        <v>0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40000</v>
      </c>
      <c r="E151" s="31">
        <v>24200</v>
      </c>
      <c r="F151" s="31">
        <v>4150</v>
      </c>
      <c r="G151" s="36">
        <f t="shared" si="32"/>
        <v>0.10375</v>
      </c>
      <c r="H151" s="31">
        <v>15050</v>
      </c>
      <c r="I151" s="36">
        <f t="shared" si="33"/>
        <v>0.37624999999999997</v>
      </c>
      <c r="J151" s="31">
        <v>0</v>
      </c>
      <c r="K151" s="36">
        <f t="shared" si="34"/>
        <v>0</v>
      </c>
      <c r="L151" s="31">
        <v>0</v>
      </c>
      <c r="M151" s="36">
        <f t="shared" si="35"/>
        <v>0</v>
      </c>
      <c r="N151" s="31">
        <f t="shared" si="36"/>
        <v>19200</v>
      </c>
      <c r="O151" s="36">
        <f t="shared" si="37"/>
        <v>0.79338842975206614</v>
      </c>
      <c r="P151" s="31">
        <v>0</v>
      </c>
      <c r="Q151" s="31">
        <v>39000</v>
      </c>
      <c r="R151" s="31">
        <v>62500</v>
      </c>
      <c r="S151" s="31">
        <v>62365</v>
      </c>
      <c r="T151" s="36">
        <f t="shared" si="38"/>
        <v>0.99783999999999995</v>
      </c>
      <c r="U151" s="36">
        <f t="shared" si="39"/>
        <v>0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6339100</v>
      </c>
      <c r="E152" s="31">
        <v>7601098</v>
      </c>
      <c r="F152" s="31">
        <v>841755</v>
      </c>
      <c r="G152" s="36">
        <f t="shared" si="32"/>
        <v>0.13278777744474768</v>
      </c>
      <c r="H152" s="31">
        <v>848717</v>
      </c>
      <c r="I152" s="36">
        <f t="shared" si="33"/>
        <v>0.13388604060513323</v>
      </c>
      <c r="J152" s="31">
        <v>1561167</v>
      </c>
      <c r="K152" s="36">
        <f t="shared" si="34"/>
        <v>0.20538703750431844</v>
      </c>
      <c r="L152" s="31">
        <v>0</v>
      </c>
      <c r="M152" s="36">
        <f t="shared" si="35"/>
        <v>0</v>
      </c>
      <c r="N152" s="31">
        <f t="shared" si="36"/>
        <v>3251639</v>
      </c>
      <c r="O152" s="36">
        <f t="shared" si="37"/>
        <v>0.42778543310453304</v>
      </c>
      <c r="P152" s="31">
        <v>1049298</v>
      </c>
      <c r="Q152" s="31">
        <v>5668400</v>
      </c>
      <c r="R152" s="31">
        <v>11214983</v>
      </c>
      <c r="S152" s="31">
        <v>3477574</v>
      </c>
      <c r="T152" s="36">
        <f t="shared" si="38"/>
        <v>0.3100828596886861</v>
      </c>
      <c r="U152" s="36">
        <f t="shared" si="39"/>
        <v>0.48782042851506446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0</v>
      </c>
      <c r="E153" s="31">
        <v>0</v>
      </c>
      <c r="F153" s="31">
        <v>0</v>
      </c>
      <c r="G153" s="36">
        <f t="shared" si="32"/>
        <v>0</v>
      </c>
      <c r="H153" s="31">
        <v>0</v>
      </c>
      <c r="I153" s="36">
        <f t="shared" si="33"/>
        <v>0</v>
      </c>
      <c r="J153" s="31">
        <v>0</v>
      </c>
      <c r="K153" s="36">
        <f t="shared" si="34"/>
        <v>0</v>
      </c>
      <c r="L153" s="31">
        <v>0</v>
      </c>
      <c r="M153" s="36">
        <f t="shared" si="35"/>
        <v>0</v>
      </c>
      <c r="N153" s="31">
        <f t="shared" si="36"/>
        <v>0</v>
      </c>
      <c r="O153" s="36">
        <f t="shared" si="37"/>
        <v>0</v>
      </c>
      <c r="P153" s="31">
        <v>0</v>
      </c>
      <c r="Q153" s="31">
        <v>0</v>
      </c>
      <c r="R153" s="31">
        <v>0</v>
      </c>
      <c r="S153" s="31">
        <v>0</v>
      </c>
      <c r="T153" s="36">
        <f t="shared" si="38"/>
        <v>0</v>
      </c>
      <c r="U153" s="36">
        <f t="shared" si="39"/>
        <v>0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0</v>
      </c>
      <c r="E154" s="31">
        <v>0</v>
      </c>
      <c r="F154" s="31">
        <v>0</v>
      </c>
      <c r="G154" s="36">
        <f t="shared" si="32"/>
        <v>0</v>
      </c>
      <c r="H154" s="31">
        <v>0</v>
      </c>
      <c r="I154" s="36">
        <f t="shared" si="33"/>
        <v>0</v>
      </c>
      <c r="J154" s="31">
        <v>0</v>
      </c>
      <c r="K154" s="36">
        <f t="shared" si="34"/>
        <v>0</v>
      </c>
      <c r="L154" s="31">
        <v>0</v>
      </c>
      <c r="M154" s="36">
        <f t="shared" si="35"/>
        <v>0</v>
      </c>
      <c r="N154" s="31">
        <f t="shared" si="36"/>
        <v>0</v>
      </c>
      <c r="O154" s="36">
        <f t="shared" si="37"/>
        <v>0</v>
      </c>
      <c r="P154" s="31">
        <v>0</v>
      </c>
      <c r="Q154" s="31">
        <v>0</v>
      </c>
      <c r="R154" s="31">
        <v>0</v>
      </c>
      <c r="S154" s="31">
        <v>0</v>
      </c>
      <c r="T154" s="36">
        <f t="shared" si="38"/>
        <v>0</v>
      </c>
      <c r="U154" s="36">
        <f t="shared" si="39"/>
        <v>0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0</v>
      </c>
      <c r="E155" s="31">
        <v>0</v>
      </c>
      <c r="F155" s="31">
        <v>0</v>
      </c>
      <c r="G155" s="36">
        <f t="shared" si="32"/>
        <v>0</v>
      </c>
      <c r="H155" s="31">
        <v>0</v>
      </c>
      <c r="I155" s="36">
        <f t="shared" si="33"/>
        <v>0</v>
      </c>
      <c r="J155" s="31">
        <v>0</v>
      </c>
      <c r="K155" s="36">
        <f t="shared" si="34"/>
        <v>0</v>
      </c>
      <c r="L155" s="31">
        <v>0</v>
      </c>
      <c r="M155" s="36">
        <f t="shared" si="35"/>
        <v>0</v>
      </c>
      <c r="N155" s="31">
        <f t="shared" si="36"/>
        <v>0</v>
      </c>
      <c r="O155" s="36">
        <f t="shared" si="37"/>
        <v>0</v>
      </c>
      <c r="P155" s="31">
        <v>0</v>
      </c>
      <c r="Q155" s="31">
        <v>0</v>
      </c>
      <c r="R155" s="31">
        <v>0</v>
      </c>
      <c r="S155" s="31">
        <v>0</v>
      </c>
      <c r="T155" s="36">
        <f t="shared" si="38"/>
        <v>0</v>
      </c>
      <c r="U155" s="36">
        <f t="shared" si="39"/>
        <v>0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27147932</v>
      </c>
      <c r="E156" s="31">
        <v>25547066</v>
      </c>
      <c r="F156" s="31">
        <v>5495237</v>
      </c>
      <c r="G156" s="36">
        <f t="shared" si="32"/>
        <v>0.202418254178624</v>
      </c>
      <c r="H156" s="31">
        <v>6738028</v>
      </c>
      <c r="I156" s="36">
        <f t="shared" si="33"/>
        <v>0.24819673189103317</v>
      </c>
      <c r="J156" s="31">
        <v>5943781</v>
      </c>
      <c r="K156" s="36">
        <f t="shared" si="34"/>
        <v>0.23266002444272857</v>
      </c>
      <c r="L156" s="31">
        <v>0</v>
      </c>
      <c r="M156" s="36">
        <f t="shared" si="35"/>
        <v>0</v>
      </c>
      <c r="N156" s="31">
        <f t="shared" si="36"/>
        <v>18177046</v>
      </c>
      <c r="O156" s="36">
        <f t="shared" si="37"/>
        <v>0.71151207735557576</v>
      </c>
      <c r="P156" s="31">
        <v>5010233</v>
      </c>
      <c r="Q156" s="31">
        <v>22311242</v>
      </c>
      <c r="R156" s="31">
        <v>20916682</v>
      </c>
      <c r="S156" s="31">
        <v>14837066</v>
      </c>
      <c r="T156" s="36">
        <f t="shared" si="38"/>
        <v>0.70934128080161085</v>
      </c>
      <c r="U156" s="36">
        <f t="shared" si="39"/>
        <v>0.186328260581893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33527032</v>
      </c>
      <c r="E157" s="32">
        <f>SUM(E151:E156)</f>
        <v>33172364</v>
      </c>
      <c r="F157" s="32">
        <f>SUM(F151:F156)</f>
        <v>6341142</v>
      </c>
      <c r="G157" s="37">
        <f t="shared" si="32"/>
        <v>0.18913520290134839</v>
      </c>
      <c r="H157" s="32">
        <f>SUM(H151:H156)</f>
        <v>7601795</v>
      </c>
      <c r="I157" s="37">
        <f t="shared" si="33"/>
        <v>0.22673629446233118</v>
      </c>
      <c r="J157" s="32">
        <f>SUM(J151:J156)</f>
        <v>7504948</v>
      </c>
      <c r="K157" s="37">
        <f t="shared" si="34"/>
        <v>0.22624097577127755</v>
      </c>
      <c r="L157" s="32">
        <f>SUM(L151:L156)</f>
        <v>0</v>
      </c>
      <c r="M157" s="37">
        <f t="shared" si="35"/>
        <v>0</v>
      </c>
      <c r="N157" s="32">
        <f t="shared" si="36"/>
        <v>21447885</v>
      </c>
      <c r="O157" s="37">
        <f t="shared" si="37"/>
        <v>0.64655883433571393</v>
      </c>
      <c r="P157" s="32">
        <f>SUM(P151:P156)</f>
        <v>6059531</v>
      </c>
      <c r="Q157" s="32">
        <f>SUM(Q151:Q156)</f>
        <v>28018642</v>
      </c>
      <c r="R157" s="32">
        <f>SUM(R151:R156)</f>
        <v>32194165</v>
      </c>
      <c r="S157" s="32">
        <f>SUM(S151:S156)</f>
        <v>18377005</v>
      </c>
      <c r="T157" s="37">
        <f t="shared" si="38"/>
        <v>0.57081787957538266</v>
      </c>
      <c r="U157" s="37">
        <f t="shared" si="39"/>
        <v>0.23853611772924332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5621505</v>
      </c>
      <c r="E158" s="31">
        <v>5538089</v>
      </c>
      <c r="F158" s="31">
        <v>1374097</v>
      </c>
      <c r="G158" s="36">
        <f t="shared" si="32"/>
        <v>0.24443578721356649</v>
      </c>
      <c r="H158" s="31">
        <v>1256805</v>
      </c>
      <c r="I158" s="36">
        <f t="shared" si="33"/>
        <v>0.22357091206002663</v>
      </c>
      <c r="J158" s="31">
        <v>1185952</v>
      </c>
      <c r="K158" s="36">
        <f t="shared" si="34"/>
        <v>0.21414462642258006</v>
      </c>
      <c r="L158" s="31">
        <v>0</v>
      </c>
      <c r="M158" s="36">
        <f t="shared" si="35"/>
        <v>0</v>
      </c>
      <c r="N158" s="31">
        <f t="shared" si="36"/>
        <v>3816854</v>
      </c>
      <c r="O158" s="36">
        <f t="shared" si="37"/>
        <v>0.68920055275384706</v>
      </c>
      <c r="P158" s="31">
        <v>1168235</v>
      </c>
      <c r="Q158" s="31">
        <v>4063000</v>
      </c>
      <c r="R158" s="31">
        <v>4124076</v>
      </c>
      <c r="S158" s="31">
        <v>3231122</v>
      </c>
      <c r="T158" s="36">
        <f t="shared" si="38"/>
        <v>0.78347780205796402</v>
      </c>
      <c r="U158" s="36">
        <f t="shared" si="39"/>
        <v>1.5165613082984253E-2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4117158</v>
      </c>
      <c r="E159" s="31">
        <v>4361588</v>
      </c>
      <c r="F159" s="31">
        <v>817930</v>
      </c>
      <c r="G159" s="36">
        <f t="shared" si="32"/>
        <v>0.1986637384331619</v>
      </c>
      <c r="H159" s="31">
        <v>937707</v>
      </c>
      <c r="I159" s="36">
        <f t="shared" si="33"/>
        <v>0.2277558937500091</v>
      </c>
      <c r="J159" s="31">
        <v>717235</v>
      </c>
      <c r="K159" s="36">
        <f t="shared" si="34"/>
        <v>0.16444354670821729</v>
      </c>
      <c r="L159" s="31">
        <v>0</v>
      </c>
      <c r="M159" s="36">
        <f t="shared" si="35"/>
        <v>0</v>
      </c>
      <c r="N159" s="31">
        <f t="shared" si="36"/>
        <v>2472872</v>
      </c>
      <c r="O159" s="36">
        <f t="shared" si="37"/>
        <v>0.56696597661218806</v>
      </c>
      <c r="P159" s="31">
        <v>684126</v>
      </c>
      <c r="Q159" s="31">
        <v>4061118</v>
      </c>
      <c r="R159" s="31">
        <v>4028866</v>
      </c>
      <c r="S159" s="31">
        <v>1927191</v>
      </c>
      <c r="T159" s="36">
        <f t="shared" si="38"/>
        <v>0.47834576776691007</v>
      </c>
      <c r="U159" s="36">
        <f t="shared" si="39"/>
        <v>4.8396055697342399E-2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0</v>
      </c>
      <c r="E160" s="31">
        <v>0</v>
      </c>
      <c r="F160" s="31">
        <v>0</v>
      </c>
      <c r="G160" s="36">
        <f t="shared" si="32"/>
        <v>0</v>
      </c>
      <c r="H160" s="31">
        <v>0</v>
      </c>
      <c r="I160" s="36">
        <f t="shared" si="33"/>
        <v>0</v>
      </c>
      <c r="J160" s="31">
        <v>0</v>
      </c>
      <c r="K160" s="36">
        <f t="shared" si="34"/>
        <v>0</v>
      </c>
      <c r="L160" s="31">
        <v>0</v>
      </c>
      <c r="M160" s="36">
        <f t="shared" si="35"/>
        <v>0</v>
      </c>
      <c r="N160" s="31">
        <f t="shared" si="36"/>
        <v>0</v>
      </c>
      <c r="O160" s="36">
        <f t="shared" si="37"/>
        <v>0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9738663</v>
      </c>
      <c r="E163" s="32">
        <f>SUM(E158:E162)</f>
        <v>9899677</v>
      </c>
      <c r="F163" s="32">
        <f>SUM(F158:F162)</f>
        <v>2192027</v>
      </c>
      <c r="G163" s="37">
        <f t="shared" si="32"/>
        <v>0.22508500396820386</v>
      </c>
      <c r="H163" s="32">
        <f>SUM(H158:H162)</f>
        <v>2194512</v>
      </c>
      <c r="I163" s="37">
        <f t="shared" si="33"/>
        <v>0.22534017246515256</v>
      </c>
      <c r="J163" s="32">
        <f>SUM(J158:J162)</f>
        <v>1903187</v>
      </c>
      <c r="K163" s="37">
        <f t="shared" si="34"/>
        <v>0.19224738342473194</v>
      </c>
      <c r="L163" s="32">
        <f>SUM(L158:L162)</f>
        <v>0</v>
      </c>
      <c r="M163" s="37">
        <f t="shared" si="35"/>
        <v>0</v>
      </c>
      <c r="N163" s="32">
        <f t="shared" si="36"/>
        <v>6289726</v>
      </c>
      <c r="O163" s="37">
        <f t="shared" si="37"/>
        <v>0.63534658757048335</v>
      </c>
      <c r="P163" s="32">
        <f>SUM(P158:P162)</f>
        <v>1852361</v>
      </c>
      <c r="Q163" s="32">
        <f>SUM(Q158:Q162)</f>
        <v>8124118</v>
      </c>
      <c r="R163" s="32">
        <f>SUM(R158:R162)</f>
        <v>8152942</v>
      </c>
      <c r="S163" s="32">
        <f>SUM(S158:S162)</f>
        <v>5158313</v>
      </c>
      <c r="T163" s="37">
        <f t="shared" si="38"/>
        <v>0.63269344980008446</v>
      </c>
      <c r="U163" s="37">
        <f t="shared" si="39"/>
        <v>2.7438496059893236E-2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0</v>
      </c>
      <c r="E164" s="31">
        <v>0</v>
      </c>
      <c r="F164" s="31">
        <v>0</v>
      </c>
      <c r="G164" s="36">
        <f t="shared" si="32"/>
        <v>0</v>
      </c>
      <c r="H164" s="31">
        <v>0</v>
      </c>
      <c r="I164" s="36">
        <f t="shared" si="33"/>
        <v>0</v>
      </c>
      <c r="J164" s="31">
        <v>0</v>
      </c>
      <c r="K164" s="36">
        <f t="shared" si="34"/>
        <v>0</v>
      </c>
      <c r="L164" s="31">
        <v>0</v>
      </c>
      <c r="M164" s="36">
        <f t="shared" si="35"/>
        <v>0</v>
      </c>
      <c r="N164" s="31">
        <f t="shared" si="36"/>
        <v>0</v>
      </c>
      <c r="O164" s="36">
        <f t="shared" si="37"/>
        <v>0</v>
      </c>
      <c r="P164" s="31">
        <v>0</v>
      </c>
      <c r="Q164" s="31">
        <v>0</v>
      </c>
      <c r="R164" s="31">
        <v>0</v>
      </c>
      <c r="S164" s="31">
        <v>0</v>
      </c>
      <c r="T164" s="36">
        <f t="shared" si="38"/>
        <v>0</v>
      </c>
      <c r="U164" s="36">
        <f t="shared" si="39"/>
        <v>0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50000</v>
      </c>
      <c r="E165" s="31">
        <v>50000</v>
      </c>
      <c r="F165" s="31">
        <v>0</v>
      </c>
      <c r="G165" s="36">
        <f t="shared" si="32"/>
        <v>0</v>
      </c>
      <c r="H165" s="31">
        <v>0</v>
      </c>
      <c r="I165" s="36">
        <f t="shared" si="33"/>
        <v>0</v>
      </c>
      <c r="J165" s="31">
        <v>0</v>
      </c>
      <c r="K165" s="36">
        <f t="shared" si="34"/>
        <v>0</v>
      </c>
      <c r="L165" s="31">
        <v>0</v>
      </c>
      <c r="M165" s="36">
        <f t="shared" si="35"/>
        <v>0</v>
      </c>
      <c r="N165" s="31">
        <f t="shared" si="36"/>
        <v>0</v>
      </c>
      <c r="O165" s="36">
        <f t="shared" si="37"/>
        <v>0</v>
      </c>
      <c r="P165" s="31">
        <v>0</v>
      </c>
      <c r="Q165" s="31">
        <v>0</v>
      </c>
      <c r="R165" s="31">
        <v>0</v>
      </c>
      <c r="S165" s="31">
        <v>0</v>
      </c>
      <c r="T165" s="36">
        <f t="shared" si="38"/>
        <v>0</v>
      </c>
      <c r="U165" s="36">
        <f t="shared" si="39"/>
        <v>0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0</v>
      </c>
      <c r="Q166" s="31">
        <v>0</v>
      </c>
      <c r="R166" s="31">
        <v>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0</v>
      </c>
      <c r="E167" s="31">
        <v>0</v>
      </c>
      <c r="F167" s="31">
        <v>0</v>
      </c>
      <c r="G167" s="36">
        <f t="shared" si="32"/>
        <v>0</v>
      </c>
      <c r="H167" s="31">
        <v>0</v>
      </c>
      <c r="I167" s="36">
        <f t="shared" si="33"/>
        <v>0</v>
      </c>
      <c r="J167" s="31">
        <v>0</v>
      </c>
      <c r="K167" s="36">
        <f t="shared" si="34"/>
        <v>0</v>
      </c>
      <c r="L167" s="31">
        <v>0</v>
      </c>
      <c r="M167" s="36">
        <f t="shared" si="35"/>
        <v>0</v>
      </c>
      <c r="N167" s="31">
        <f t="shared" si="36"/>
        <v>0</v>
      </c>
      <c r="O167" s="36">
        <f t="shared" si="37"/>
        <v>0</v>
      </c>
      <c r="P167" s="31">
        <v>0</v>
      </c>
      <c r="Q167" s="31">
        <v>0</v>
      </c>
      <c r="R167" s="31">
        <v>0</v>
      </c>
      <c r="S167" s="31">
        <v>0</v>
      </c>
      <c r="T167" s="36">
        <f t="shared" si="38"/>
        <v>0</v>
      </c>
      <c r="U167" s="36">
        <f t="shared" si="39"/>
        <v>0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50000</v>
      </c>
      <c r="E169" s="32">
        <f>SUM(E164:E168)</f>
        <v>50000</v>
      </c>
      <c r="F169" s="32">
        <f>SUM(F164:F168)</f>
        <v>0</v>
      </c>
      <c r="G169" s="37">
        <f t="shared" si="32"/>
        <v>0</v>
      </c>
      <c r="H169" s="32">
        <f>SUM(H164:H168)</f>
        <v>0</v>
      </c>
      <c r="I169" s="37">
        <f t="shared" si="33"/>
        <v>0</v>
      </c>
      <c r="J169" s="32">
        <f>SUM(J164:J168)</f>
        <v>0</v>
      </c>
      <c r="K169" s="37">
        <f t="shared" si="34"/>
        <v>0</v>
      </c>
      <c r="L169" s="32">
        <f>SUM(L164:L168)</f>
        <v>0</v>
      </c>
      <c r="M169" s="37">
        <f t="shared" si="35"/>
        <v>0</v>
      </c>
      <c r="N169" s="32">
        <f t="shared" si="36"/>
        <v>0</v>
      </c>
      <c r="O169" s="37">
        <f t="shared" si="37"/>
        <v>0</v>
      </c>
      <c r="P169" s="32">
        <f>SUM(P164:P168)</f>
        <v>0</v>
      </c>
      <c r="Q169" s="32">
        <f>SUM(Q164:Q168)</f>
        <v>0</v>
      </c>
      <c r="R169" s="32">
        <f>SUM(R164:R168)</f>
        <v>0</v>
      </c>
      <c r="S169" s="32">
        <f>SUM(S164:S168)</f>
        <v>0</v>
      </c>
      <c r="T169" s="37">
        <f t="shared" si="38"/>
        <v>0</v>
      </c>
      <c r="U169" s="37">
        <f t="shared" si="39"/>
        <v>0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434150881</v>
      </c>
      <c r="E170" s="32">
        <f>SUM(E105,E107:E111,E113:E120,E122:E125,E127:E131,E133:E136,E138:E143,E145:E149,E151:E156,E158:E162,E164:E168)</f>
        <v>431639163</v>
      </c>
      <c r="F170" s="32">
        <f>SUM(F105,F107:F111,F113:F120,F122:F125,F127:F131,F133:F136,F138:F143,F145:F149,F151:F156,F158:F162,F164:F168)</f>
        <v>84847591</v>
      </c>
      <c r="G170" s="37">
        <f t="shared" si="32"/>
        <v>0.19543341891778862</v>
      </c>
      <c r="H170" s="32">
        <f>SUM(H105,H107:H111,H113:H120,H122:H125,H127:H131,H133:H136,H138:H143,H145:H149,H151:H156,H158:H162,H164:H168)</f>
        <v>98486056</v>
      </c>
      <c r="I170" s="37">
        <f t="shared" si="33"/>
        <v>0.2268475322983394</v>
      </c>
      <c r="J170" s="32">
        <f>SUM(J105,J107:J111,J113:J120,J122:J125,J127:J131,J133:J136,J138:J143,J145:J149,J151:J156,J158:J162,J164:J168)</f>
        <v>81460032</v>
      </c>
      <c r="K170" s="37">
        <f t="shared" si="34"/>
        <v>0.1887225233082013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264793679</v>
      </c>
      <c r="O170" s="37">
        <f t="shared" si="37"/>
        <v>0.61346073687942904</v>
      </c>
      <c r="P170" s="32">
        <f>SUM(P105,P107:P111,P113:P120,P122:P125,P127:P131,P133:P136,P138:P143,P145:P149,P151:P156,P158:P162,P164:P168)</f>
        <v>82187155</v>
      </c>
      <c r="Q170" s="32">
        <f>SUM(Q105,Q107:Q111,Q113:Q120,Q122:Q125,Q127:Q131,Q133:Q136,Q138:Q143,Q145:Q149,Q151:Q156,Q158:Q162,Q164:Q168)</f>
        <v>405660163</v>
      </c>
      <c r="R170" s="32">
        <f>SUM(R105,R107:R111,R113:R120,R122:R125,R127:R131,R133:R136,R138:R143,R145:R149,R151:R156,R158:R162,R164:R168)</f>
        <v>408045708</v>
      </c>
      <c r="S170" s="32">
        <f>SUM(S105,S107:S111,S113:S120,S122:S125,S127:S131,S133:S136,S138:S143,S145:S149,S151:S156,S158:S162,S164:S168)</f>
        <v>256036212</v>
      </c>
      <c r="T170" s="37">
        <f t="shared" si="38"/>
        <v>0.62746944026182483</v>
      </c>
      <c r="U170" s="37">
        <f t="shared" si="39"/>
        <v>-8.8471610922655763E-3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0</v>
      </c>
      <c r="E173" s="31">
        <v>0</v>
      </c>
      <c r="F173" s="31">
        <v>0</v>
      </c>
      <c r="G173" s="36">
        <f t="shared" ref="G173:G205" si="40">IF(($D173     =0),0,($F173     /$D173     ))</f>
        <v>0</v>
      </c>
      <c r="H173" s="31">
        <v>0</v>
      </c>
      <c r="I173" s="36">
        <f t="shared" ref="I173:I205" si="41">IF(($D173     =0),0,($H173     /$D173     ))</f>
        <v>0</v>
      </c>
      <c r="J173" s="31">
        <v>0</v>
      </c>
      <c r="K173" s="36">
        <f t="shared" ref="K173:K205" si="42">IF(($E173     =0),0,($J173     /$E173     ))</f>
        <v>0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0</v>
      </c>
      <c r="O173" s="36">
        <f t="shared" ref="O173:O205" si="45">IF(($E173     =0),0,($N173     /$E173     ))</f>
        <v>0</v>
      </c>
      <c r="P173" s="31">
        <v>0</v>
      </c>
      <c r="Q173" s="31">
        <v>0</v>
      </c>
      <c r="R173" s="31">
        <v>0</v>
      </c>
      <c r="S173" s="31">
        <v>0</v>
      </c>
      <c r="T173" s="36">
        <f t="shared" ref="T173:T205" si="46">IF(($R173     =0),0,($S173     /$R173     ))</f>
        <v>0</v>
      </c>
      <c r="U173" s="36">
        <f t="shared" ref="U173:U205" si="47">IF(($P173     =0),0,(($J173     /$P173     )-1))</f>
        <v>0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0</v>
      </c>
      <c r="E174" s="31">
        <v>0</v>
      </c>
      <c r="F174" s="31">
        <v>0</v>
      </c>
      <c r="G174" s="36">
        <f t="shared" si="40"/>
        <v>0</v>
      </c>
      <c r="H174" s="31">
        <v>0</v>
      </c>
      <c r="I174" s="36">
        <f t="shared" si="41"/>
        <v>0</v>
      </c>
      <c r="J174" s="31">
        <v>0</v>
      </c>
      <c r="K174" s="36">
        <f t="shared" si="42"/>
        <v>0</v>
      </c>
      <c r="L174" s="31">
        <v>0</v>
      </c>
      <c r="M174" s="36">
        <f t="shared" si="43"/>
        <v>0</v>
      </c>
      <c r="N174" s="31">
        <f t="shared" si="44"/>
        <v>0</v>
      </c>
      <c r="O174" s="36">
        <f t="shared" si="45"/>
        <v>0</v>
      </c>
      <c r="P174" s="31">
        <v>0</v>
      </c>
      <c r="Q174" s="31">
        <v>0</v>
      </c>
      <c r="R174" s="31">
        <v>0</v>
      </c>
      <c r="S174" s="31">
        <v>0</v>
      </c>
      <c r="T174" s="36">
        <f t="shared" si="46"/>
        <v>0</v>
      </c>
      <c r="U174" s="36">
        <f t="shared" si="47"/>
        <v>0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0</v>
      </c>
      <c r="E175" s="31">
        <v>0</v>
      </c>
      <c r="F175" s="31">
        <v>0</v>
      </c>
      <c r="G175" s="36">
        <f t="shared" si="40"/>
        <v>0</v>
      </c>
      <c r="H175" s="31">
        <v>0</v>
      </c>
      <c r="I175" s="36">
        <f t="shared" si="41"/>
        <v>0</v>
      </c>
      <c r="J175" s="31">
        <v>0</v>
      </c>
      <c r="K175" s="36">
        <f t="shared" si="42"/>
        <v>0</v>
      </c>
      <c r="L175" s="31">
        <v>0</v>
      </c>
      <c r="M175" s="36">
        <f t="shared" si="43"/>
        <v>0</v>
      </c>
      <c r="N175" s="31">
        <f t="shared" si="44"/>
        <v>0</v>
      </c>
      <c r="O175" s="36">
        <f t="shared" si="45"/>
        <v>0</v>
      </c>
      <c r="P175" s="31">
        <v>0</v>
      </c>
      <c r="Q175" s="31">
        <v>0</v>
      </c>
      <c r="R175" s="31">
        <v>0</v>
      </c>
      <c r="S175" s="31">
        <v>0</v>
      </c>
      <c r="T175" s="36">
        <f t="shared" si="46"/>
        <v>0</v>
      </c>
      <c r="U175" s="36">
        <f t="shared" si="47"/>
        <v>0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0</v>
      </c>
      <c r="E176" s="31">
        <v>0</v>
      </c>
      <c r="F176" s="31">
        <v>0</v>
      </c>
      <c r="G176" s="36">
        <f t="shared" si="40"/>
        <v>0</v>
      </c>
      <c r="H176" s="31">
        <v>0</v>
      </c>
      <c r="I176" s="36">
        <f t="shared" si="41"/>
        <v>0</v>
      </c>
      <c r="J176" s="31">
        <v>0</v>
      </c>
      <c r="K176" s="36">
        <f t="shared" si="42"/>
        <v>0</v>
      </c>
      <c r="L176" s="31">
        <v>0</v>
      </c>
      <c r="M176" s="36">
        <f t="shared" si="43"/>
        <v>0</v>
      </c>
      <c r="N176" s="31">
        <f t="shared" si="44"/>
        <v>0</v>
      </c>
      <c r="O176" s="36">
        <f t="shared" si="45"/>
        <v>0</v>
      </c>
      <c r="P176" s="31">
        <v>0</v>
      </c>
      <c r="Q176" s="31">
        <v>0</v>
      </c>
      <c r="R176" s="31">
        <v>0</v>
      </c>
      <c r="S176" s="31">
        <v>0</v>
      </c>
      <c r="T176" s="36">
        <f t="shared" si="46"/>
        <v>0</v>
      </c>
      <c r="U176" s="36">
        <f t="shared" si="47"/>
        <v>0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0</v>
      </c>
      <c r="E178" s="31">
        <v>0</v>
      </c>
      <c r="F178" s="31">
        <v>0</v>
      </c>
      <c r="G178" s="36">
        <f t="shared" si="40"/>
        <v>0</v>
      </c>
      <c r="H178" s="31">
        <v>0</v>
      </c>
      <c r="I178" s="36">
        <f t="shared" si="41"/>
        <v>0</v>
      </c>
      <c r="J178" s="31">
        <v>0</v>
      </c>
      <c r="K178" s="36">
        <f t="shared" si="42"/>
        <v>0</v>
      </c>
      <c r="L178" s="31">
        <v>0</v>
      </c>
      <c r="M178" s="36">
        <f t="shared" si="43"/>
        <v>0</v>
      </c>
      <c r="N178" s="31">
        <f t="shared" si="44"/>
        <v>0</v>
      </c>
      <c r="O178" s="36">
        <f t="shared" si="45"/>
        <v>0</v>
      </c>
      <c r="P178" s="31">
        <v>0</v>
      </c>
      <c r="Q178" s="31">
        <v>0</v>
      </c>
      <c r="R178" s="31">
        <v>0</v>
      </c>
      <c r="S178" s="31">
        <v>0</v>
      </c>
      <c r="T178" s="36">
        <f t="shared" si="46"/>
        <v>0</v>
      </c>
      <c r="U178" s="36">
        <f t="shared" si="47"/>
        <v>0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0</v>
      </c>
      <c r="E179" s="32">
        <f>SUM(E173:E178)</f>
        <v>0</v>
      </c>
      <c r="F179" s="32">
        <f>SUM(F173:F178)</f>
        <v>0</v>
      </c>
      <c r="G179" s="37">
        <f t="shared" si="40"/>
        <v>0</v>
      </c>
      <c r="H179" s="32">
        <f>SUM(H173:H178)</f>
        <v>0</v>
      </c>
      <c r="I179" s="37">
        <f t="shared" si="41"/>
        <v>0</v>
      </c>
      <c r="J179" s="32">
        <f>SUM(J173:J178)</f>
        <v>0</v>
      </c>
      <c r="K179" s="37">
        <f t="shared" si="42"/>
        <v>0</v>
      </c>
      <c r="L179" s="32">
        <f>SUM(L173:L178)</f>
        <v>0</v>
      </c>
      <c r="M179" s="37">
        <f t="shared" si="43"/>
        <v>0</v>
      </c>
      <c r="N179" s="32">
        <f t="shared" si="44"/>
        <v>0</v>
      </c>
      <c r="O179" s="37">
        <f t="shared" si="45"/>
        <v>0</v>
      </c>
      <c r="P179" s="32">
        <f>SUM(P173:P178)</f>
        <v>0</v>
      </c>
      <c r="Q179" s="32">
        <f>SUM(Q173:Q178)</f>
        <v>0</v>
      </c>
      <c r="R179" s="32">
        <f>SUM(R173:R178)</f>
        <v>0</v>
      </c>
      <c r="S179" s="32">
        <f>SUM(S173:S178)</f>
        <v>0</v>
      </c>
      <c r="T179" s="37">
        <f t="shared" si="46"/>
        <v>0</v>
      </c>
      <c r="U179" s="37">
        <f t="shared" si="47"/>
        <v>0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0</v>
      </c>
      <c r="E180" s="31">
        <v>0</v>
      </c>
      <c r="F180" s="31">
        <v>0</v>
      </c>
      <c r="G180" s="36">
        <f t="shared" si="40"/>
        <v>0</v>
      </c>
      <c r="H180" s="31">
        <v>0</v>
      </c>
      <c r="I180" s="36">
        <f t="shared" si="41"/>
        <v>0</v>
      </c>
      <c r="J180" s="31">
        <v>0</v>
      </c>
      <c r="K180" s="36">
        <f t="shared" si="42"/>
        <v>0</v>
      </c>
      <c r="L180" s="31">
        <v>0</v>
      </c>
      <c r="M180" s="36">
        <f t="shared" si="43"/>
        <v>0</v>
      </c>
      <c r="N180" s="31">
        <f t="shared" si="44"/>
        <v>0</v>
      </c>
      <c r="O180" s="36">
        <f t="shared" si="45"/>
        <v>0</v>
      </c>
      <c r="P180" s="31">
        <v>0</v>
      </c>
      <c r="Q180" s="31">
        <v>0</v>
      </c>
      <c r="R180" s="31">
        <v>0</v>
      </c>
      <c r="S180" s="31">
        <v>0</v>
      </c>
      <c r="T180" s="36">
        <f t="shared" si="46"/>
        <v>0</v>
      </c>
      <c r="U180" s="36">
        <f t="shared" si="47"/>
        <v>0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0</v>
      </c>
      <c r="E181" s="31">
        <v>0</v>
      </c>
      <c r="F181" s="31">
        <v>0</v>
      </c>
      <c r="G181" s="36">
        <f t="shared" si="40"/>
        <v>0</v>
      </c>
      <c r="H181" s="31">
        <v>0</v>
      </c>
      <c r="I181" s="36">
        <f t="shared" si="41"/>
        <v>0</v>
      </c>
      <c r="J181" s="31">
        <v>0</v>
      </c>
      <c r="K181" s="36">
        <f t="shared" si="42"/>
        <v>0</v>
      </c>
      <c r="L181" s="31">
        <v>0</v>
      </c>
      <c r="M181" s="36">
        <f t="shared" si="43"/>
        <v>0</v>
      </c>
      <c r="N181" s="31">
        <f t="shared" si="44"/>
        <v>0</v>
      </c>
      <c r="O181" s="36">
        <f t="shared" si="45"/>
        <v>0</v>
      </c>
      <c r="P181" s="31">
        <v>0</v>
      </c>
      <c r="Q181" s="31">
        <v>0</v>
      </c>
      <c r="R181" s="31">
        <v>0</v>
      </c>
      <c r="S181" s="31">
        <v>0</v>
      </c>
      <c r="T181" s="36">
        <f t="shared" si="46"/>
        <v>0</v>
      </c>
      <c r="U181" s="36">
        <f t="shared" si="47"/>
        <v>0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0</v>
      </c>
      <c r="E182" s="31">
        <v>0</v>
      </c>
      <c r="F182" s="31">
        <v>0</v>
      </c>
      <c r="G182" s="36">
        <f t="shared" si="40"/>
        <v>0</v>
      </c>
      <c r="H182" s="31">
        <v>0</v>
      </c>
      <c r="I182" s="36">
        <f t="shared" si="41"/>
        <v>0</v>
      </c>
      <c r="J182" s="31">
        <v>0</v>
      </c>
      <c r="K182" s="36">
        <f t="shared" si="42"/>
        <v>0</v>
      </c>
      <c r="L182" s="31">
        <v>0</v>
      </c>
      <c r="M182" s="36">
        <f t="shared" si="43"/>
        <v>0</v>
      </c>
      <c r="N182" s="31">
        <f t="shared" si="44"/>
        <v>0</v>
      </c>
      <c r="O182" s="36">
        <f t="shared" si="45"/>
        <v>0</v>
      </c>
      <c r="P182" s="31">
        <v>0</v>
      </c>
      <c r="Q182" s="31">
        <v>0</v>
      </c>
      <c r="R182" s="31">
        <v>0</v>
      </c>
      <c r="S182" s="31">
        <v>0</v>
      </c>
      <c r="T182" s="36">
        <f t="shared" si="46"/>
        <v>0</v>
      </c>
      <c r="U182" s="36">
        <f t="shared" si="47"/>
        <v>0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0</v>
      </c>
      <c r="E183" s="31">
        <v>0</v>
      </c>
      <c r="F183" s="31">
        <v>0</v>
      </c>
      <c r="G183" s="36">
        <f t="shared" si="40"/>
        <v>0</v>
      </c>
      <c r="H183" s="31">
        <v>0</v>
      </c>
      <c r="I183" s="36">
        <f t="shared" si="41"/>
        <v>0</v>
      </c>
      <c r="J183" s="31">
        <v>0</v>
      </c>
      <c r="K183" s="36">
        <f t="shared" si="42"/>
        <v>0</v>
      </c>
      <c r="L183" s="31">
        <v>0</v>
      </c>
      <c r="M183" s="36">
        <f t="shared" si="43"/>
        <v>0</v>
      </c>
      <c r="N183" s="31">
        <f t="shared" si="44"/>
        <v>0</v>
      </c>
      <c r="O183" s="36">
        <f t="shared" si="45"/>
        <v>0</v>
      </c>
      <c r="P183" s="31">
        <v>-186463</v>
      </c>
      <c r="Q183" s="31">
        <v>881439</v>
      </c>
      <c r="R183" s="31">
        <v>24</v>
      </c>
      <c r="S183" s="31">
        <v>-186463</v>
      </c>
      <c r="T183" s="36">
        <f t="shared" si="46"/>
        <v>-7769.291666666667</v>
      </c>
      <c r="U183" s="36">
        <f t="shared" si="47"/>
        <v>-1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406863</v>
      </c>
      <c r="E184" s="31">
        <v>347291</v>
      </c>
      <c r="F184" s="31">
        <v>0</v>
      </c>
      <c r="G184" s="36">
        <f t="shared" si="40"/>
        <v>0</v>
      </c>
      <c r="H184" s="31">
        <v>7920</v>
      </c>
      <c r="I184" s="36">
        <f t="shared" si="41"/>
        <v>1.9466011900811823E-2</v>
      </c>
      <c r="J184" s="31">
        <v>12000</v>
      </c>
      <c r="K184" s="36">
        <f t="shared" si="42"/>
        <v>3.4553155710916779E-2</v>
      </c>
      <c r="L184" s="31">
        <v>0</v>
      </c>
      <c r="M184" s="36">
        <f t="shared" si="43"/>
        <v>0</v>
      </c>
      <c r="N184" s="31">
        <f t="shared" si="44"/>
        <v>19920</v>
      </c>
      <c r="O184" s="36">
        <f t="shared" si="45"/>
        <v>5.7358238480121858E-2</v>
      </c>
      <c r="P184" s="31">
        <v>39400</v>
      </c>
      <c r="Q184" s="31">
        <v>665870</v>
      </c>
      <c r="R184" s="31">
        <v>585850</v>
      </c>
      <c r="S184" s="31">
        <v>130620</v>
      </c>
      <c r="T184" s="36">
        <f t="shared" si="46"/>
        <v>0.22295809507553127</v>
      </c>
      <c r="U184" s="36">
        <f t="shared" si="47"/>
        <v>-0.69543147208121825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406863</v>
      </c>
      <c r="E185" s="32">
        <f>SUM(E180:E184)</f>
        <v>347291</v>
      </c>
      <c r="F185" s="32">
        <f>SUM(F180:F184)</f>
        <v>0</v>
      </c>
      <c r="G185" s="37">
        <f t="shared" si="40"/>
        <v>0</v>
      </c>
      <c r="H185" s="32">
        <f>SUM(H180:H184)</f>
        <v>7920</v>
      </c>
      <c r="I185" s="37">
        <f t="shared" si="41"/>
        <v>1.9466011900811823E-2</v>
      </c>
      <c r="J185" s="32">
        <f>SUM(J180:J184)</f>
        <v>12000</v>
      </c>
      <c r="K185" s="37">
        <f t="shared" si="42"/>
        <v>3.4553155710916779E-2</v>
      </c>
      <c r="L185" s="32">
        <f>SUM(L180:L184)</f>
        <v>0</v>
      </c>
      <c r="M185" s="37">
        <f t="shared" si="43"/>
        <v>0</v>
      </c>
      <c r="N185" s="32">
        <f t="shared" si="44"/>
        <v>19920</v>
      </c>
      <c r="O185" s="37">
        <f t="shared" si="45"/>
        <v>5.7358238480121858E-2</v>
      </c>
      <c r="P185" s="32">
        <f>SUM(P180:P184)</f>
        <v>-147063</v>
      </c>
      <c r="Q185" s="32">
        <f>SUM(Q180:Q184)</f>
        <v>1547309</v>
      </c>
      <c r="R185" s="32">
        <f>SUM(R180:R184)</f>
        <v>585874</v>
      </c>
      <c r="S185" s="32">
        <f>SUM(S180:S184)</f>
        <v>-55843</v>
      </c>
      <c r="T185" s="37">
        <f t="shared" si="46"/>
        <v>-9.5315716348566421E-2</v>
      </c>
      <c r="U185" s="37">
        <f t="shared" si="47"/>
        <v>-1.0815976826258134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0</v>
      </c>
      <c r="E187" s="31">
        <v>0</v>
      </c>
      <c r="F187" s="31">
        <v>0</v>
      </c>
      <c r="G187" s="36">
        <f t="shared" si="40"/>
        <v>0</v>
      </c>
      <c r="H187" s="31">
        <v>0</v>
      </c>
      <c r="I187" s="36">
        <f t="shared" si="41"/>
        <v>0</v>
      </c>
      <c r="J187" s="31">
        <v>0</v>
      </c>
      <c r="K187" s="36">
        <f t="shared" si="42"/>
        <v>0</v>
      </c>
      <c r="L187" s="31">
        <v>0</v>
      </c>
      <c r="M187" s="36">
        <f t="shared" si="43"/>
        <v>0</v>
      </c>
      <c r="N187" s="31">
        <f t="shared" si="44"/>
        <v>0</v>
      </c>
      <c r="O187" s="36">
        <f t="shared" si="45"/>
        <v>0</v>
      </c>
      <c r="P187" s="31">
        <v>0</v>
      </c>
      <c r="Q187" s="31">
        <v>0</v>
      </c>
      <c r="R187" s="31">
        <v>0</v>
      </c>
      <c r="S187" s="31">
        <v>0</v>
      </c>
      <c r="T187" s="36">
        <f t="shared" si="46"/>
        <v>0</v>
      </c>
      <c r="U187" s="36">
        <f t="shared" si="47"/>
        <v>0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30414736</v>
      </c>
      <c r="E188" s="31">
        <v>30579572</v>
      </c>
      <c r="F188" s="31">
        <v>7768491</v>
      </c>
      <c r="G188" s="36">
        <f t="shared" si="40"/>
        <v>0.2554186562724069</v>
      </c>
      <c r="H188" s="31">
        <v>6448054</v>
      </c>
      <c r="I188" s="36">
        <f t="shared" si="41"/>
        <v>0.21200427319178441</v>
      </c>
      <c r="J188" s="31">
        <v>6540101</v>
      </c>
      <c r="K188" s="36">
        <f t="shared" si="42"/>
        <v>0.21387156759420964</v>
      </c>
      <c r="L188" s="31">
        <v>0</v>
      </c>
      <c r="M188" s="36">
        <f t="shared" si="43"/>
        <v>0</v>
      </c>
      <c r="N188" s="31">
        <f t="shared" si="44"/>
        <v>20756646</v>
      </c>
      <c r="O188" s="36">
        <f t="shared" si="45"/>
        <v>0.67877490240870608</v>
      </c>
      <c r="P188" s="31">
        <v>5391314</v>
      </c>
      <c r="Q188" s="31">
        <v>31233994</v>
      </c>
      <c r="R188" s="31">
        <v>29199311</v>
      </c>
      <c r="S188" s="31">
        <v>15183674</v>
      </c>
      <c r="T188" s="36">
        <f t="shared" si="46"/>
        <v>0.52000110550553746</v>
      </c>
      <c r="U188" s="36">
        <f t="shared" si="47"/>
        <v>0.21308107819355349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1439072</v>
      </c>
      <c r="E189" s="31">
        <v>1402072</v>
      </c>
      <c r="F189" s="31">
        <v>180402</v>
      </c>
      <c r="G189" s="36">
        <f t="shared" si="40"/>
        <v>0.12535995419270196</v>
      </c>
      <c r="H189" s="31">
        <v>241916</v>
      </c>
      <c r="I189" s="36">
        <f t="shared" si="41"/>
        <v>0.16810555691445597</v>
      </c>
      <c r="J189" s="31">
        <v>223421</v>
      </c>
      <c r="K189" s="36">
        <f t="shared" si="42"/>
        <v>0.15935058969867452</v>
      </c>
      <c r="L189" s="31">
        <v>0</v>
      </c>
      <c r="M189" s="36">
        <f t="shared" si="43"/>
        <v>0</v>
      </c>
      <c r="N189" s="31">
        <f t="shared" si="44"/>
        <v>645739</v>
      </c>
      <c r="O189" s="36">
        <f t="shared" si="45"/>
        <v>0.46056051329746261</v>
      </c>
      <c r="P189" s="31">
        <v>207261</v>
      </c>
      <c r="Q189" s="31">
        <v>3313038</v>
      </c>
      <c r="R189" s="31">
        <v>1020384</v>
      </c>
      <c r="S189" s="31">
        <v>551925</v>
      </c>
      <c r="T189" s="36">
        <f t="shared" si="46"/>
        <v>0.54089930849562518</v>
      </c>
      <c r="U189" s="36">
        <f t="shared" si="47"/>
        <v>7.7969323702963944E-2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9637000</v>
      </c>
      <c r="E190" s="31">
        <v>6511000</v>
      </c>
      <c r="F190" s="31">
        <v>1553642</v>
      </c>
      <c r="G190" s="36">
        <f t="shared" si="40"/>
        <v>0.16121635363702397</v>
      </c>
      <c r="H190" s="31">
        <v>1133895</v>
      </c>
      <c r="I190" s="36">
        <f t="shared" si="41"/>
        <v>0.11766057901836671</v>
      </c>
      <c r="J190" s="31">
        <v>1291946</v>
      </c>
      <c r="K190" s="36">
        <f t="shared" si="42"/>
        <v>0.1984251267086469</v>
      </c>
      <c r="L190" s="31">
        <v>0</v>
      </c>
      <c r="M190" s="36">
        <f t="shared" si="43"/>
        <v>0</v>
      </c>
      <c r="N190" s="31">
        <f t="shared" si="44"/>
        <v>3979483</v>
      </c>
      <c r="O190" s="36">
        <f t="shared" si="45"/>
        <v>0.61119382583320536</v>
      </c>
      <c r="P190" s="31">
        <v>1299258</v>
      </c>
      <c r="Q190" s="31">
        <v>9184000</v>
      </c>
      <c r="R190" s="31">
        <v>10288000</v>
      </c>
      <c r="S190" s="31">
        <v>5036634</v>
      </c>
      <c r="T190" s="36">
        <f t="shared" si="46"/>
        <v>0.48956395800933128</v>
      </c>
      <c r="U190" s="36">
        <f t="shared" si="47"/>
        <v>-5.6278275754315654E-3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41490808</v>
      </c>
      <c r="E191" s="32">
        <f>SUM(E186:E190)</f>
        <v>38492644</v>
      </c>
      <c r="F191" s="32">
        <f>SUM(F186:F190)</f>
        <v>9502535</v>
      </c>
      <c r="G191" s="37">
        <f t="shared" si="40"/>
        <v>0.22902747519402369</v>
      </c>
      <c r="H191" s="32">
        <f>SUM(H186:H190)</f>
        <v>7823865</v>
      </c>
      <c r="I191" s="37">
        <f t="shared" si="41"/>
        <v>0.18856863428641832</v>
      </c>
      <c r="J191" s="32">
        <f>SUM(J186:J190)</f>
        <v>8055468</v>
      </c>
      <c r="K191" s="37">
        <f t="shared" si="42"/>
        <v>0.20927291978176402</v>
      </c>
      <c r="L191" s="32">
        <f>SUM(L186:L190)</f>
        <v>0</v>
      </c>
      <c r="M191" s="37">
        <f t="shared" si="43"/>
        <v>0</v>
      </c>
      <c r="N191" s="32">
        <f t="shared" si="44"/>
        <v>25381868</v>
      </c>
      <c r="O191" s="37">
        <f t="shared" si="45"/>
        <v>0.65939528601880404</v>
      </c>
      <c r="P191" s="32">
        <f>SUM(P186:P190)</f>
        <v>6897833</v>
      </c>
      <c r="Q191" s="32">
        <f>SUM(Q186:Q190)</f>
        <v>43731032</v>
      </c>
      <c r="R191" s="32">
        <f>SUM(R186:R190)</f>
        <v>40507695</v>
      </c>
      <c r="S191" s="32">
        <f>SUM(S186:S190)</f>
        <v>20772233</v>
      </c>
      <c r="T191" s="37">
        <f t="shared" si="46"/>
        <v>0.51279721050531268</v>
      </c>
      <c r="U191" s="37">
        <f t="shared" si="47"/>
        <v>0.16782589546601079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0</v>
      </c>
      <c r="E192" s="31">
        <v>0</v>
      </c>
      <c r="F192" s="31">
        <v>0</v>
      </c>
      <c r="G192" s="36">
        <f t="shared" si="40"/>
        <v>0</v>
      </c>
      <c r="H192" s="31">
        <v>0</v>
      </c>
      <c r="I192" s="36">
        <f t="shared" si="41"/>
        <v>0</v>
      </c>
      <c r="J192" s="31">
        <v>0</v>
      </c>
      <c r="K192" s="36">
        <f t="shared" si="42"/>
        <v>0</v>
      </c>
      <c r="L192" s="31">
        <v>0</v>
      </c>
      <c r="M192" s="36">
        <f t="shared" si="43"/>
        <v>0</v>
      </c>
      <c r="N192" s="31">
        <f t="shared" si="44"/>
        <v>0</v>
      </c>
      <c r="O192" s="36">
        <f t="shared" si="45"/>
        <v>0</v>
      </c>
      <c r="P192" s="31">
        <v>0</v>
      </c>
      <c r="Q192" s="31">
        <v>0</v>
      </c>
      <c r="R192" s="31">
        <v>0</v>
      </c>
      <c r="S192" s="31">
        <v>0</v>
      </c>
      <c r="T192" s="36">
        <f t="shared" si="46"/>
        <v>0</v>
      </c>
      <c r="U192" s="36">
        <f t="shared" si="47"/>
        <v>0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0</v>
      </c>
      <c r="E193" s="31">
        <v>0</v>
      </c>
      <c r="F193" s="31">
        <v>0</v>
      </c>
      <c r="G193" s="36">
        <f t="shared" si="40"/>
        <v>0</v>
      </c>
      <c r="H193" s="31">
        <v>0</v>
      </c>
      <c r="I193" s="36">
        <f t="shared" si="41"/>
        <v>0</v>
      </c>
      <c r="J193" s="31">
        <v>0</v>
      </c>
      <c r="K193" s="36">
        <f t="shared" si="42"/>
        <v>0</v>
      </c>
      <c r="L193" s="31">
        <v>0</v>
      </c>
      <c r="M193" s="36">
        <f t="shared" si="43"/>
        <v>0</v>
      </c>
      <c r="N193" s="31">
        <f t="shared" si="44"/>
        <v>0</v>
      </c>
      <c r="O193" s="36">
        <f t="shared" si="45"/>
        <v>0</v>
      </c>
      <c r="P193" s="31">
        <v>0</v>
      </c>
      <c r="Q193" s="31">
        <v>0</v>
      </c>
      <c r="R193" s="31">
        <v>0</v>
      </c>
      <c r="S193" s="31">
        <v>0</v>
      </c>
      <c r="T193" s="36">
        <f t="shared" si="46"/>
        <v>0</v>
      </c>
      <c r="U193" s="36">
        <f t="shared" si="47"/>
        <v>0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0</v>
      </c>
      <c r="E194" s="31">
        <v>0</v>
      </c>
      <c r="F194" s="31">
        <v>0</v>
      </c>
      <c r="G194" s="36">
        <f t="shared" si="40"/>
        <v>0</v>
      </c>
      <c r="H194" s="31">
        <v>0</v>
      </c>
      <c r="I194" s="36">
        <f t="shared" si="41"/>
        <v>0</v>
      </c>
      <c r="J194" s="31">
        <v>0</v>
      </c>
      <c r="K194" s="36">
        <f t="shared" si="42"/>
        <v>0</v>
      </c>
      <c r="L194" s="31">
        <v>0</v>
      </c>
      <c r="M194" s="36">
        <f t="shared" si="43"/>
        <v>0</v>
      </c>
      <c r="N194" s="31">
        <f t="shared" si="44"/>
        <v>0</v>
      </c>
      <c r="O194" s="36">
        <f t="shared" si="45"/>
        <v>0</v>
      </c>
      <c r="P194" s="31">
        <v>0</v>
      </c>
      <c r="Q194" s="31">
        <v>0</v>
      </c>
      <c r="R194" s="31">
        <v>0</v>
      </c>
      <c r="S194" s="31">
        <v>0</v>
      </c>
      <c r="T194" s="36">
        <f t="shared" si="46"/>
        <v>0</v>
      </c>
      <c r="U194" s="36">
        <f t="shared" si="47"/>
        <v>0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0</v>
      </c>
      <c r="E195" s="31">
        <v>0</v>
      </c>
      <c r="F195" s="31">
        <v>0</v>
      </c>
      <c r="G195" s="36">
        <f t="shared" si="40"/>
        <v>0</v>
      </c>
      <c r="H195" s="31">
        <v>0</v>
      </c>
      <c r="I195" s="36">
        <f t="shared" si="41"/>
        <v>0</v>
      </c>
      <c r="J195" s="31">
        <v>0</v>
      </c>
      <c r="K195" s="36">
        <f t="shared" si="42"/>
        <v>0</v>
      </c>
      <c r="L195" s="31">
        <v>0</v>
      </c>
      <c r="M195" s="36">
        <f t="shared" si="43"/>
        <v>0</v>
      </c>
      <c r="N195" s="31">
        <f t="shared" si="44"/>
        <v>0</v>
      </c>
      <c r="O195" s="36">
        <f t="shared" si="45"/>
        <v>0</v>
      </c>
      <c r="P195" s="31">
        <v>0</v>
      </c>
      <c r="Q195" s="31">
        <v>0</v>
      </c>
      <c r="R195" s="31">
        <v>0</v>
      </c>
      <c r="S195" s="31">
        <v>0</v>
      </c>
      <c r="T195" s="36">
        <f t="shared" si="46"/>
        <v>0</v>
      </c>
      <c r="U195" s="36">
        <f t="shared" si="47"/>
        <v>0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0</v>
      </c>
      <c r="E196" s="31">
        <v>0</v>
      </c>
      <c r="F196" s="31">
        <v>0</v>
      </c>
      <c r="G196" s="36">
        <f t="shared" si="40"/>
        <v>0</v>
      </c>
      <c r="H196" s="31">
        <v>0</v>
      </c>
      <c r="I196" s="36">
        <f t="shared" si="41"/>
        <v>0</v>
      </c>
      <c r="J196" s="31">
        <v>0</v>
      </c>
      <c r="K196" s="36">
        <f t="shared" si="42"/>
        <v>0</v>
      </c>
      <c r="L196" s="31">
        <v>0</v>
      </c>
      <c r="M196" s="36">
        <f t="shared" si="43"/>
        <v>0</v>
      </c>
      <c r="N196" s="31">
        <f t="shared" si="44"/>
        <v>0</v>
      </c>
      <c r="O196" s="36">
        <f t="shared" si="45"/>
        <v>0</v>
      </c>
      <c r="P196" s="31">
        <v>0</v>
      </c>
      <c r="Q196" s="31">
        <v>0</v>
      </c>
      <c r="R196" s="31">
        <v>0</v>
      </c>
      <c r="S196" s="31">
        <v>0</v>
      </c>
      <c r="T196" s="36">
        <f t="shared" si="46"/>
        <v>0</v>
      </c>
      <c r="U196" s="36">
        <f t="shared" si="47"/>
        <v>0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0</v>
      </c>
      <c r="E198" s="32">
        <f>SUM(E192:E197)</f>
        <v>0</v>
      </c>
      <c r="F198" s="32">
        <f>SUM(F192:F197)</f>
        <v>0</v>
      </c>
      <c r="G198" s="37">
        <f t="shared" si="40"/>
        <v>0</v>
      </c>
      <c r="H198" s="32">
        <f>SUM(H192:H197)</f>
        <v>0</v>
      </c>
      <c r="I198" s="37">
        <f t="shared" si="41"/>
        <v>0</v>
      </c>
      <c r="J198" s="32">
        <f>SUM(J192:J197)</f>
        <v>0</v>
      </c>
      <c r="K198" s="37">
        <f t="shared" si="42"/>
        <v>0</v>
      </c>
      <c r="L198" s="32">
        <f>SUM(L192:L197)</f>
        <v>0</v>
      </c>
      <c r="M198" s="37">
        <f t="shared" si="43"/>
        <v>0</v>
      </c>
      <c r="N198" s="32">
        <f t="shared" si="44"/>
        <v>0</v>
      </c>
      <c r="O198" s="37">
        <f t="shared" si="45"/>
        <v>0</v>
      </c>
      <c r="P198" s="32">
        <f>SUM(P192:P197)</f>
        <v>0</v>
      </c>
      <c r="Q198" s="32">
        <f>SUM(Q192:Q197)</f>
        <v>0</v>
      </c>
      <c r="R198" s="32">
        <f>SUM(R192:R197)</f>
        <v>0</v>
      </c>
      <c r="S198" s="32">
        <f>SUM(S192:S197)</f>
        <v>0</v>
      </c>
      <c r="T198" s="37">
        <f t="shared" si="46"/>
        <v>0</v>
      </c>
      <c r="U198" s="37">
        <f t="shared" si="47"/>
        <v>0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0</v>
      </c>
      <c r="E199" s="31">
        <v>0</v>
      </c>
      <c r="F199" s="31">
        <v>0</v>
      </c>
      <c r="G199" s="36">
        <f t="shared" si="40"/>
        <v>0</v>
      </c>
      <c r="H199" s="31">
        <v>0</v>
      </c>
      <c r="I199" s="36">
        <f t="shared" si="41"/>
        <v>0</v>
      </c>
      <c r="J199" s="31">
        <v>0</v>
      </c>
      <c r="K199" s="36">
        <f t="shared" si="42"/>
        <v>0</v>
      </c>
      <c r="L199" s="31">
        <v>0</v>
      </c>
      <c r="M199" s="36">
        <f t="shared" si="43"/>
        <v>0</v>
      </c>
      <c r="N199" s="31">
        <f t="shared" si="44"/>
        <v>0</v>
      </c>
      <c r="O199" s="36">
        <f t="shared" si="45"/>
        <v>0</v>
      </c>
      <c r="P199" s="31">
        <v>0</v>
      </c>
      <c r="Q199" s="31">
        <v>0</v>
      </c>
      <c r="R199" s="31">
        <v>0</v>
      </c>
      <c r="S199" s="31">
        <v>0</v>
      </c>
      <c r="T199" s="36">
        <f t="shared" si="46"/>
        <v>0</v>
      </c>
      <c r="U199" s="36">
        <f t="shared" si="47"/>
        <v>0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1279980</v>
      </c>
      <c r="E200" s="31">
        <v>114255</v>
      </c>
      <c r="F200" s="31">
        <v>0</v>
      </c>
      <c r="G200" s="36">
        <f t="shared" si="40"/>
        <v>0</v>
      </c>
      <c r="H200" s="31">
        <v>27600</v>
      </c>
      <c r="I200" s="36">
        <f t="shared" si="41"/>
        <v>2.1562836919326863E-2</v>
      </c>
      <c r="J200" s="31">
        <v>28200</v>
      </c>
      <c r="K200" s="36">
        <f t="shared" si="42"/>
        <v>0.24681633188919522</v>
      </c>
      <c r="L200" s="31">
        <v>0</v>
      </c>
      <c r="M200" s="36">
        <f t="shared" si="43"/>
        <v>0</v>
      </c>
      <c r="N200" s="31">
        <f t="shared" si="44"/>
        <v>55800</v>
      </c>
      <c r="O200" s="36">
        <f t="shared" si="45"/>
        <v>0.48838125246159908</v>
      </c>
      <c r="P200" s="31">
        <v>28160</v>
      </c>
      <c r="Q200" s="31">
        <v>996105</v>
      </c>
      <c r="R200" s="31">
        <v>125873</v>
      </c>
      <c r="S200" s="31">
        <v>56860</v>
      </c>
      <c r="T200" s="36">
        <f t="shared" si="46"/>
        <v>0.45172515154163323</v>
      </c>
      <c r="U200" s="36">
        <f t="shared" si="47"/>
        <v>1.4204545454545858E-3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800000</v>
      </c>
      <c r="E201" s="31">
        <v>710000</v>
      </c>
      <c r="F201" s="31">
        <v>29750</v>
      </c>
      <c r="G201" s="36">
        <f t="shared" si="40"/>
        <v>3.7187499999999998E-2</v>
      </c>
      <c r="H201" s="31">
        <v>0</v>
      </c>
      <c r="I201" s="36">
        <f t="shared" si="41"/>
        <v>0</v>
      </c>
      <c r="J201" s="31">
        <v>0</v>
      </c>
      <c r="K201" s="36">
        <f t="shared" si="42"/>
        <v>0</v>
      </c>
      <c r="L201" s="31">
        <v>0</v>
      </c>
      <c r="M201" s="36">
        <f t="shared" si="43"/>
        <v>0</v>
      </c>
      <c r="N201" s="31">
        <f t="shared" si="44"/>
        <v>29750</v>
      </c>
      <c r="O201" s="36">
        <f t="shared" si="45"/>
        <v>4.1901408450704225E-2</v>
      </c>
      <c r="P201" s="31">
        <v>0</v>
      </c>
      <c r="Q201" s="31">
        <v>800000</v>
      </c>
      <c r="R201" s="31">
        <v>2779313</v>
      </c>
      <c r="S201" s="31">
        <v>1208806</v>
      </c>
      <c r="T201" s="36">
        <f t="shared" si="46"/>
        <v>0.43492978300752738</v>
      </c>
      <c r="U201" s="36">
        <f t="shared" si="47"/>
        <v>0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2079980</v>
      </c>
      <c r="E204" s="32">
        <f>SUM(E199:E203)</f>
        <v>824255</v>
      </c>
      <c r="F204" s="32">
        <f>SUM(F199:F203)</f>
        <v>29750</v>
      </c>
      <c r="G204" s="37">
        <f t="shared" si="40"/>
        <v>1.4303022144443697E-2</v>
      </c>
      <c r="H204" s="32">
        <f>SUM(H199:H203)</f>
        <v>27600</v>
      </c>
      <c r="I204" s="37">
        <f t="shared" si="41"/>
        <v>1.3269358359214993E-2</v>
      </c>
      <c r="J204" s="32">
        <f>SUM(J199:J203)</f>
        <v>28200</v>
      </c>
      <c r="K204" s="37">
        <f t="shared" si="42"/>
        <v>3.4212713298675777E-2</v>
      </c>
      <c r="L204" s="32">
        <f>SUM(L199:L203)</f>
        <v>0</v>
      </c>
      <c r="M204" s="37">
        <f t="shared" si="43"/>
        <v>0</v>
      </c>
      <c r="N204" s="32">
        <f t="shared" si="44"/>
        <v>85550</v>
      </c>
      <c r="O204" s="37">
        <f t="shared" si="45"/>
        <v>0.10379069584048625</v>
      </c>
      <c r="P204" s="32">
        <f>SUM(P199:P203)</f>
        <v>28160</v>
      </c>
      <c r="Q204" s="32">
        <f>SUM(Q199:Q203)</f>
        <v>1796105</v>
      </c>
      <c r="R204" s="32">
        <f>SUM(R199:R203)</f>
        <v>2905186</v>
      </c>
      <c r="S204" s="32">
        <f>SUM(S199:S203)</f>
        <v>1265666</v>
      </c>
      <c r="T204" s="37">
        <f t="shared" si="46"/>
        <v>0.43565747597572069</v>
      </c>
      <c r="U204" s="37">
        <f t="shared" si="47"/>
        <v>1.4204545454545858E-3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43977651</v>
      </c>
      <c r="E205" s="32">
        <f>SUM(E173:E178,E180:E184,E186:E190,E192:E197,E199:E203)</f>
        <v>39664190</v>
      </c>
      <c r="F205" s="32">
        <f>SUM(F173:F178,F180:F184,F186:F190,F192:F197,F199:F203)</f>
        <v>9532285</v>
      </c>
      <c r="G205" s="37">
        <f t="shared" si="40"/>
        <v>0.2167529366222857</v>
      </c>
      <c r="H205" s="32">
        <f>SUM(H173:H178,H180:H184,H186:H190,H192:H197,H199:H203)</f>
        <v>7859385</v>
      </c>
      <c r="I205" s="37">
        <f t="shared" si="41"/>
        <v>0.17871316046416394</v>
      </c>
      <c r="J205" s="32">
        <f>SUM(J173:J178,J180:J184,J186:J190,J192:J197,J199:J203)</f>
        <v>8095668</v>
      </c>
      <c r="K205" s="37">
        <f t="shared" si="42"/>
        <v>0.20410521430035505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25487338</v>
      </c>
      <c r="O205" s="37">
        <f t="shared" si="45"/>
        <v>0.64257805340283014</v>
      </c>
      <c r="P205" s="32">
        <f>SUM(P173:P178,P180:P184,P186:P190,P192:P197,P199:P203)</f>
        <v>6778930</v>
      </c>
      <c r="Q205" s="32">
        <f>SUM(Q173:Q178,Q180:Q184,Q186:Q190,Q192:Q197,Q199:Q203)</f>
        <v>47074446</v>
      </c>
      <c r="R205" s="32">
        <f>SUM(R173:R178,R180:R184,R186:R190,R192:R197,R199:R203)</f>
        <v>43998755</v>
      </c>
      <c r="S205" s="32">
        <f>SUM(S173:S178,S180:S184,S186:S190,S192:S197,S199:S203)</f>
        <v>21982056</v>
      </c>
      <c r="T205" s="37">
        <f t="shared" si="46"/>
        <v>0.49960631840605491</v>
      </c>
      <c r="U205" s="37">
        <f t="shared" si="47"/>
        <v>0.19423979890631715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0</v>
      </c>
      <c r="E208" s="31">
        <v>0</v>
      </c>
      <c r="F208" s="31">
        <v>0</v>
      </c>
      <c r="G208" s="36">
        <f t="shared" ref="G208:G231" si="48">IF(($D208     =0),0,($F208     /$D208     ))</f>
        <v>0</v>
      </c>
      <c r="H208" s="31">
        <v>0</v>
      </c>
      <c r="I208" s="36">
        <f t="shared" ref="I208:I231" si="49">IF(($D208     =0),0,($H208     /$D208     ))</f>
        <v>0</v>
      </c>
      <c r="J208" s="31">
        <v>0</v>
      </c>
      <c r="K208" s="36">
        <f t="shared" ref="K208:K231" si="50">IF(($E208     =0),0,($J208     /$E208     ))</f>
        <v>0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0</v>
      </c>
      <c r="O208" s="36">
        <f t="shared" ref="O208:O231" si="53">IF(($E208     =0),0,($N208     /$E208     ))</f>
        <v>0</v>
      </c>
      <c r="P208" s="31">
        <v>0</v>
      </c>
      <c r="Q208" s="31">
        <v>0</v>
      </c>
      <c r="R208" s="31">
        <v>0</v>
      </c>
      <c r="S208" s="31">
        <v>0</v>
      </c>
      <c r="T208" s="36">
        <f t="shared" ref="T208:T231" si="54">IF(($R208     =0),0,($S208     /$R208     ))</f>
        <v>0</v>
      </c>
      <c r="U208" s="36">
        <f t="shared" ref="U208:U231" si="55">IF(($P208     =0),0,(($J208     /$P208     )-1))</f>
        <v>0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0</v>
      </c>
      <c r="E209" s="31">
        <v>0</v>
      </c>
      <c r="F209" s="31">
        <v>0</v>
      </c>
      <c r="G209" s="36">
        <f t="shared" si="48"/>
        <v>0</v>
      </c>
      <c r="H209" s="31">
        <v>0</v>
      </c>
      <c r="I209" s="36">
        <f t="shared" si="49"/>
        <v>0</v>
      </c>
      <c r="J209" s="31">
        <v>0</v>
      </c>
      <c r="K209" s="36">
        <f t="shared" si="50"/>
        <v>0</v>
      </c>
      <c r="L209" s="31">
        <v>0</v>
      </c>
      <c r="M209" s="36">
        <f t="shared" si="51"/>
        <v>0</v>
      </c>
      <c r="N209" s="31">
        <f t="shared" si="52"/>
        <v>0</v>
      </c>
      <c r="O209" s="36">
        <f t="shared" si="53"/>
        <v>0</v>
      </c>
      <c r="P209" s="31">
        <v>0</v>
      </c>
      <c r="Q209" s="31">
        <v>0</v>
      </c>
      <c r="R209" s="31">
        <v>0</v>
      </c>
      <c r="S209" s="31">
        <v>0</v>
      </c>
      <c r="T209" s="36">
        <f t="shared" si="54"/>
        <v>0</v>
      </c>
      <c r="U209" s="36">
        <f t="shared" si="55"/>
        <v>0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0</v>
      </c>
      <c r="E210" s="31">
        <v>0</v>
      </c>
      <c r="F210" s="31">
        <v>0</v>
      </c>
      <c r="G210" s="36">
        <f t="shared" si="48"/>
        <v>0</v>
      </c>
      <c r="H210" s="31">
        <v>0</v>
      </c>
      <c r="I210" s="36">
        <f t="shared" si="49"/>
        <v>0</v>
      </c>
      <c r="J210" s="31">
        <v>0</v>
      </c>
      <c r="K210" s="36">
        <f t="shared" si="50"/>
        <v>0</v>
      </c>
      <c r="L210" s="31">
        <v>0</v>
      </c>
      <c r="M210" s="36">
        <f t="shared" si="51"/>
        <v>0</v>
      </c>
      <c r="N210" s="31">
        <f t="shared" si="52"/>
        <v>0</v>
      </c>
      <c r="O210" s="36">
        <f t="shared" si="53"/>
        <v>0</v>
      </c>
      <c r="P210" s="31">
        <v>0</v>
      </c>
      <c r="Q210" s="31">
        <v>0</v>
      </c>
      <c r="R210" s="31">
        <v>0</v>
      </c>
      <c r="S210" s="31">
        <v>0</v>
      </c>
      <c r="T210" s="36">
        <f t="shared" si="54"/>
        <v>0</v>
      </c>
      <c r="U210" s="36">
        <f t="shared" si="55"/>
        <v>0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0</v>
      </c>
      <c r="E211" s="31">
        <v>0</v>
      </c>
      <c r="F211" s="31">
        <v>0</v>
      </c>
      <c r="G211" s="36">
        <f t="shared" si="48"/>
        <v>0</v>
      </c>
      <c r="H211" s="31">
        <v>0</v>
      </c>
      <c r="I211" s="36">
        <f t="shared" si="49"/>
        <v>0</v>
      </c>
      <c r="J211" s="31">
        <v>0</v>
      </c>
      <c r="K211" s="36">
        <f t="shared" si="50"/>
        <v>0</v>
      </c>
      <c r="L211" s="31">
        <v>0</v>
      </c>
      <c r="M211" s="36">
        <f t="shared" si="51"/>
        <v>0</v>
      </c>
      <c r="N211" s="31">
        <f t="shared" si="52"/>
        <v>0</v>
      </c>
      <c r="O211" s="36">
        <f t="shared" si="53"/>
        <v>0</v>
      </c>
      <c r="P211" s="31">
        <v>0</v>
      </c>
      <c r="Q211" s="31">
        <v>0</v>
      </c>
      <c r="R211" s="31">
        <v>0</v>
      </c>
      <c r="S211" s="31">
        <v>0</v>
      </c>
      <c r="T211" s="36">
        <f t="shared" si="54"/>
        <v>0</v>
      </c>
      <c r="U211" s="36">
        <f t="shared" si="55"/>
        <v>0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0</v>
      </c>
      <c r="E212" s="31">
        <v>0</v>
      </c>
      <c r="F212" s="31">
        <v>0</v>
      </c>
      <c r="G212" s="36">
        <f t="shared" si="48"/>
        <v>0</v>
      </c>
      <c r="H212" s="31">
        <v>0</v>
      </c>
      <c r="I212" s="36">
        <f t="shared" si="49"/>
        <v>0</v>
      </c>
      <c r="J212" s="31">
        <v>0</v>
      </c>
      <c r="K212" s="36">
        <f t="shared" si="50"/>
        <v>0</v>
      </c>
      <c r="L212" s="31">
        <v>0</v>
      </c>
      <c r="M212" s="36">
        <f t="shared" si="51"/>
        <v>0</v>
      </c>
      <c r="N212" s="31">
        <f t="shared" si="52"/>
        <v>0</v>
      </c>
      <c r="O212" s="36">
        <f t="shared" si="53"/>
        <v>0</v>
      </c>
      <c r="P212" s="31">
        <v>0</v>
      </c>
      <c r="Q212" s="31">
        <v>0</v>
      </c>
      <c r="R212" s="31">
        <v>0</v>
      </c>
      <c r="S212" s="31">
        <v>0</v>
      </c>
      <c r="T212" s="36">
        <f t="shared" si="54"/>
        <v>0</v>
      </c>
      <c r="U212" s="36">
        <f t="shared" si="55"/>
        <v>0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0</v>
      </c>
      <c r="E213" s="31">
        <v>0</v>
      </c>
      <c r="F213" s="31">
        <v>0</v>
      </c>
      <c r="G213" s="36">
        <f t="shared" si="48"/>
        <v>0</v>
      </c>
      <c r="H213" s="31">
        <v>0</v>
      </c>
      <c r="I213" s="36">
        <f t="shared" si="49"/>
        <v>0</v>
      </c>
      <c r="J213" s="31">
        <v>0</v>
      </c>
      <c r="K213" s="36">
        <f t="shared" si="50"/>
        <v>0</v>
      </c>
      <c r="L213" s="31">
        <v>0</v>
      </c>
      <c r="M213" s="36">
        <f t="shared" si="51"/>
        <v>0</v>
      </c>
      <c r="N213" s="31">
        <f t="shared" si="52"/>
        <v>0</v>
      </c>
      <c r="O213" s="36">
        <f t="shared" si="53"/>
        <v>0</v>
      </c>
      <c r="P213" s="31">
        <v>0</v>
      </c>
      <c r="Q213" s="31">
        <v>0</v>
      </c>
      <c r="R213" s="31">
        <v>0</v>
      </c>
      <c r="S213" s="31">
        <v>0</v>
      </c>
      <c r="T213" s="36">
        <f t="shared" si="54"/>
        <v>0</v>
      </c>
      <c r="U213" s="36">
        <f t="shared" si="55"/>
        <v>0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332235</v>
      </c>
      <c r="E214" s="31">
        <v>332235</v>
      </c>
      <c r="F214" s="31">
        <v>0</v>
      </c>
      <c r="G214" s="36">
        <f t="shared" si="48"/>
        <v>0</v>
      </c>
      <c r="H214" s="31">
        <v>0</v>
      </c>
      <c r="I214" s="36">
        <f t="shared" si="49"/>
        <v>0</v>
      </c>
      <c r="J214" s="31">
        <v>0</v>
      </c>
      <c r="K214" s="36">
        <f t="shared" si="50"/>
        <v>0</v>
      </c>
      <c r="L214" s="31">
        <v>0</v>
      </c>
      <c r="M214" s="36">
        <f t="shared" si="51"/>
        <v>0</v>
      </c>
      <c r="N214" s="31">
        <f t="shared" si="52"/>
        <v>0</v>
      </c>
      <c r="O214" s="36">
        <f t="shared" si="53"/>
        <v>0</v>
      </c>
      <c r="P214" s="31">
        <v>0</v>
      </c>
      <c r="Q214" s="31">
        <v>3521397</v>
      </c>
      <c r="R214" s="31">
        <v>34568</v>
      </c>
      <c r="S214" s="31">
        <v>0</v>
      </c>
      <c r="T214" s="36">
        <f t="shared" si="54"/>
        <v>0</v>
      </c>
      <c r="U214" s="36">
        <f t="shared" si="55"/>
        <v>0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332235</v>
      </c>
      <c r="E216" s="32">
        <f>SUM(E208:E215)</f>
        <v>332235</v>
      </c>
      <c r="F216" s="32">
        <f>SUM(F208:F215)</f>
        <v>0</v>
      </c>
      <c r="G216" s="37">
        <f t="shared" si="48"/>
        <v>0</v>
      </c>
      <c r="H216" s="32">
        <f>SUM(H208:H215)</f>
        <v>0</v>
      </c>
      <c r="I216" s="37">
        <f t="shared" si="49"/>
        <v>0</v>
      </c>
      <c r="J216" s="32">
        <f>SUM(J208:J215)</f>
        <v>0</v>
      </c>
      <c r="K216" s="37">
        <f t="shared" si="50"/>
        <v>0</v>
      </c>
      <c r="L216" s="32">
        <f>SUM(L208:L215)</f>
        <v>0</v>
      </c>
      <c r="M216" s="37">
        <f t="shared" si="51"/>
        <v>0</v>
      </c>
      <c r="N216" s="32">
        <f t="shared" si="52"/>
        <v>0</v>
      </c>
      <c r="O216" s="37">
        <f t="shared" si="53"/>
        <v>0</v>
      </c>
      <c r="P216" s="32">
        <f>SUM(P208:P215)</f>
        <v>0</v>
      </c>
      <c r="Q216" s="32">
        <f>SUM(Q208:Q215)</f>
        <v>3521397</v>
      </c>
      <c r="R216" s="32">
        <f>SUM(R208:R215)</f>
        <v>34568</v>
      </c>
      <c r="S216" s="32">
        <f>SUM(S208:S215)</f>
        <v>0</v>
      </c>
      <c r="T216" s="37">
        <f t="shared" si="54"/>
        <v>0</v>
      </c>
      <c r="U216" s="37">
        <f t="shared" si="55"/>
        <v>0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1760448</v>
      </c>
      <c r="E217" s="31">
        <v>1260448</v>
      </c>
      <c r="F217" s="31">
        <v>4200</v>
      </c>
      <c r="G217" s="36">
        <f t="shared" si="48"/>
        <v>2.3857563529283456E-3</v>
      </c>
      <c r="H217" s="31">
        <v>319256</v>
      </c>
      <c r="I217" s="36">
        <f t="shared" si="49"/>
        <v>0.18134929290725996</v>
      </c>
      <c r="J217" s="31">
        <v>38702</v>
      </c>
      <c r="K217" s="36">
        <f t="shared" si="50"/>
        <v>3.0704955698291399E-2</v>
      </c>
      <c r="L217" s="31">
        <v>0</v>
      </c>
      <c r="M217" s="36">
        <f t="shared" si="51"/>
        <v>0</v>
      </c>
      <c r="N217" s="31">
        <f t="shared" si="52"/>
        <v>362158</v>
      </c>
      <c r="O217" s="36">
        <f t="shared" si="53"/>
        <v>0.28732482418949451</v>
      </c>
      <c r="P217" s="31">
        <v>19575</v>
      </c>
      <c r="Q217" s="31">
        <v>790720</v>
      </c>
      <c r="R217" s="31">
        <v>790720</v>
      </c>
      <c r="S217" s="31">
        <v>99300</v>
      </c>
      <c r="T217" s="36">
        <f t="shared" si="54"/>
        <v>0.12558174828004856</v>
      </c>
      <c r="U217" s="36">
        <f t="shared" si="55"/>
        <v>0.97711366538952737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7222647</v>
      </c>
      <c r="E218" s="31">
        <v>7222647</v>
      </c>
      <c r="F218" s="31">
        <v>1530073</v>
      </c>
      <c r="G218" s="36">
        <f t="shared" si="48"/>
        <v>0.21184380186377655</v>
      </c>
      <c r="H218" s="31">
        <v>1615161</v>
      </c>
      <c r="I218" s="36">
        <f t="shared" si="49"/>
        <v>0.22362452436066721</v>
      </c>
      <c r="J218" s="31">
        <v>1466248</v>
      </c>
      <c r="K218" s="36">
        <f t="shared" si="50"/>
        <v>0.20300701391055107</v>
      </c>
      <c r="L218" s="31">
        <v>0</v>
      </c>
      <c r="M218" s="36">
        <f t="shared" si="51"/>
        <v>0</v>
      </c>
      <c r="N218" s="31">
        <f t="shared" si="52"/>
        <v>4611482</v>
      </c>
      <c r="O218" s="36">
        <f t="shared" si="53"/>
        <v>0.63847534013499485</v>
      </c>
      <c r="P218" s="31">
        <v>1200769</v>
      </c>
      <c r="Q218" s="31">
        <v>6873472</v>
      </c>
      <c r="R218" s="31">
        <v>6873472</v>
      </c>
      <c r="S218" s="31">
        <v>3820397</v>
      </c>
      <c r="T218" s="36">
        <f t="shared" si="54"/>
        <v>0.55581764208830708</v>
      </c>
      <c r="U218" s="36">
        <f t="shared" si="55"/>
        <v>0.221090817634366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9366755</v>
      </c>
      <c r="E219" s="31">
        <v>9151934</v>
      </c>
      <c r="F219" s="31">
        <v>1970209</v>
      </c>
      <c r="G219" s="36">
        <f t="shared" si="48"/>
        <v>0.21034061422552422</v>
      </c>
      <c r="H219" s="31">
        <v>2249711</v>
      </c>
      <c r="I219" s="36">
        <f t="shared" si="49"/>
        <v>0.24018040399263138</v>
      </c>
      <c r="J219" s="31">
        <v>2088536</v>
      </c>
      <c r="K219" s="36">
        <f t="shared" si="50"/>
        <v>0.22820706530444823</v>
      </c>
      <c r="L219" s="31">
        <v>0</v>
      </c>
      <c r="M219" s="36">
        <f t="shared" si="51"/>
        <v>0</v>
      </c>
      <c r="N219" s="31">
        <f t="shared" si="52"/>
        <v>6308456</v>
      </c>
      <c r="O219" s="36">
        <f t="shared" si="53"/>
        <v>0.68930304785851826</v>
      </c>
      <c r="P219" s="31">
        <v>1783459</v>
      </c>
      <c r="Q219" s="31">
        <v>9819503</v>
      </c>
      <c r="R219" s="31">
        <v>8997251</v>
      </c>
      <c r="S219" s="31">
        <v>5531321</v>
      </c>
      <c r="T219" s="36">
        <f t="shared" si="54"/>
        <v>0.61477900305326594</v>
      </c>
      <c r="U219" s="36">
        <f t="shared" si="55"/>
        <v>0.17105916087782225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0</v>
      </c>
      <c r="E220" s="31">
        <v>0</v>
      </c>
      <c r="F220" s="31">
        <v>0</v>
      </c>
      <c r="G220" s="36">
        <f t="shared" si="48"/>
        <v>0</v>
      </c>
      <c r="H220" s="31">
        <v>0</v>
      </c>
      <c r="I220" s="36">
        <f t="shared" si="49"/>
        <v>0</v>
      </c>
      <c r="J220" s="31">
        <v>0</v>
      </c>
      <c r="K220" s="36">
        <f t="shared" si="50"/>
        <v>0</v>
      </c>
      <c r="L220" s="31">
        <v>0</v>
      </c>
      <c r="M220" s="36">
        <f t="shared" si="51"/>
        <v>0</v>
      </c>
      <c r="N220" s="31">
        <f t="shared" si="52"/>
        <v>0</v>
      </c>
      <c r="O220" s="36">
        <f t="shared" si="53"/>
        <v>0</v>
      </c>
      <c r="P220" s="31">
        <v>0</v>
      </c>
      <c r="Q220" s="31">
        <v>0</v>
      </c>
      <c r="R220" s="31">
        <v>0</v>
      </c>
      <c r="S220" s="31">
        <v>0</v>
      </c>
      <c r="T220" s="36">
        <f t="shared" si="54"/>
        <v>0</v>
      </c>
      <c r="U220" s="36">
        <f t="shared" si="55"/>
        <v>0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0</v>
      </c>
      <c r="E221" s="31">
        <v>0</v>
      </c>
      <c r="F221" s="31">
        <v>0</v>
      </c>
      <c r="G221" s="36">
        <f t="shared" si="48"/>
        <v>0</v>
      </c>
      <c r="H221" s="31">
        <v>0</v>
      </c>
      <c r="I221" s="36">
        <f t="shared" si="49"/>
        <v>0</v>
      </c>
      <c r="J221" s="31">
        <v>0</v>
      </c>
      <c r="K221" s="36">
        <f t="shared" si="50"/>
        <v>0</v>
      </c>
      <c r="L221" s="31">
        <v>0</v>
      </c>
      <c r="M221" s="36">
        <f t="shared" si="51"/>
        <v>0</v>
      </c>
      <c r="N221" s="31">
        <f t="shared" si="52"/>
        <v>0</v>
      </c>
      <c r="O221" s="36">
        <f t="shared" si="53"/>
        <v>0</v>
      </c>
      <c r="P221" s="31">
        <v>0</v>
      </c>
      <c r="Q221" s="31">
        <v>0</v>
      </c>
      <c r="R221" s="31">
        <v>0</v>
      </c>
      <c r="S221" s="31">
        <v>0</v>
      </c>
      <c r="T221" s="36">
        <f t="shared" si="54"/>
        <v>0</v>
      </c>
      <c r="U221" s="36">
        <f t="shared" si="55"/>
        <v>0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0</v>
      </c>
      <c r="E222" s="31">
        <v>0</v>
      </c>
      <c r="F222" s="31">
        <v>0</v>
      </c>
      <c r="G222" s="36">
        <f t="shared" si="48"/>
        <v>0</v>
      </c>
      <c r="H222" s="31">
        <v>0</v>
      </c>
      <c r="I222" s="36">
        <f t="shared" si="49"/>
        <v>0</v>
      </c>
      <c r="J222" s="31">
        <v>0</v>
      </c>
      <c r="K222" s="36">
        <f t="shared" si="50"/>
        <v>0</v>
      </c>
      <c r="L222" s="31">
        <v>0</v>
      </c>
      <c r="M222" s="36">
        <f t="shared" si="51"/>
        <v>0</v>
      </c>
      <c r="N222" s="31">
        <f t="shared" si="52"/>
        <v>0</v>
      </c>
      <c r="O222" s="36">
        <f t="shared" si="53"/>
        <v>0</v>
      </c>
      <c r="P222" s="31">
        <v>0</v>
      </c>
      <c r="Q222" s="31">
        <v>0</v>
      </c>
      <c r="R222" s="31">
        <v>0</v>
      </c>
      <c r="S222" s="31">
        <v>0</v>
      </c>
      <c r="T222" s="36">
        <f t="shared" si="54"/>
        <v>0</v>
      </c>
      <c r="U222" s="36">
        <f t="shared" si="55"/>
        <v>0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6228769</v>
      </c>
      <c r="E223" s="31">
        <v>5444102</v>
      </c>
      <c r="F223" s="31">
        <v>1104841</v>
      </c>
      <c r="G223" s="36">
        <f t="shared" si="48"/>
        <v>0.17737710292354716</v>
      </c>
      <c r="H223" s="31">
        <v>1293519</v>
      </c>
      <c r="I223" s="36">
        <f t="shared" si="49"/>
        <v>0.20766848152500117</v>
      </c>
      <c r="J223" s="31">
        <v>1277892</v>
      </c>
      <c r="K223" s="36">
        <f t="shared" si="50"/>
        <v>0.23472962115698787</v>
      </c>
      <c r="L223" s="31">
        <v>0</v>
      </c>
      <c r="M223" s="36">
        <f t="shared" si="51"/>
        <v>0</v>
      </c>
      <c r="N223" s="31">
        <f t="shared" si="52"/>
        <v>3676252</v>
      </c>
      <c r="O223" s="36">
        <f t="shared" si="53"/>
        <v>0.67527243244156709</v>
      </c>
      <c r="P223" s="31">
        <v>1003768</v>
      </c>
      <c r="Q223" s="31">
        <v>8302643</v>
      </c>
      <c r="R223" s="31">
        <v>5110378</v>
      </c>
      <c r="S223" s="31">
        <v>2585129</v>
      </c>
      <c r="T223" s="36">
        <f t="shared" si="54"/>
        <v>0.5058586664235013</v>
      </c>
      <c r="U223" s="36">
        <f t="shared" si="55"/>
        <v>0.27309497812243477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24578619</v>
      </c>
      <c r="E224" s="32">
        <f>SUM(E217:E223)</f>
        <v>23079131</v>
      </c>
      <c r="F224" s="32">
        <f>SUM(F217:F223)</f>
        <v>4609323</v>
      </c>
      <c r="G224" s="37">
        <f t="shared" si="48"/>
        <v>0.18753384801644063</v>
      </c>
      <c r="H224" s="32">
        <f>SUM(H217:H223)</f>
        <v>5477647</v>
      </c>
      <c r="I224" s="37">
        <f t="shared" si="49"/>
        <v>0.22286227716862367</v>
      </c>
      <c r="J224" s="32">
        <f>SUM(J217:J223)</f>
        <v>4871378</v>
      </c>
      <c r="K224" s="37">
        <f t="shared" si="50"/>
        <v>0.21107285191977115</v>
      </c>
      <c r="L224" s="32">
        <f>SUM(L217:L223)</f>
        <v>0</v>
      </c>
      <c r="M224" s="37">
        <f t="shared" si="51"/>
        <v>0</v>
      </c>
      <c r="N224" s="32">
        <f t="shared" si="52"/>
        <v>14958348</v>
      </c>
      <c r="O224" s="37">
        <f t="shared" si="53"/>
        <v>0.64813306878842192</v>
      </c>
      <c r="P224" s="32">
        <f>SUM(P217:P223)</f>
        <v>4007571</v>
      </c>
      <c r="Q224" s="32">
        <f>SUM(Q217:Q223)</f>
        <v>25786338</v>
      </c>
      <c r="R224" s="32">
        <f>SUM(R217:R223)</f>
        <v>21771821</v>
      </c>
      <c r="S224" s="32">
        <f>SUM(S217:S223)</f>
        <v>12036147</v>
      </c>
      <c r="T224" s="37">
        <f t="shared" si="54"/>
        <v>0.55283143288749248</v>
      </c>
      <c r="U224" s="37">
        <f t="shared" si="55"/>
        <v>0.21554377951132997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1000000</v>
      </c>
      <c r="E225" s="31">
        <v>1000000</v>
      </c>
      <c r="F225" s="31">
        <v>0</v>
      </c>
      <c r="G225" s="36">
        <f t="shared" si="48"/>
        <v>0</v>
      </c>
      <c r="H225" s="31">
        <v>0</v>
      </c>
      <c r="I225" s="36">
        <f t="shared" si="49"/>
        <v>0</v>
      </c>
      <c r="J225" s="31">
        <v>0</v>
      </c>
      <c r="K225" s="36">
        <f t="shared" si="50"/>
        <v>0</v>
      </c>
      <c r="L225" s="31">
        <v>0</v>
      </c>
      <c r="M225" s="36">
        <f t="shared" si="51"/>
        <v>0</v>
      </c>
      <c r="N225" s="31">
        <f t="shared" si="52"/>
        <v>0</v>
      </c>
      <c r="O225" s="36">
        <f t="shared" si="53"/>
        <v>0</v>
      </c>
      <c r="P225" s="31">
        <v>0</v>
      </c>
      <c r="Q225" s="31">
        <v>1000000</v>
      </c>
      <c r="R225" s="31">
        <v>1000000</v>
      </c>
      <c r="S225" s="31">
        <v>355954</v>
      </c>
      <c r="T225" s="36">
        <f t="shared" si="54"/>
        <v>0.35595399999999999</v>
      </c>
      <c r="U225" s="36">
        <f t="shared" si="55"/>
        <v>0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15058129</v>
      </c>
      <c r="E226" s="31">
        <v>13144921</v>
      </c>
      <c r="F226" s="31">
        <v>4687110</v>
      </c>
      <c r="G226" s="36">
        <f t="shared" si="48"/>
        <v>0.31126775444678417</v>
      </c>
      <c r="H226" s="31">
        <v>5888552</v>
      </c>
      <c r="I226" s="36">
        <f t="shared" si="49"/>
        <v>0.39105469212011668</v>
      </c>
      <c r="J226" s="31">
        <v>4577081</v>
      </c>
      <c r="K226" s="36">
        <f t="shared" si="50"/>
        <v>0.34820148405608525</v>
      </c>
      <c r="L226" s="31">
        <v>0</v>
      </c>
      <c r="M226" s="36">
        <f t="shared" si="51"/>
        <v>0</v>
      </c>
      <c r="N226" s="31">
        <f t="shared" si="52"/>
        <v>15152743</v>
      </c>
      <c r="O226" s="36">
        <f t="shared" si="53"/>
        <v>1.1527450792591298</v>
      </c>
      <c r="P226" s="31">
        <v>4881836</v>
      </c>
      <c r="Q226" s="31">
        <v>12991412</v>
      </c>
      <c r="R226" s="31">
        <v>13841833</v>
      </c>
      <c r="S226" s="31">
        <v>12913535</v>
      </c>
      <c r="T226" s="36">
        <f t="shared" si="54"/>
        <v>0.93293532727926998</v>
      </c>
      <c r="U226" s="36">
        <f t="shared" si="55"/>
        <v>-6.2426308462635749E-2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1645000</v>
      </c>
      <c r="E227" s="31">
        <v>2539000</v>
      </c>
      <c r="F227" s="31">
        <v>173486</v>
      </c>
      <c r="G227" s="36">
        <f t="shared" si="48"/>
        <v>0.10546261398176292</v>
      </c>
      <c r="H227" s="31">
        <v>404678</v>
      </c>
      <c r="I227" s="36">
        <f t="shared" si="49"/>
        <v>0.2460048632218845</v>
      </c>
      <c r="J227" s="31">
        <v>84000</v>
      </c>
      <c r="K227" s="36">
        <f t="shared" si="50"/>
        <v>3.308389129578574E-2</v>
      </c>
      <c r="L227" s="31">
        <v>0</v>
      </c>
      <c r="M227" s="36">
        <f t="shared" si="51"/>
        <v>0</v>
      </c>
      <c r="N227" s="31">
        <f t="shared" si="52"/>
        <v>662164</v>
      </c>
      <c r="O227" s="36">
        <f t="shared" si="53"/>
        <v>0.26079716423788896</v>
      </c>
      <c r="P227" s="31">
        <v>87932</v>
      </c>
      <c r="Q227" s="31">
        <v>2240000</v>
      </c>
      <c r="R227" s="31">
        <v>2290000</v>
      </c>
      <c r="S227" s="31">
        <v>740496</v>
      </c>
      <c r="T227" s="36">
        <f t="shared" si="54"/>
        <v>0.32336069868995632</v>
      </c>
      <c r="U227" s="36">
        <f t="shared" si="55"/>
        <v>-4.4716371741800431E-2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8631123</v>
      </c>
      <c r="E228" s="31">
        <v>16931123</v>
      </c>
      <c r="F228" s="31">
        <v>1206927</v>
      </c>
      <c r="G228" s="36">
        <f t="shared" si="48"/>
        <v>0.13983429502742575</v>
      </c>
      <c r="H228" s="31">
        <v>5912144</v>
      </c>
      <c r="I228" s="36">
        <f t="shared" si="49"/>
        <v>0.6849796949944984</v>
      </c>
      <c r="J228" s="31">
        <v>5990392</v>
      </c>
      <c r="K228" s="36">
        <f t="shared" si="50"/>
        <v>0.35380949036871329</v>
      </c>
      <c r="L228" s="31">
        <v>0</v>
      </c>
      <c r="M228" s="36">
        <f t="shared" si="51"/>
        <v>0</v>
      </c>
      <c r="N228" s="31">
        <f t="shared" si="52"/>
        <v>13109463</v>
      </c>
      <c r="O228" s="36">
        <f t="shared" si="53"/>
        <v>0.774281954008603</v>
      </c>
      <c r="P228" s="31">
        <v>1267536</v>
      </c>
      <c r="Q228" s="31">
        <v>10106202</v>
      </c>
      <c r="R228" s="31">
        <v>8686056</v>
      </c>
      <c r="S228" s="31">
        <v>3421003</v>
      </c>
      <c r="T228" s="36">
        <f t="shared" si="54"/>
        <v>0.39384998208623107</v>
      </c>
      <c r="U228" s="36">
        <f t="shared" si="55"/>
        <v>3.7260133045530859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3998636</v>
      </c>
      <c r="E229" s="31">
        <v>4087956</v>
      </c>
      <c r="F229" s="31">
        <v>1506759</v>
      </c>
      <c r="G229" s="36">
        <f t="shared" si="48"/>
        <v>0.37681824502155237</v>
      </c>
      <c r="H229" s="31">
        <v>1529292</v>
      </c>
      <c r="I229" s="36">
        <f t="shared" si="49"/>
        <v>0.38245341661506571</v>
      </c>
      <c r="J229" s="31">
        <v>1402795</v>
      </c>
      <c r="K229" s="36">
        <f t="shared" si="50"/>
        <v>0.34315315526879447</v>
      </c>
      <c r="L229" s="31">
        <v>0</v>
      </c>
      <c r="M229" s="36">
        <f t="shared" si="51"/>
        <v>0</v>
      </c>
      <c r="N229" s="31">
        <f t="shared" si="52"/>
        <v>4438846</v>
      </c>
      <c r="O229" s="36">
        <f t="shared" si="53"/>
        <v>1.0858350725888439</v>
      </c>
      <c r="P229" s="31">
        <v>1360354</v>
      </c>
      <c r="Q229" s="31">
        <v>4075927</v>
      </c>
      <c r="R229" s="31">
        <v>4031927</v>
      </c>
      <c r="S229" s="31">
        <v>4182830</v>
      </c>
      <c r="T229" s="36">
        <f t="shared" si="54"/>
        <v>1.0374270169077962</v>
      </c>
      <c r="U229" s="36">
        <f t="shared" si="55"/>
        <v>3.119849686184617E-2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30332888</v>
      </c>
      <c r="E230" s="32">
        <f>SUM(E225:E229)</f>
        <v>37703000</v>
      </c>
      <c r="F230" s="32">
        <f>SUM(F225:F229)</f>
        <v>7574282</v>
      </c>
      <c r="G230" s="37">
        <f t="shared" si="48"/>
        <v>0.24970527039825552</v>
      </c>
      <c r="H230" s="32">
        <f>SUM(H225:H229)</f>
        <v>13734666</v>
      </c>
      <c r="I230" s="37">
        <f t="shared" si="49"/>
        <v>0.45279783448249306</v>
      </c>
      <c r="J230" s="32">
        <f>SUM(J225:J229)</f>
        <v>12054268</v>
      </c>
      <c r="K230" s="37">
        <f t="shared" si="50"/>
        <v>0.31971641513937882</v>
      </c>
      <c r="L230" s="32">
        <f>SUM(L225:L229)</f>
        <v>0</v>
      </c>
      <c r="M230" s="37">
        <f t="shared" si="51"/>
        <v>0</v>
      </c>
      <c r="N230" s="32">
        <f t="shared" si="52"/>
        <v>33363216</v>
      </c>
      <c r="O230" s="37">
        <f t="shared" si="53"/>
        <v>0.88489552555499562</v>
      </c>
      <c r="P230" s="32">
        <f>SUM(P225:P229)</f>
        <v>7597658</v>
      </c>
      <c r="Q230" s="32">
        <f>SUM(Q225:Q229)</f>
        <v>30413541</v>
      </c>
      <c r="R230" s="32">
        <f>SUM(R225:R229)</f>
        <v>29849816</v>
      </c>
      <c r="S230" s="32">
        <f>SUM(S225:S229)</f>
        <v>21613818</v>
      </c>
      <c r="T230" s="37">
        <f t="shared" si="54"/>
        <v>0.72408546839953725</v>
      </c>
      <c r="U230" s="37">
        <f t="shared" si="55"/>
        <v>0.58657681090672931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55243742</v>
      </c>
      <c r="E231" s="32">
        <f>SUM(E208:E215,E217:E223,E225:E229)</f>
        <v>61114366</v>
      </c>
      <c r="F231" s="32">
        <f>SUM(F208:F215,F217:F223,F225:F229)</f>
        <v>12183605</v>
      </c>
      <c r="G231" s="37">
        <f t="shared" si="48"/>
        <v>0.22054271776158826</v>
      </c>
      <c r="H231" s="32">
        <f>SUM(H208:H215,H217:H223,H225:H229)</f>
        <v>19212313</v>
      </c>
      <c r="I231" s="37">
        <f t="shared" si="49"/>
        <v>0.34777356320286923</v>
      </c>
      <c r="J231" s="32">
        <f>SUM(J208:J215,J217:J223,J225:J229)</f>
        <v>16925646</v>
      </c>
      <c r="K231" s="37">
        <f t="shared" si="50"/>
        <v>0.27695036548362456</v>
      </c>
      <c r="L231" s="32">
        <f>SUM(L208:L215,L217:L223,L225:L229)</f>
        <v>0</v>
      </c>
      <c r="M231" s="37">
        <f t="shared" si="51"/>
        <v>0</v>
      </c>
      <c r="N231" s="32">
        <f t="shared" si="52"/>
        <v>48321564</v>
      </c>
      <c r="O231" s="37">
        <f t="shared" si="53"/>
        <v>0.79067438906263054</v>
      </c>
      <c r="P231" s="32">
        <f>SUM(P208:P215,P217:P223,P225:P229)</f>
        <v>11605229</v>
      </c>
      <c r="Q231" s="32">
        <f>SUM(Q208:Q215,Q217:Q223,Q225:Q229)</f>
        <v>59721276</v>
      </c>
      <c r="R231" s="32">
        <f>SUM(R208:R215,R217:R223,R225:R229)</f>
        <v>51656205</v>
      </c>
      <c r="S231" s="32">
        <f>SUM(S208:S215,S217:S223,S225:S229)</f>
        <v>33649965</v>
      </c>
      <c r="T231" s="37">
        <f t="shared" si="54"/>
        <v>0.65142154751786352</v>
      </c>
      <c r="U231" s="37">
        <f t="shared" si="55"/>
        <v>0.45844997974619894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0</v>
      </c>
      <c r="E234" s="31">
        <v>0</v>
      </c>
      <c r="F234" s="31">
        <v>0</v>
      </c>
      <c r="G234" s="36">
        <f t="shared" ref="G234:G260" si="56">IF(($D234     =0),0,($F234     /$D234     ))</f>
        <v>0</v>
      </c>
      <c r="H234" s="31">
        <v>0</v>
      </c>
      <c r="I234" s="36">
        <f t="shared" ref="I234:I260" si="57">IF(($D234     =0),0,($H234     /$D234     ))</f>
        <v>0</v>
      </c>
      <c r="J234" s="31">
        <v>0</v>
      </c>
      <c r="K234" s="36">
        <f t="shared" ref="K234:K260" si="58">IF(($E234     =0),0,($J234     /$E234     ))</f>
        <v>0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0</v>
      </c>
      <c r="O234" s="36">
        <f t="shared" ref="O234:O260" si="61">IF(($E234     =0),0,($N234     /$E234     ))</f>
        <v>0</v>
      </c>
      <c r="P234" s="31">
        <v>0</v>
      </c>
      <c r="Q234" s="31">
        <v>0</v>
      </c>
      <c r="R234" s="31">
        <v>0</v>
      </c>
      <c r="S234" s="31">
        <v>0</v>
      </c>
      <c r="T234" s="36">
        <f t="shared" ref="T234:T260" si="62">IF(($R234     =0),0,($S234     /$R234     ))</f>
        <v>0</v>
      </c>
      <c r="U234" s="36">
        <f t="shared" ref="U234:U260" si="63">IF(($P234     =0),0,(($J234     /$P234     )-1))</f>
        <v>0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2807876</v>
      </c>
      <c r="E235" s="31">
        <v>2947876</v>
      </c>
      <c r="F235" s="31">
        <v>789284</v>
      </c>
      <c r="G235" s="36">
        <f t="shared" si="56"/>
        <v>0.28109645867552557</v>
      </c>
      <c r="H235" s="31">
        <v>877414</v>
      </c>
      <c r="I235" s="36">
        <f t="shared" si="57"/>
        <v>0.312483172333821</v>
      </c>
      <c r="J235" s="31">
        <v>711999</v>
      </c>
      <c r="K235" s="36">
        <f t="shared" si="58"/>
        <v>0.24152949445634755</v>
      </c>
      <c r="L235" s="31">
        <v>0</v>
      </c>
      <c r="M235" s="36">
        <f t="shared" si="59"/>
        <v>0</v>
      </c>
      <c r="N235" s="31">
        <f t="shared" si="60"/>
        <v>2378697</v>
      </c>
      <c r="O235" s="36">
        <f t="shared" si="61"/>
        <v>0.80691894774407069</v>
      </c>
      <c r="P235" s="31">
        <v>636884</v>
      </c>
      <c r="Q235" s="31">
        <v>2982249</v>
      </c>
      <c r="R235" s="31">
        <v>2961991</v>
      </c>
      <c r="S235" s="31">
        <v>2036700</v>
      </c>
      <c r="T235" s="36">
        <f t="shared" si="62"/>
        <v>0.68761181245992986</v>
      </c>
      <c r="U235" s="36">
        <f t="shared" si="63"/>
        <v>0.11794141476312792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5545388</v>
      </c>
      <c r="E236" s="31">
        <v>5545388</v>
      </c>
      <c r="F236" s="31">
        <v>2683</v>
      </c>
      <c r="G236" s="36">
        <f t="shared" si="56"/>
        <v>4.8382547803688396E-4</v>
      </c>
      <c r="H236" s="31">
        <v>186500</v>
      </c>
      <c r="I236" s="36">
        <f t="shared" si="57"/>
        <v>3.3631551119597043E-2</v>
      </c>
      <c r="J236" s="31">
        <v>3064382</v>
      </c>
      <c r="K236" s="36">
        <f t="shared" si="58"/>
        <v>0.55260010661111536</v>
      </c>
      <c r="L236" s="31">
        <v>0</v>
      </c>
      <c r="M236" s="36">
        <f t="shared" si="59"/>
        <v>0</v>
      </c>
      <c r="N236" s="31">
        <f t="shared" si="60"/>
        <v>3253565</v>
      </c>
      <c r="O236" s="36">
        <f t="shared" si="61"/>
        <v>0.58671548320874933</v>
      </c>
      <c r="P236" s="31">
        <v>915233</v>
      </c>
      <c r="Q236" s="31">
        <v>6638271</v>
      </c>
      <c r="R236" s="31">
        <v>7171771</v>
      </c>
      <c r="S236" s="31">
        <v>3168168</v>
      </c>
      <c r="T236" s="36">
        <f t="shared" si="62"/>
        <v>0.44175532096604869</v>
      </c>
      <c r="U236" s="36">
        <f t="shared" si="63"/>
        <v>2.3481987646861509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0</v>
      </c>
      <c r="E237" s="31">
        <v>0</v>
      </c>
      <c r="F237" s="31">
        <v>0</v>
      </c>
      <c r="G237" s="36">
        <f t="shared" si="56"/>
        <v>0</v>
      </c>
      <c r="H237" s="31">
        <v>0</v>
      </c>
      <c r="I237" s="36">
        <f t="shared" si="57"/>
        <v>0</v>
      </c>
      <c r="J237" s="31">
        <v>0</v>
      </c>
      <c r="K237" s="36">
        <f t="shared" si="58"/>
        <v>0</v>
      </c>
      <c r="L237" s="31">
        <v>0</v>
      </c>
      <c r="M237" s="36">
        <f t="shared" si="59"/>
        <v>0</v>
      </c>
      <c r="N237" s="31">
        <f t="shared" si="60"/>
        <v>0</v>
      </c>
      <c r="O237" s="36">
        <f t="shared" si="61"/>
        <v>0</v>
      </c>
      <c r="P237" s="31">
        <v>0</v>
      </c>
      <c r="Q237" s="31">
        <v>0</v>
      </c>
      <c r="R237" s="31">
        <v>0</v>
      </c>
      <c r="S237" s="31">
        <v>0</v>
      </c>
      <c r="T237" s="36">
        <f t="shared" si="62"/>
        <v>0</v>
      </c>
      <c r="U237" s="36">
        <f t="shared" si="63"/>
        <v>0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0</v>
      </c>
      <c r="E238" s="31">
        <v>0</v>
      </c>
      <c r="F238" s="31">
        <v>0</v>
      </c>
      <c r="G238" s="36">
        <f t="shared" si="56"/>
        <v>0</v>
      </c>
      <c r="H238" s="31">
        <v>0</v>
      </c>
      <c r="I238" s="36">
        <f t="shared" si="57"/>
        <v>0</v>
      </c>
      <c r="J238" s="31">
        <v>0</v>
      </c>
      <c r="K238" s="36">
        <f t="shared" si="58"/>
        <v>0</v>
      </c>
      <c r="L238" s="31">
        <v>0</v>
      </c>
      <c r="M238" s="36">
        <f t="shared" si="59"/>
        <v>0</v>
      </c>
      <c r="N238" s="31">
        <f t="shared" si="60"/>
        <v>0</v>
      </c>
      <c r="O238" s="36">
        <f t="shared" si="61"/>
        <v>0</v>
      </c>
      <c r="P238" s="31">
        <v>0</v>
      </c>
      <c r="Q238" s="31">
        <v>0</v>
      </c>
      <c r="R238" s="31">
        <v>0</v>
      </c>
      <c r="S238" s="31">
        <v>0</v>
      </c>
      <c r="T238" s="36">
        <f t="shared" si="62"/>
        <v>0</v>
      </c>
      <c r="U238" s="36">
        <f t="shared" si="63"/>
        <v>0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0</v>
      </c>
      <c r="E239" s="31">
        <v>0</v>
      </c>
      <c r="F239" s="31">
        <v>0</v>
      </c>
      <c r="G239" s="36">
        <f t="shared" si="56"/>
        <v>0</v>
      </c>
      <c r="H239" s="31">
        <v>0</v>
      </c>
      <c r="I239" s="36">
        <f t="shared" si="57"/>
        <v>0</v>
      </c>
      <c r="J239" s="31">
        <v>0</v>
      </c>
      <c r="K239" s="36">
        <f t="shared" si="58"/>
        <v>0</v>
      </c>
      <c r="L239" s="31">
        <v>0</v>
      </c>
      <c r="M239" s="36">
        <f t="shared" si="59"/>
        <v>0</v>
      </c>
      <c r="N239" s="31">
        <f t="shared" si="60"/>
        <v>0</v>
      </c>
      <c r="O239" s="36">
        <f t="shared" si="61"/>
        <v>0</v>
      </c>
      <c r="P239" s="31">
        <v>0</v>
      </c>
      <c r="Q239" s="31">
        <v>0</v>
      </c>
      <c r="R239" s="31">
        <v>0</v>
      </c>
      <c r="S239" s="31">
        <v>0</v>
      </c>
      <c r="T239" s="36">
        <f t="shared" si="62"/>
        <v>0</v>
      </c>
      <c r="U239" s="36">
        <f t="shared" si="63"/>
        <v>0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8353264</v>
      </c>
      <c r="E240" s="32">
        <f>SUM(E234:E239)</f>
        <v>8493264</v>
      </c>
      <c r="F240" s="32">
        <f>SUM(F234:F239)</f>
        <v>791967</v>
      </c>
      <c r="G240" s="37">
        <f t="shared" si="56"/>
        <v>9.4809286525602443E-2</v>
      </c>
      <c r="H240" s="32">
        <f>SUM(H234:H239)</f>
        <v>1063914</v>
      </c>
      <c r="I240" s="37">
        <f t="shared" si="57"/>
        <v>0.12736506352486884</v>
      </c>
      <c r="J240" s="32">
        <f>SUM(J234:J239)</f>
        <v>3776381</v>
      </c>
      <c r="K240" s="37">
        <f t="shared" si="58"/>
        <v>0.44463247580670989</v>
      </c>
      <c r="L240" s="32">
        <f>SUM(L234:L239)</f>
        <v>0</v>
      </c>
      <c r="M240" s="37">
        <f t="shared" si="59"/>
        <v>0</v>
      </c>
      <c r="N240" s="32">
        <f t="shared" si="60"/>
        <v>5632262</v>
      </c>
      <c r="O240" s="37">
        <f t="shared" si="61"/>
        <v>0.66314458140003651</v>
      </c>
      <c r="P240" s="32">
        <f>SUM(P234:P239)</f>
        <v>1552117</v>
      </c>
      <c r="Q240" s="32">
        <f>SUM(Q234:Q239)</f>
        <v>9620520</v>
      </c>
      <c r="R240" s="32">
        <f>SUM(R234:R239)</f>
        <v>10133762</v>
      </c>
      <c r="S240" s="32">
        <f>SUM(S234:S239)</f>
        <v>5204868</v>
      </c>
      <c r="T240" s="37">
        <f t="shared" si="62"/>
        <v>0.5136165621414831</v>
      </c>
      <c r="U240" s="37">
        <f t="shared" si="63"/>
        <v>1.433051760917508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0</v>
      </c>
      <c r="E242" s="31">
        <v>0</v>
      </c>
      <c r="F242" s="31">
        <v>0</v>
      </c>
      <c r="G242" s="36">
        <f t="shared" si="56"/>
        <v>0</v>
      </c>
      <c r="H242" s="31">
        <v>0</v>
      </c>
      <c r="I242" s="36">
        <f t="shared" si="57"/>
        <v>0</v>
      </c>
      <c r="J242" s="31">
        <v>0</v>
      </c>
      <c r="K242" s="36">
        <f t="shared" si="58"/>
        <v>0</v>
      </c>
      <c r="L242" s="31">
        <v>0</v>
      </c>
      <c r="M242" s="36">
        <f t="shared" si="59"/>
        <v>0</v>
      </c>
      <c r="N242" s="31">
        <f t="shared" si="60"/>
        <v>0</v>
      </c>
      <c r="O242" s="36">
        <f t="shared" si="61"/>
        <v>0</v>
      </c>
      <c r="P242" s="31">
        <v>0</v>
      </c>
      <c r="Q242" s="31">
        <v>0</v>
      </c>
      <c r="R242" s="31">
        <v>0</v>
      </c>
      <c r="S242" s="31">
        <v>0</v>
      </c>
      <c r="T242" s="36">
        <f t="shared" si="62"/>
        <v>0</v>
      </c>
      <c r="U242" s="36">
        <f t="shared" si="63"/>
        <v>0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0</v>
      </c>
      <c r="E243" s="31">
        <v>0</v>
      </c>
      <c r="F243" s="31">
        <v>0</v>
      </c>
      <c r="G243" s="36">
        <f t="shared" si="56"/>
        <v>0</v>
      </c>
      <c r="H243" s="31">
        <v>0</v>
      </c>
      <c r="I243" s="36">
        <f t="shared" si="57"/>
        <v>0</v>
      </c>
      <c r="J243" s="31">
        <v>0</v>
      </c>
      <c r="K243" s="36">
        <f t="shared" si="58"/>
        <v>0</v>
      </c>
      <c r="L243" s="31">
        <v>0</v>
      </c>
      <c r="M243" s="36">
        <f t="shared" si="59"/>
        <v>0</v>
      </c>
      <c r="N243" s="31">
        <f t="shared" si="60"/>
        <v>0</v>
      </c>
      <c r="O243" s="36">
        <f t="shared" si="61"/>
        <v>0</v>
      </c>
      <c r="P243" s="31">
        <v>0</v>
      </c>
      <c r="Q243" s="31">
        <v>0</v>
      </c>
      <c r="R243" s="31">
        <v>0</v>
      </c>
      <c r="S243" s="31">
        <v>0</v>
      </c>
      <c r="T243" s="36">
        <f t="shared" si="62"/>
        <v>0</v>
      </c>
      <c r="U243" s="36">
        <f t="shared" si="63"/>
        <v>0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6925000</v>
      </c>
      <c r="E244" s="31">
        <v>708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0</v>
      </c>
      <c r="K244" s="36">
        <f t="shared" si="58"/>
        <v>0</v>
      </c>
      <c r="L244" s="31">
        <v>0</v>
      </c>
      <c r="M244" s="36">
        <f t="shared" si="59"/>
        <v>0</v>
      </c>
      <c r="N244" s="31">
        <f t="shared" si="60"/>
        <v>0</v>
      </c>
      <c r="O244" s="36">
        <f t="shared" si="61"/>
        <v>0</v>
      </c>
      <c r="P244" s="31">
        <v>0</v>
      </c>
      <c r="Q244" s="31">
        <v>0</v>
      </c>
      <c r="R244" s="31">
        <v>0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0</v>
      </c>
      <c r="E245" s="31">
        <v>0</v>
      </c>
      <c r="F245" s="31">
        <v>0</v>
      </c>
      <c r="G245" s="36">
        <f t="shared" si="56"/>
        <v>0</v>
      </c>
      <c r="H245" s="31">
        <v>0</v>
      </c>
      <c r="I245" s="36">
        <f t="shared" si="57"/>
        <v>0</v>
      </c>
      <c r="J245" s="31">
        <v>0</v>
      </c>
      <c r="K245" s="36">
        <f t="shared" si="58"/>
        <v>0</v>
      </c>
      <c r="L245" s="31">
        <v>0</v>
      </c>
      <c r="M245" s="36">
        <f t="shared" si="59"/>
        <v>0</v>
      </c>
      <c r="N245" s="31">
        <f t="shared" si="60"/>
        <v>0</v>
      </c>
      <c r="O245" s="36">
        <f t="shared" si="61"/>
        <v>0</v>
      </c>
      <c r="P245" s="31">
        <v>0</v>
      </c>
      <c r="Q245" s="31">
        <v>0</v>
      </c>
      <c r="R245" s="31">
        <v>0</v>
      </c>
      <c r="S245" s="31">
        <v>0</v>
      </c>
      <c r="T245" s="36">
        <f t="shared" si="62"/>
        <v>0</v>
      </c>
      <c r="U245" s="36">
        <f t="shared" si="63"/>
        <v>0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25427928</v>
      </c>
      <c r="E246" s="31">
        <v>26427928</v>
      </c>
      <c r="F246" s="31">
        <v>5338252</v>
      </c>
      <c r="G246" s="36">
        <f t="shared" si="56"/>
        <v>0.20993657052985207</v>
      </c>
      <c r="H246" s="31">
        <v>7028114</v>
      </c>
      <c r="I246" s="36">
        <f t="shared" si="57"/>
        <v>0.27639349930517343</v>
      </c>
      <c r="J246" s="31">
        <v>5319731</v>
      </c>
      <c r="K246" s="36">
        <f t="shared" si="58"/>
        <v>0.20129201956354656</v>
      </c>
      <c r="L246" s="31">
        <v>0</v>
      </c>
      <c r="M246" s="36">
        <f t="shared" si="59"/>
        <v>0</v>
      </c>
      <c r="N246" s="31">
        <f t="shared" si="60"/>
        <v>17686097</v>
      </c>
      <c r="O246" s="36">
        <f t="shared" si="61"/>
        <v>0.66921996306331699</v>
      </c>
      <c r="P246" s="31">
        <v>3557555</v>
      </c>
      <c r="Q246" s="31">
        <v>19358799</v>
      </c>
      <c r="R246" s="31">
        <v>23022335</v>
      </c>
      <c r="S246" s="31">
        <v>14948067</v>
      </c>
      <c r="T246" s="36">
        <f t="shared" si="62"/>
        <v>0.6492854438961122</v>
      </c>
      <c r="U246" s="36">
        <f t="shared" si="63"/>
        <v>0.49533345232891701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32352928</v>
      </c>
      <c r="E247" s="32">
        <f>SUM(E241:E246)</f>
        <v>26428636</v>
      </c>
      <c r="F247" s="32">
        <f>SUM(F241:F246)</f>
        <v>5338252</v>
      </c>
      <c r="G247" s="37">
        <f t="shared" si="56"/>
        <v>0.16500058356387404</v>
      </c>
      <c r="H247" s="32">
        <f>SUM(H241:H246)</f>
        <v>7028114</v>
      </c>
      <c r="I247" s="37">
        <f t="shared" si="57"/>
        <v>0.21723270301840997</v>
      </c>
      <c r="J247" s="32">
        <f>SUM(J241:J246)</f>
        <v>5319731</v>
      </c>
      <c r="K247" s="37">
        <f t="shared" si="58"/>
        <v>0.20128662712672724</v>
      </c>
      <c r="L247" s="32">
        <f>SUM(L241:L246)</f>
        <v>0</v>
      </c>
      <c r="M247" s="37">
        <f t="shared" si="59"/>
        <v>0</v>
      </c>
      <c r="N247" s="32">
        <f t="shared" si="60"/>
        <v>17686097</v>
      </c>
      <c r="O247" s="37">
        <f t="shared" si="61"/>
        <v>0.66920203524691924</v>
      </c>
      <c r="P247" s="32">
        <f>SUM(P241:P246)</f>
        <v>3557555</v>
      </c>
      <c r="Q247" s="32">
        <f>SUM(Q241:Q246)</f>
        <v>19358799</v>
      </c>
      <c r="R247" s="32">
        <f>SUM(R241:R246)</f>
        <v>23022335</v>
      </c>
      <c r="S247" s="32">
        <f>SUM(S241:S246)</f>
        <v>14948067</v>
      </c>
      <c r="T247" s="37">
        <f t="shared" si="62"/>
        <v>0.6492854438961122</v>
      </c>
      <c r="U247" s="37">
        <f t="shared" si="63"/>
        <v>0.49533345232891701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1385973</v>
      </c>
      <c r="E248" s="31">
        <v>1385973</v>
      </c>
      <c r="F248" s="31">
        <v>1236286</v>
      </c>
      <c r="G248" s="36">
        <f t="shared" si="56"/>
        <v>0.89199861757768728</v>
      </c>
      <c r="H248" s="31">
        <v>1100611</v>
      </c>
      <c r="I248" s="36">
        <f t="shared" si="57"/>
        <v>0.79410710021046582</v>
      </c>
      <c r="J248" s="31">
        <v>1113899</v>
      </c>
      <c r="K248" s="36">
        <f t="shared" si="58"/>
        <v>0.80369458856702114</v>
      </c>
      <c r="L248" s="31">
        <v>0</v>
      </c>
      <c r="M248" s="36">
        <f t="shared" si="59"/>
        <v>0</v>
      </c>
      <c r="N248" s="31">
        <f t="shared" si="60"/>
        <v>3450796</v>
      </c>
      <c r="O248" s="36">
        <f t="shared" si="61"/>
        <v>2.4898003063551744</v>
      </c>
      <c r="P248" s="31">
        <v>986679</v>
      </c>
      <c r="Q248" s="31">
        <v>4728354</v>
      </c>
      <c r="R248" s="31">
        <v>4369098</v>
      </c>
      <c r="S248" s="31">
        <v>2844094</v>
      </c>
      <c r="T248" s="36">
        <f t="shared" si="62"/>
        <v>0.65095678787704003</v>
      </c>
      <c r="U248" s="36">
        <f t="shared" si="63"/>
        <v>0.12893757746947077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0</v>
      </c>
      <c r="E249" s="31">
        <v>0</v>
      </c>
      <c r="F249" s="31">
        <v>0</v>
      </c>
      <c r="G249" s="36">
        <f t="shared" si="56"/>
        <v>0</v>
      </c>
      <c r="H249" s="31">
        <v>0</v>
      </c>
      <c r="I249" s="36">
        <f t="shared" si="57"/>
        <v>0</v>
      </c>
      <c r="J249" s="31">
        <v>0</v>
      </c>
      <c r="K249" s="36">
        <f t="shared" si="58"/>
        <v>0</v>
      </c>
      <c r="L249" s="31">
        <v>0</v>
      </c>
      <c r="M249" s="36">
        <f t="shared" si="59"/>
        <v>0</v>
      </c>
      <c r="N249" s="31">
        <f t="shared" si="60"/>
        <v>0</v>
      </c>
      <c r="O249" s="36">
        <f t="shared" si="61"/>
        <v>0</v>
      </c>
      <c r="P249" s="31">
        <v>0</v>
      </c>
      <c r="Q249" s="31">
        <v>0</v>
      </c>
      <c r="R249" s="31">
        <v>0</v>
      </c>
      <c r="S249" s="31">
        <v>0</v>
      </c>
      <c r="T249" s="36">
        <f t="shared" si="62"/>
        <v>0</v>
      </c>
      <c r="U249" s="36">
        <f t="shared" si="63"/>
        <v>0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0</v>
      </c>
      <c r="E250" s="31">
        <v>0</v>
      </c>
      <c r="F250" s="31">
        <v>0</v>
      </c>
      <c r="G250" s="36">
        <f t="shared" si="56"/>
        <v>0</v>
      </c>
      <c r="H250" s="31">
        <v>0</v>
      </c>
      <c r="I250" s="36">
        <f t="shared" si="57"/>
        <v>0</v>
      </c>
      <c r="J250" s="31">
        <v>0</v>
      </c>
      <c r="K250" s="36">
        <f t="shared" si="58"/>
        <v>0</v>
      </c>
      <c r="L250" s="31">
        <v>0</v>
      </c>
      <c r="M250" s="36">
        <f t="shared" si="59"/>
        <v>0</v>
      </c>
      <c r="N250" s="31">
        <f t="shared" si="60"/>
        <v>0</v>
      </c>
      <c r="O250" s="36">
        <f t="shared" si="61"/>
        <v>0</v>
      </c>
      <c r="P250" s="31">
        <v>0</v>
      </c>
      <c r="Q250" s="31">
        <v>0</v>
      </c>
      <c r="R250" s="31">
        <v>0</v>
      </c>
      <c r="S250" s="31">
        <v>0</v>
      </c>
      <c r="T250" s="36">
        <f t="shared" si="62"/>
        <v>0</v>
      </c>
      <c r="U250" s="36">
        <f t="shared" si="63"/>
        <v>0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0</v>
      </c>
      <c r="E251" s="31">
        <v>0</v>
      </c>
      <c r="F251" s="31">
        <v>0</v>
      </c>
      <c r="G251" s="36">
        <f t="shared" si="56"/>
        <v>0</v>
      </c>
      <c r="H251" s="31">
        <v>0</v>
      </c>
      <c r="I251" s="36">
        <f t="shared" si="57"/>
        <v>0</v>
      </c>
      <c r="J251" s="31">
        <v>0</v>
      </c>
      <c r="K251" s="36">
        <f t="shared" si="58"/>
        <v>0</v>
      </c>
      <c r="L251" s="31">
        <v>0</v>
      </c>
      <c r="M251" s="36">
        <f t="shared" si="59"/>
        <v>0</v>
      </c>
      <c r="N251" s="31">
        <f t="shared" si="60"/>
        <v>0</v>
      </c>
      <c r="O251" s="36">
        <f t="shared" si="61"/>
        <v>0</v>
      </c>
      <c r="P251" s="31">
        <v>0</v>
      </c>
      <c r="Q251" s="31">
        <v>0</v>
      </c>
      <c r="R251" s="31">
        <v>0</v>
      </c>
      <c r="S251" s="31">
        <v>0</v>
      </c>
      <c r="T251" s="36">
        <f t="shared" si="62"/>
        <v>0</v>
      </c>
      <c r="U251" s="36">
        <f t="shared" si="63"/>
        <v>0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21316213</v>
      </c>
      <c r="E253" s="31">
        <v>19893014</v>
      </c>
      <c r="F253" s="31">
        <v>4289716</v>
      </c>
      <c r="G253" s="36">
        <f t="shared" si="56"/>
        <v>0.20124193729908779</v>
      </c>
      <c r="H253" s="31">
        <v>5635830</v>
      </c>
      <c r="I253" s="36">
        <f t="shared" si="57"/>
        <v>0.26439170972817733</v>
      </c>
      <c r="J253" s="31">
        <v>4714342</v>
      </c>
      <c r="K253" s="36">
        <f t="shared" si="58"/>
        <v>0.23698480280564826</v>
      </c>
      <c r="L253" s="31">
        <v>0</v>
      </c>
      <c r="M253" s="36">
        <f t="shared" si="59"/>
        <v>0</v>
      </c>
      <c r="N253" s="31">
        <f t="shared" si="60"/>
        <v>14639888</v>
      </c>
      <c r="O253" s="36">
        <f t="shared" si="61"/>
        <v>0.73593111632053343</v>
      </c>
      <c r="P253" s="31">
        <v>6263177</v>
      </c>
      <c r="Q253" s="31">
        <v>20757413</v>
      </c>
      <c r="R253" s="31">
        <v>20747413</v>
      </c>
      <c r="S253" s="31">
        <v>14077679</v>
      </c>
      <c r="T253" s="36">
        <f t="shared" si="62"/>
        <v>0.6785269565897204</v>
      </c>
      <c r="U253" s="36">
        <f t="shared" si="63"/>
        <v>-0.247292228848075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22702186</v>
      </c>
      <c r="E254" s="32">
        <f>SUM(E248:E253)</f>
        <v>21278987</v>
      </c>
      <c r="F254" s="32">
        <f>SUM(F248:F253)</f>
        <v>5526002</v>
      </c>
      <c r="G254" s="37">
        <f t="shared" si="56"/>
        <v>0.24341277091113606</v>
      </c>
      <c r="H254" s="32">
        <f>SUM(H248:H253)</f>
        <v>6736441</v>
      </c>
      <c r="I254" s="37">
        <f t="shared" si="57"/>
        <v>0.29673094035966402</v>
      </c>
      <c r="J254" s="32">
        <f>SUM(J248:J253)</f>
        <v>5828241</v>
      </c>
      <c r="K254" s="37">
        <f t="shared" si="58"/>
        <v>0.27389654404131175</v>
      </c>
      <c r="L254" s="32">
        <f>SUM(L248:L253)</f>
        <v>0</v>
      </c>
      <c r="M254" s="37">
        <f t="shared" si="59"/>
        <v>0</v>
      </c>
      <c r="N254" s="32">
        <f t="shared" si="60"/>
        <v>18090684</v>
      </c>
      <c r="O254" s="37">
        <f t="shared" si="61"/>
        <v>0.85016659862614696</v>
      </c>
      <c r="P254" s="32">
        <f>SUM(P248:P253)</f>
        <v>7249856</v>
      </c>
      <c r="Q254" s="32">
        <f>SUM(Q248:Q253)</f>
        <v>25485767</v>
      </c>
      <c r="R254" s="32">
        <f>SUM(R248:R253)</f>
        <v>25116511</v>
      </c>
      <c r="S254" s="32">
        <f>SUM(S248:S253)</f>
        <v>16921773</v>
      </c>
      <c r="T254" s="37">
        <f t="shared" si="62"/>
        <v>0.67373103692626735</v>
      </c>
      <c r="U254" s="37">
        <f t="shared" si="63"/>
        <v>-0.19608872231393282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2207673</v>
      </c>
      <c r="E255" s="31">
        <v>2207673</v>
      </c>
      <c r="F255" s="31">
        <v>343519</v>
      </c>
      <c r="G255" s="36">
        <f t="shared" si="56"/>
        <v>0.15560230160897923</v>
      </c>
      <c r="H255" s="31">
        <v>291582</v>
      </c>
      <c r="I255" s="36">
        <f t="shared" si="57"/>
        <v>0.13207662547850157</v>
      </c>
      <c r="J255" s="31">
        <v>302753</v>
      </c>
      <c r="K255" s="36">
        <f t="shared" si="58"/>
        <v>0.13713670457536056</v>
      </c>
      <c r="L255" s="31">
        <v>0</v>
      </c>
      <c r="M255" s="36">
        <f t="shared" si="59"/>
        <v>0</v>
      </c>
      <c r="N255" s="31">
        <f t="shared" si="60"/>
        <v>937854</v>
      </c>
      <c r="O255" s="36">
        <f t="shared" si="61"/>
        <v>0.42481563166284136</v>
      </c>
      <c r="P255" s="31">
        <v>299276</v>
      </c>
      <c r="Q255" s="31">
        <v>2308956</v>
      </c>
      <c r="R255" s="31">
        <v>2050874</v>
      </c>
      <c r="S255" s="31">
        <v>1065096</v>
      </c>
      <c r="T255" s="36">
        <f t="shared" si="62"/>
        <v>0.51933760923391681</v>
      </c>
      <c r="U255" s="36">
        <f t="shared" si="63"/>
        <v>1.161803819885332E-2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0</v>
      </c>
      <c r="E256" s="31">
        <v>0</v>
      </c>
      <c r="F256" s="31">
        <v>0</v>
      </c>
      <c r="G256" s="36">
        <f t="shared" si="56"/>
        <v>0</v>
      </c>
      <c r="H256" s="31">
        <v>0</v>
      </c>
      <c r="I256" s="36">
        <f t="shared" si="57"/>
        <v>0</v>
      </c>
      <c r="J256" s="31">
        <v>0</v>
      </c>
      <c r="K256" s="36">
        <f t="shared" si="58"/>
        <v>0</v>
      </c>
      <c r="L256" s="31">
        <v>0</v>
      </c>
      <c r="M256" s="36">
        <f t="shared" si="59"/>
        <v>0</v>
      </c>
      <c r="N256" s="31">
        <f t="shared" si="60"/>
        <v>0</v>
      </c>
      <c r="O256" s="36">
        <f t="shared" si="61"/>
        <v>0</v>
      </c>
      <c r="P256" s="31">
        <v>0</v>
      </c>
      <c r="Q256" s="31">
        <v>0</v>
      </c>
      <c r="R256" s="31">
        <v>0</v>
      </c>
      <c r="S256" s="31">
        <v>0</v>
      </c>
      <c r="T256" s="36">
        <f t="shared" si="62"/>
        <v>0</v>
      </c>
      <c r="U256" s="36">
        <f t="shared" si="63"/>
        <v>0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2625768</v>
      </c>
      <c r="E257" s="31">
        <v>5556337</v>
      </c>
      <c r="F257" s="31">
        <v>1328851</v>
      </c>
      <c r="G257" s="36">
        <f t="shared" si="56"/>
        <v>0.50608088757270253</v>
      </c>
      <c r="H257" s="31">
        <v>1810036</v>
      </c>
      <c r="I257" s="36">
        <f t="shared" si="57"/>
        <v>0.68933584383692692</v>
      </c>
      <c r="J257" s="31">
        <v>-904145</v>
      </c>
      <c r="K257" s="36">
        <f t="shared" si="58"/>
        <v>-0.16272321135309106</v>
      </c>
      <c r="L257" s="31">
        <v>0</v>
      </c>
      <c r="M257" s="36">
        <f t="shared" si="59"/>
        <v>0</v>
      </c>
      <c r="N257" s="31">
        <f t="shared" si="60"/>
        <v>2234742</v>
      </c>
      <c r="O257" s="36">
        <f t="shared" si="61"/>
        <v>0.40219698697181255</v>
      </c>
      <c r="P257" s="31">
        <v>629091</v>
      </c>
      <c r="Q257" s="31">
        <v>3370083</v>
      </c>
      <c r="R257" s="31">
        <v>3118202</v>
      </c>
      <c r="S257" s="31">
        <v>929098</v>
      </c>
      <c r="T257" s="36">
        <f t="shared" si="62"/>
        <v>0.29795952924153085</v>
      </c>
      <c r="U257" s="36">
        <f t="shared" si="63"/>
        <v>-2.4372245032912567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4833441</v>
      </c>
      <c r="E259" s="32">
        <f>SUM(E255:E258)</f>
        <v>7764010</v>
      </c>
      <c r="F259" s="32">
        <f>SUM(F255:F258)</f>
        <v>1672370</v>
      </c>
      <c r="G259" s="37">
        <f t="shared" si="56"/>
        <v>0.34599987876132138</v>
      </c>
      <c r="H259" s="32">
        <f>SUM(H255:H258)</f>
        <v>2101618</v>
      </c>
      <c r="I259" s="37">
        <f t="shared" si="57"/>
        <v>0.43480783152209784</v>
      </c>
      <c r="J259" s="32">
        <f>SUM(J255:J258)</f>
        <v>-601392</v>
      </c>
      <c r="K259" s="37">
        <f t="shared" si="58"/>
        <v>-7.745894196426846E-2</v>
      </c>
      <c r="L259" s="32">
        <f>SUM(L255:L258)</f>
        <v>0</v>
      </c>
      <c r="M259" s="37">
        <f t="shared" si="59"/>
        <v>0</v>
      </c>
      <c r="N259" s="32">
        <f t="shared" si="60"/>
        <v>3172596</v>
      </c>
      <c r="O259" s="37">
        <f t="shared" si="61"/>
        <v>0.40862853087515344</v>
      </c>
      <c r="P259" s="32">
        <f>SUM(P255:P258)</f>
        <v>928367</v>
      </c>
      <c r="Q259" s="32">
        <f>SUM(Q255:Q258)</f>
        <v>5679039</v>
      </c>
      <c r="R259" s="32">
        <f>SUM(R255:R258)</f>
        <v>5169076</v>
      </c>
      <c r="S259" s="32">
        <f>SUM(S255:S258)</f>
        <v>1994194</v>
      </c>
      <c r="T259" s="37">
        <f t="shared" si="62"/>
        <v>0.38579312821092204</v>
      </c>
      <c r="U259" s="37">
        <f t="shared" si="63"/>
        <v>-1.6477955377560813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68241819</v>
      </c>
      <c r="E260" s="32">
        <f>SUM(E234:E239,E241:E246,E248:E253,E255:E258)</f>
        <v>63964897</v>
      </c>
      <c r="F260" s="32">
        <f>SUM(F234:F239,F241:F246,F248:F253,F255:F258)</f>
        <v>13328591</v>
      </c>
      <c r="G260" s="37">
        <f t="shared" si="56"/>
        <v>0.19531412256170955</v>
      </c>
      <c r="H260" s="32">
        <f>SUM(H234:H239,H241:H246,H248:H253,H255:H258)</f>
        <v>16930087</v>
      </c>
      <c r="I260" s="37">
        <f t="shared" si="57"/>
        <v>0.24808962082326674</v>
      </c>
      <c r="J260" s="32">
        <f>SUM(J234:J239,J241:J246,J248:J253,J255:J258)</f>
        <v>14322961</v>
      </c>
      <c r="K260" s="37">
        <f t="shared" si="58"/>
        <v>0.22391908174260017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44581639</v>
      </c>
      <c r="O260" s="37">
        <f t="shared" si="61"/>
        <v>0.69697038674196565</v>
      </c>
      <c r="P260" s="32">
        <f>SUM(P234:P239,P241:P246,P248:P253,P255:P258)</f>
        <v>13287895</v>
      </c>
      <c r="Q260" s="32">
        <f>SUM(Q234:Q239,Q241:Q246,Q248:Q253,Q255:Q258)</f>
        <v>60144125</v>
      </c>
      <c r="R260" s="32">
        <f>SUM(R234:R239,R241:R246,R248:R253,R255:R258)</f>
        <v>63441684</v>
      </c>
      <c r="S260" s="32">
        <f>SUM(S234:S239,S241:S246,S248:S253,S255:S258)</f>
        <v>39068902</v>
      </c>
      <c r="T260" s="37">
        <f t="shared" si="62"/>
        <v>0.6158238485598837</v>
      </c>
      <c r="U260" s="37">
        <f t="shared" si="63"/>
        <v>7.7895407812900386E-2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2966370</v>
      </c>
      <c r="E263" s="31">
        <v>2623327</v>
      </c>
      <c r="F263" s="31">
        <v>547565</v>
      </c>
      <c r="G263" s="36">
        <f t="shared" ref="G263:G299" si="64">IF(($D263     =0),0,($F263     /$D263     ))</f>
        <v>0.18459093100321269</v>
      </c>
      <c r="H263" s="31">
        <v>701000</v>
      </c>
      <c r="I263" s="36">
        <f t="shared" ref="I263:I299" si="65">IF(($D263     =0),0,($H263     /$D263     ))</f>
        <v>0.23631576640810148</v>
      </c>
      <c r="J263" s="31">
        <v>611971</v>
      </c>
      <c r="K263" s="36">
        <f t="shared" ref="K263:K299" si="66">IF(($E263     =0),0,($J263     /$E263     ))</f>
        <v>0.23328048695416165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1860536</v>
      </c>
      <c r="O263" s="36">
        <f t="shared" ref="O263:O299" si="69">IF(($E263     =0),0,($N263     /$E263     ))</f>
        <v>0.70922763345934381</v>
      </c>
      <c r="P263" s="31">
        <v>755818</v>
      </c>
      <c r="Q263" s="31">
        <v>3614780</v>
      </c>
      <c r="R263" s="31">
        <v>2808431</v>
      </c>
      <c r="S263" s="31">
        <v>2643836</v>
      </c>
      <c r="T263" s="36">
        <f t="shared" ref="T263:T299" si="70">IF(($R263     =0),0,($S263     /$R263     ))</f>
        <v>0.94139254266884254</v>
      </c>
      <c r="U263" s="36">
        <f t="shared" ref="U263:U299" si="71">IF(($P263     =0),0,(($J263     /$P263     )-1))</f>
        <v>-0.19031962721184204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300096</v>
      </c>
      <c r="E264" s="31">
        <v>300096</v>
      </c>
      <c r="F264" s="31">
        <v>65642</v>
      </c>
      <c r="G264" s="36">
        <f t="shared" si="64"/>
        <v>0.21873667093196844</v>
      </c>
      <c r="H264" s="31">
        <v>86452</v>
      </c>
      <c r="I264" s="36">
        <f t="shared" si="65"/>
        <v>0.28808114736617618</v>
      </c>
      <c r="J264" s="31">
        <v>68741</v>
      </c>
      <c r="K264" s="36">
        <f t="shared" si="66"/>
        <v>0.22906336638942204</v>
      </c>
      <c r="L264" s="31">
        <v>0</v>
      </c>
      <c r="M264" s="36">
        <f t="shared" si="67"/>
        <v>0</v>
      </c>
      <c r="N264" s="31">
        <f t="shared" si="68"/>
        <v>220835</v>
      </c>
      <c r="O264" s="36">
        <f t="shared" si="69"/>
        <v>0.73588118468756669</v>
      </c>
      <c r="P264" s="31">
        <v>15583</v>
      </c>
      <c r="Q264" s="31">
        <v>309330</v>
      </c>
      <c r="R264" s="31">
        <v>309330</v>
      </c>
      <c r="S264" s="31">
        <v>190857</v>
      </c>
      <c r="T264" s="36">
        <f t="shared" si="70"/>
        <v>0.61700126078944817</v>
      </c>
      <c r="U264" s="36">
        <f t="shared" si="71"/>
        <v>3.4112815247384969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135</v>
      </c>
      <c r="E265" s="31">
        <v>135</v>
      </c>
      <c r="F265" s="31">
        <v>0</v>
      </c>
      <c r="G265" s="36">
        <f t="shared" si="64"/>
        <v>0</v>
      </c>
      <c r="H265" s="31">
        <v>0</v>
      </c>
      <c r="I265" s="36">
        <f t="shared" si="65"/>
        <v>0</v>
      </c>
      <c r="J265" s="31">
        <v>0</v>
      </c>
      <c r="K265" s="36">
        <f t="shared" si="66"/>
        <v>0</v>
      </c>
      <c r="L265" s="31">
        <v>0</v>
      </c>
      <c r="M265" s="36">
        <f t="shared" si="67"/>
        <v>0</v>
      </c>
      <c r="N265" s="31">
        <f t="shared" si="68"/>
        <v>0</v>
      </c>
      <c r="O265" s="36">
        <f t="shared" si="69"/>
        <v>0</v>
      </c>
      <c r="P265" s="31">
        <v>0</v>
      </c>
      <c r="Q265" s="31">
        <v>0</v>
      </c>
      <c r="R265" s="31">
        <v>0</v>
      </c>
      <c r="S265" s="31">
        <v>0</v>
      </c>
      <c r="T265" s="36">
        <f t="shared" si="70"/>
        <v>0</v>
      </c>
      <c r="U265" s="36">
        <f t="shared" si="71"/>
        <v>0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3266601</v>
      </c>
      <c r="E267" s="32">
        <f>SUM(E263:E266)</f>
        <v>2923558</v>
      </c>
      <c r="F267" s="32">
        <f>SUM(F263:F266)</f>
        <v>613207</v>
      </c>
      <c r="G267" s="37">
        <f t="shared" si="64"/>
        <v>0.18772020213059384</v>
      </c>
      <c r="H267" s="32">
        <f>SUM(H263:H266)</f>
        <v>787452</v>
      </c>
      <c r="I267" s="37">
        <f t="shared" si="65"/>
        <v>0.24106158052360849</v>
      </c>
      <c r="J267" s="32">
        <f>SUM(J263:J266)</f>
        <v>680712</v>
      </c>
      <c r="K267" s="37">
        <f t="shared" si="66"/>
        <v>0.2328368378530544</v>
      </c>
      <c r="L267" s="32">
        <f>SUM(L263:L266)</f>
        <v>0</v>
      </c>
      <c r="M267" s="37">
        <f t="shared" si="67"/>
        <v>0</v>
      </c>
      <c r="N267" s="32">
        <f t="shared" si="68"/>
        <v>2081371</v>
      </c>
      <c r="O267" s="37">
        <f t="shared" si="69"/>
        <v>0.7119308048617472</v>
      </c>
      <c r="P267" s="32">
        <f>SUM(P263:P266)</f>
        <v>771401</v>
      </c>
      <c r="Q267" s="32">
        <f>SUM(Q263:Q266)</f>
        <v>3924110</v>
      </c>
      <c r="R267" s="32">
        <f>SUM(R263:R266)</f>
        <v>3117761</v>
      </c>
      <c r="S267" s="32">
        <f>SUM(S263:S266)</f>
        <v>2834693</v>
      </c>
      <c r="T267" s="37">
        <f t="shared" si="70"/>
        <v>0.90920792196707834</v>
      </c>
      <c r="U267" s="37">
        <f t="shared" si="71"/>
        <v>-0.11756401663985394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0</v>
      </c>
      <c r="E268" s="31">
        <v>0</v>
      </c>
      <c r="F268" s="31">
        <v>0</v>
      </c>
      <c r="G268" s="36">
        <f t="shared" si="64"/>
        <v>0</v>
      </c>
      <c r="H268" s="31">
        <v>0</v>
      </c>
      <c r="I268" s="36">
        <f t="shared" si="65"/>
        <v>0</v>
      </c>
      <c r="J268" s="31">
        <v>0</v>
      </c>
      <c r="K268" s="36">
        <f t="shared" si="66"/>
        <v>0</v>
      </c>
      <c r="L268" s="31">
        <v>0</v>
      </c>
      <c r="M268" s="36">
        <f t="shared" si="67"/>
        <v>0</v>
      </c>
      <c r="N268" s="31">
        <f t="shared" si="68"/>
        <v>0</v>
      </c>
      <c r="O268" s="36">
        <f t="shared" si="69"/>
        <v>0</v>
      </c>
      <c r="P268" s="31">
        <v>0</v>
      </c>
      <c r="Q268" s="31">
        <v>0</v>
      </c>
      <c r="R268" s="31">
        <v>0</v>
      </c>
      <c r="S268" s="31">
        <v>0</v>
      </c>
      <c r="T268" s="36">
        <f t="shared" si="70"/>
        <v>0</v>
      </c>
      <c r="U268" s="36">
        <f t="shared" si="71"/>
        <v>0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0</v>
      </c>
      <c r="E269" s="31">
        <v>0</v>
      </c>
      <c r="F269" s="31">
        <v>0</v>
      </c>
      <c r="G269" s="36">
        <f t="shared" si="64"/>
        <v>0</v>
      </c>
      <c r="H269" s="31">
        <v>0</v>
      </c>
      <c r="I269" s="36">
        <f t="shared" si="65"/>
        <v>0</v>
      </c>
      <c r="J269" s="31">
        <v>0</v>
      </c>
      <c r="K269" s="36">
        <f t="shared" si="66"/>
        <v>0</v>
      </c>
      <c r="L269" s="31">
        <v>0</v>
      </c>
      <c r="M269" s="36">
        <f t="shared" si="67"/>
        <v>0</v>
      </c>
      <c r="N269" s="31">
        <f t="shared" si="68"/>
        <v>0</v>
      </c>
      <c r="O269" s="36">
        <f t="shared" si="69"/>
        <v>0</v>
      </c>
      <c r="P269" s="31">
        <v>0</v>
      </c>
      <c r="Q269" s="31">
        <v>0</v>
      </c>
      <c r="R269" s="31">
        <v>0</v>
      </c>
      <c r="S269" s="31">
        <v>0</v>
      </c>
      <c r="T269" s="36">
        <f t="shared" si="70"/>
        <v>0</v>
      </c>
      <c r="U269" s="36">
        <f t="shared" si="71"/>
        <v>0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0</v>
      </c>
      <c r="E270" s="31">
        <v>0</v>
      </c>
      <c r="F270" s="31">
        <v>0</v>
      </c>
      <c r="G270" s="36">
        <f t="shared" si="64"/>
        <v>0</v>
      </c>
      <c r="H270" s="31">
        <v>0</v>
      </c>
      <c r="I270" s="36">
        <f t="shared" si="65"/>
        <v>0</v>
      </c>
      <c r="J270" s="31">
        <v>0</v>
      </c>
      <c r="K270" s="36">
        <f t="shared" si="66"/>
        <v>0</v>
      </c>
      <c r="L270" s="31">
        <v>0</v>
      </c>
      <c r="M270" s="36">
        <f t="shared" si="67"/>
        <v>0</v>
      </c>
      <c r="N270" s="31">
        <f t="shared" si="68"/>
        <v>0</v>
      </c>
      <c r="O270" s="36">
        <f t="shared" si="69"/>
        <v>0</v>
      </c>
      <c r="P270" s="31">
        <v>0</v>
      </c>
      <c r="Q270" s="31">
        <v>0</v>
      </c>
      <c r="R270" s="31">
        <v>0</v>
      </c>
      <c r="S270" s="31">
        <v>0</v>
      </c>
      <c r="T270" s="36">
        <f t="shared" si="70"/>
        <v>0</v>
      </c>
      <c r="U270" s="36">
        <f t="shared" si="71"/>
        <v>0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375</v>
      </c>
      <c r="E271" s="31">
        <v>0</v>
      </c>
      <c r="F271" s="31">
        <v>0</v>
      </c>
      <c r="G271" s="36">
        <f t="shared" si="64"/>
        <v>0</v>
      </c>
      <c r="H271" s="31">
        <v>0</v>
      </c>
      <c r="I271" s="36">
        <f t="shared" si="65"/>
        <v>0</v>
      </c>
      <c r="J271" s="31">
        <v>0</v>
      </c>
      <c r="K271" s="36">
        <f t="shared" si="66"/>
        <v>0</v>
      </c>
      <c r="L271" s="31">
        <v>0</v>
      </c>
      <c r="M271" s="36">
        <f t="shared" si="67"/>
        <v>0</v>
      </c>
      <c r="N271" s="31">
        <f t="shared" si="68"/>
        <v>0</v>
      </c>
      <c r="O271" s="36">
        <f t="shared" si="69"/>
        <v>0</v>
      </c>
      <c r="P271" s="31">
        <v>0</v>
      </c>
      <c r="Q271" s="31">
        <v>3745</v>
      </c>
      <c r="R271" s="31">
        <v>375</v>
      </c>
      <c r="S271" s="31">
        <v>0</v>
      </c>
      <c r="T271" s="36">
        <f t="shared" si="70"/>
        <v>0</v>
      </c>
      <c r="U271" s="36">
        <f t="shared" si="71"/>
        <v>0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0</v>
      </c>
      <c r="E272" s="31">
        <v>0</v>
      </c>
      <c r="F272" s="31">
        <v>0</v>
      </c>
      <c r="G272" s="36">
        <f t="shared" si="64"/>
        <v>0</v>
      </c>
      <c r="H272" s="31">
        <v>0</v>
      </c>
      <c r="I272" s="36">
        <f t="shared" si="65"/>
        <v>0</v>
      </c>
      <c r="J272" s="31">
        <v>0</v>
      </c>
      <c r="K272" s="36">
        <f t="shared" si="66"/>
        <v>0</v>
      </c>
      <c r="L272" s="31">
        <v>0</v>
      </c>
      <c r="M272" s="36">
        <f t="shared" si="67"/>
        <v>0</v>
      </c>
      <c r="N272" s="31">
        <f t="shared" si="68"/>
        <v>0</v>
      </c>
      <c r="O272" s="36">
        <f t="shared" si="69"/>
        <v>0</v>
      </c>
      <c r="P272" s="31">
        <v>0</v>
      </c>
      <c r="Q272" s="31">
        <v>0</v>
      </c>
      <c r="R272" s="31">
        <v>0</v>
      </c>
      <c r="S272" s="31">
        <v>0</v>
      </c>
      <c r="T272" s="36">
        <f t="shared" si="70"/>
        <v>0</v>
      </c>
      <c r="U272" s="36">
        <f t="shared" si="71"/>
        <v>0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0</v>
      </c>
      <c r="E273" s="31">
        <v>0</v>
      </c>
      <c r="F273" s="31">
        <v>0</v>
      </c>
      <c r="G273" s="36">
        <f t="shared" si="64"/>
        <v>0</v>
      </c>
      <c r="H273" s="31">
        <v>0</v>
      </c>
      <c r="I273" s="36">
        <f t="shared" si="65"/>
        <v>0</v>
      </c>
      <c r="J273" s="31">
        <v>0</v>
      </c>
      <c r="K273" s="36">
        <f t="shared" si="66"/>
        <v>0</v>
      </c>
      <c r="L273" s="31">
        <v>0</v>
      </c>
      <c r="M273" s="36">
        <f t="shared" si="67"/>
        <v>0</v>
      </c>
      <c r="N273" s="31">
        <f t="shared" si="68"/>
        <v>0</v>
      </c>
      <c r="O273" s="36">
        <f t="shared" si="69"/>
        <v>0</v>
      </c>
      <c r="P273" s="31">
        <v>0</v>
      </c>
      <c r="Q273" s="31">
        <v>0</v>
      </c>
      <c r="R273" s="31">
        <v>0</v>
      </c>
      <c r="S273" s="31">
        <v>0</v>
      </c>
      <c r="T273" s="36">
        <f t="shared" si="70"/>
        <v>0</v>
      </c>
      <c r="U273" s="36">
        <f t="shared" si="71"/>
        <v>0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3081744</v>
      </c>
      <c r="E274" s="31">
        <v>2078806</v>
      </c>
      <c r="F274" s="31">
        <v>571257</v>
      </c>
      <c r="G274" s="36">
        <f t="shared" si="64"/>
        <v>0.18536809027615531</v>
      </c>
      <c r="H274" s="31">
        <v>607484</v>
      </c>
      <c r="I274" s="36">
        <f t="shared" si="65"/>
        <v>0.19712344698326661</v>
      </c>
      <c r="J274" s="31">
        <v>395991</v>
      </c>
      <c r="K274" s="36">
        <f t="shared" si="66"/>
        <v>0.1904896368396089</v>
      </c>
      <c r="L274" s="31">
        <v>0</v>
      </c>
      <c r="M274" s="36">
        <f t="shared" si="67"/>
        <v>0</v>
      </c>
      <c r="N274" s="31">
        <f t="shared" si="68"/>
        <v>1574732</v>
      </c>
      <c r="O274" s="36">
        <f t="shared" si="69"/>
        <v>0.75751753650893827</v>
      </c>
      <c r="P274" s="31">
        <v>657329</v>
      </c>
      <c r="Q274" s="31">
        <v>4046185</v>
      </c>
      <c r="R274" s="31">
        <v>2531372</v>
      </c>
      <c r="S274" s="31">
        <v>1944615</v>
      </c>
      <c r="T274" s="36">
        <f t="shared" si="70"/>
        <v>0.76820593733358822</v>
      </c>
      <c r="U274" s="36">
        <f t="shared" si="71"/>
        <v>-0.39757564324714112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3082119</v>
      </c>
      <c r="E275" s="32">
        <f>SUM(E268:E274)</f>
        <v>2078806</v>
      </c>
      <c r="F275" s="32">
        <f>SUM(F268:F274)</f>
        <v>571257</v>
      </c>
      <c r="G275" s="37">
        <f t="shared" si="64"/>
        <v>0.1853455366259382</v>
      </c>
      <c r="H275" s="32">
        <f>SUM(H268:H274)</f>
        <v>607484</v>
      </c>
      <c r="I275" s="37">
        <f t="shared" si="65"/>
        <v>0.19709946306421006</v>
      </c>
      <c r="J275" s="32">
        <f>SUM(J268:J274)</f>
        <v>395991</v>
      </c>
      <c r="K275" s="37">
        <f t="shared" si="66"/>
        <v>0.1904896368396089</v>
      </c>
      <c r="L275" s="32">
        <f>SUM(L268:L274)</f>
        <v>0</v>
      </c>
      <c r="M275" s="37">
        <f t="shared" si="67"/>
        <v>0</v>
      </c>
      <c r="N275" s="32">
        <f t="shared" si="68"/>
        <v>1574732</v>
      </c>
      <c r="O275" s="37">
        <f t="shared" si="69"/>
        <v>0.75751753650893827</v>
      </c>
      <c r="P275" s="32">
        <f>SUM(P268:P274)</f>
        <v>657329</v>
      </c>
      <c r="Q275" s="32">
        <f>SUM(Q268:Q274)</f>
        <v>4049930</v>
      </c>
      <c r="R275" s="32">
        <f>SUM(R268:R274)</f>
        <v>2531747</v>
      </c>
      <c r="S275" s="32">
        <f>SUM(S268:S274)</f>
        <v>1944615</v>
      </c>
      <c r="T275" s="37">
        <f t="shared" si="70"/>
        <v>0.76809215138795461</v>
      </c>
      <c r="U275" s="37">
        <f t="shared" si="71"/>
        <v>-0.39757564324714112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0</v>
      </c>
      <c r="E276" s="31">
        <v>0</v>
      </c>
      <c r="F276" s="31">
        <v>0</v>
      </c>
      <c r="G276" s="36">
        <f t="shared" si="64"/>
        <v>0</v>
      </c>
      <c r="H276" s="31">
        <v>0</v>
      </c>
      <c r="I276" s="36">
        <f t="shared" si="65"/>
        <v>0</v>
      </c>
      <c r="J276" s="31">
        <v>0</v>
      </c>
      <c r="K276" s="36">
        <f t="shared" si="66"/>
        <v>0</v>
      </c>
      <c r="L276" s="31">
        <v>0</v>
      </c>
      <c r="M276" s="36">
        <f t="shared" si="67"/>
        <v>0</v>
      </c>
      <c r="N276" s="31">
        <f t="shared" si="68"/>
        <v>0</v>
      </c>
      <c r="O276" s="36">
        <f t="shared" si="69"/>
        <v>0</v>
      </c>
      <c r="P276" s="31">
        <v>0</v>
      </c>
      <c r="Q276" s="31">
        <v>0</v>
      </c>
      <c r="R276" s="31">
        <v>0</v>
      </c>
      <c r="S276" s="31">
        <v>0</v>
      </c>
      <c r="T276" s="36">
        <f t="shared" si="70"/>
        <v>0</v>
      </c>
      <c r="U276" s="36">
        <f t="shared" si="71"/>
        <v>0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0</v>
      </c>
      <c r="E277" s="31">
        <v>0</v>
      </c>
      <c r="F277" s="31">
        <v>0</v>
      </c>
      <c r="G277" s="36">
        <f t="shared" si="64"/>
        <v>0</v>
      </c>
      <c r="H277" s="31">
        <v>0</v>
      </c>
      <c r="I277" s="36">
        <f t="shared" si="65"/>
        <v>0</v>
      </c>
      <c r="J277" s="31">
        <v>0</v>
      </c>
      <c r="K277" s="36">
        <f t="shared" si="66"/>
        <v>0</v>
      </c>
      <c r="L277" s="31">
        <v>0</v>
      </c>
      <c r="M277" s="36">
        <f t="shared" si="67"/>
        <v>0</v>
      </c>
      <c r="N277" s="31">
        <f t="shared" si="68"/>
        <v>0</v>
      </c>
      <c r="O277" s="36">
        <f t="shared" si="69"/>
        <v>0</v>
      </c>
      <c r="P277" s="31">
        <v>0</v>
      </c>
      <c r="Q277" s="31">
        <v>0</v>
      </c>
      <c r="R277" s="31">
        <v>0</v>
      </c>
      <c r="S277" s="31">
        <v>0</v>
      </c>
      <c r="T277" s="36">
        <f t="shared" si="70"/>
        <v>0</v>
      </c>
      <c r="U277" s="36">
        <f t="shared" si="71"/>
        <v>0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0</v>
      </c>
      <c r="E278" s="31">
        <v>0</v>
      </c>
      <c r="F278" s="31">
        <v>0</v>
      </c>
      <c r="G278" s="36">
        <f t="shared" si="64"/>
        <v>0</v>
      </c>
      <c r="H278" s="31">
        <v>0</v>
      </c>
      <c r="I278" s="36">
        <f t="shared" si="65"/>
        <v>0</v>
      </c>
      <c r="J278" s="31">
        <v>0</v>
      </c>
      <c r="K278" s="36">
        <f t="shared" si="66"/>
        <v>0</v>
      </c>
      <c r="L278" s="31">
        <v>0</v>
      </c>
      <c r="M278" s="36">
        <f t="shared" si="67"/>
        <v>0</v>
      </c>
      <c r="N278" s="31">
        <f t="shared" si="68"/>
        <v>0</v>
      </c>
      <c r="O278" s="36">
        <f t="shared" si="69"/>
        <v>0</v>
      </c>
      <c r="P278" s="31">
        <v>0</v>
      </c>
      <c r="Q278" s="31">
        <v>0</v>
      </c>
      <c r="R278" s="31">
        <v>0</v>
      </c>
      <c r="S278" s="31">
        <v>0</v>
      </c>
      <c r="T278" s="36">
        <f t="shared" si="70"/>
        <v>0</v>
      </c>
      <c r="U278" s="36">
        <f t="shared" si="71"/>
        <v>0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0</v>
      </c>
      <c r="E279" s="31">
        <v>0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0</v>
      </c>
      <c r="K279" s="36">
        <f t="shared" si="66"/>
        <v>0</v>
      </c>
      <c r="L279" s="31">
        <v>0</v>
      </c>
      <c r="M279" s="36">
        <f t="shared" si="67"/>
        <v>0</v>
      </c>
      <c r="N279" s="31">
        <f t="shared" si="68"/>
        <v>0</v>
      </c>
      <c r="O279" s="36">
        <f t="shared" si="69"/>
        <v>0</v>
      </c>
      <c r="P279" s="31">
        <v>0</v>
      </c>
      <c r="Q279" s="31">
        <v>157700</v>
      </c>
      <c r="R279" s="31">
        <v>0</v>
      </c>
      <c r="S279" s="31">
        <v>0</v>
      </c>
      <c r="T279" s="36">
        <f t="shared" si="70"/>
        <v>0</v>
      </c>
      <c r="U279" s="36">
        <f t="shared" si="71"/>
        <v>0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0</v>
      </c>
      <c r="E280" s="31">
        <v>0</v>
      </c>
      <c r="F280" s="31">
        <v>0</v>
      </c>
      <c r="G280" s="36">
        <f t="shared" si="64"/>
        <v>0</v>
      </c>
      <c r="H280" s="31">
        <v>0</v>
      </c>
      <c r="I280" s="36">
        <f t="shared" si="65"/>
        <v>0</v>
      </c>
      <c r="J280" s="31">
        <v>0</v>
      </c>
      <c r="K280" s="36">
        <f t="shared" si="66"/>
        <v>0</v>
      </c>
      <c r="L280" s="31">
        <v>0</v>
      </c>
      <c r="M280" s="36">
        <f t="shared" si="67"/>
        <v>0</v>
      </c>
      <c r="N280" s="31">
        <f t="shared" si="68"/>
        <v>0</v>
      </c>
      <c r="O280" s="36">
        <f t="shared" si="69"/>
        <v>0</v>
      </c>
      <c r="P280" s="31">
        <v>0</v>
      </c>
      <c r="Q280" s="31">
        <v>0</v>
      </c>
      <c r="R280" s="31">
        <v>0</v>
      </c>
      <c r="S280" s="31">
        <v>0</v>
      </c>
      <c r="T280" s="36">
        <f t="shared" si="70"/>
        <v>0</v>
      </c>
      <c r="U280" s="36">
        <f t="shared" si="71"/>
        <v>0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0</v>
      </c>
      <c r="E281" s="31">
        <v>0</v>
      </c>
      <c r="F281" s="31">
        <v>0</v>
      </c>
      <c r="G281" s="36">
        <f t="shared" si="64"/>
        <v>0</v>
      </c>
      <c r="H281" s="31">
        <v>0</v>
      </c>
      <c r="I281" s="36">
        <f t="shared" si="65"/>
        <v>0</v>
      </c>
      <c r="J281" s="31">
        <v>0</v>
      </c>
      <c r="K281" s="36">
        <f t="shared" si="66"/>
        <v>0</v>
      </c>
      <c r="L281" s="31">
        <v>0</v>
      </c>
      <c r="M281" s="36">
        <f t="shared" si="67"/>
        <v>0</v>
      </c>
      <c r="N281" s="31">
        <f t="shared" si="68"/>
        <v>0</v>
      </c>
      <c r="O281" s="36">
        <f t="shared" si="69"/>
        <v>0</v>
      </c>
      <c r="P281" s="31">
        <v>0</v>
      </c>
      <c r="Q281" s="31">
        <v>0</v>
      </c>
      <c r="R281" s="31">
        <v>0</v>
      </c>
      <c r="S281" s="31">
        <v>0</v>
      </c>
      <c r="T281" s="36">
        <f t="shared" si="70"/>
        <v>0</v>
      </c>
      <c r="U281" s="36">
        <f t="shared" si="71"/>
        <v>0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0</v>
      </c>
      <c r="E282" s="31">
        <v>0</v>
      </c>
      <c r="F282" s="31">
        <v>0</v>
      </c>
      <c r="G282" s="36">
        <f t="shared" si="64"/>
        <v>0</v>
      </c>
      <c r="H282" s="31">
        <v>0</v>
      </c>
      <c r="I282" s="36">
        <f t="shared" si="65"/>
        <v>0</v>
      </c>
      <c r="J282" s="31">
        <v>0</v>
      </c>
      <c r="K282" s="36">
        <f t="shared" si="66"/>
        <v>0</v>
      </c>
      <c r="L282" s="31">
        <v>0</v>
      </c>
      <c r="M282" s="36">
        <f t="shared" si="67"/>
        <v>0</v>
      </c>
      <c r="N282" s="31">
        <f t="shared" si="68"/>
        <v>0</v>
      </c>
      <c r="O282" s="36">
        <f t="shared" si="69"/>
        <v>0</v>
      </c>
      <c r="P282" s="31">
        <v>0</v>
      </c>
      <c r="Q282" s="31">
        <v>0</v>
      </c>
      <c r="R282" s="31">
        <v>0</v>
      </c>
      <c r="S282" s="31">
        <v>0</v>
      </c>
      <c r="T282" s="36">
        <f t="shared" si="70"/>
        <v>0</v>
      </c>
      <c r="U282" s="36">
        <f t="shared" si="71"/>
        <v>0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0</v>
      </c>
      <c r="E283" s="31">
        <v>0</v>
      </c>
      <c r="F283" s="31">
        <v>0</v>
      </c>
      <c r="G283" s="36">
        <f t="shared" si="64"/>
        <v>0</v>
      </c>
      <c r="H283" s="31">
        <v>0</v>
      </c>
      <c r="I283" s="36">
        <f t="shared" si="65"/>
        <v>0</v>
      </c>
      <c r="J283" s="31">
        <v>0</v>
      </c>
      <c r="K283" s="36">
        <f t="shared" si="66"/>
        <v>0</v>
      </c>
      <c r="L283" s="31">
        <v>0</v>
      </c>
      <c r="M283" s="36">
        <f t="shared" si="67"/>
        <v>0</v>
      </c>
      <c r="N283" s="31">
        <f t="shared" si="68"/>
        <v>0</v>
      </c>
      <c r="O283" s="36">
        <f t="shared" si="69"/>
        <v>0</v>
      </c>
      <c r="P283" s="31">
        <v>0</v>
      </c>
      <c r="Q283" s="31">
        <v>0</v>
      </c>
      <c r="R283" s="31">
        <v>0</v>
      </c>
      <c r="S283" s="31">
        <v>0</v>
      </c>
      <c r="T283" s="36">
        <f t="shared" si="70"/>
        <v>0</v>
      </c>
      <c r="U283" s="36">
        <f t="shared" si="71"/>
        <v>0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0</v>
      </c>
      <c r="E285" s="32">
        <f>SUM(E276:E284)</f>
        <v>0</v>
      </c>
      <c r="F285" s="32">
        <f>SUM(F276:F284)</f>
        <v>0</v>
      </c>
      <c r="G285" s="37">
        <f t="shared" si="64"/>
        <v>0</v>
      </c>
      <c r="H285" s="32">
        <f>SUM(H276:H284)</f>
        <v>0</v>
      </c>
      <c r="I285" s="37">
        <f t="shared" si="65"/>
        <v>0</v>
      </c>
      <c r="J285" s="32">
        <f>SUM(J276:J284)</f>
        <v>0</v>
      </c>
      <c r="K285" s="37">
        <f t="shared" si="66"/>
        <v>0</v>
      </c>
      <c r="L285" s="32">
        <f>SUM(L276:L284)</f>
        <v>0</v>
      </c>
      <c r="M285" s="37">
        <f t="shared" si="67"/>
        <v>0</v>
      </c>
      <c r="N285" s="32">
        <f t="shared" si="68"/>
        <v>0</v>
      </c>
      <c r="O285" s="37">
        <f t="shared" si="69"/>
        <v>0</v>
      </c>
      <c r="P285" s="32">
        <f>SUM(P276:P284)</f>
        <v>0</v>
      </c>
      <c r="Q285" s="32">
        <f>SUM(Q276:Q284)</f>
        <v>157700</v>
      </c>
      <c r="R285" s="32">
        <f>SUM(R276:R284)</f>
        <v>0</v>
      </c>
      <c r="S285" s="32">
        <f>SUM(S276:S284)</f>
        <v>0</v>
      </c>
      <c r="T285" s="37">
        <f t="shared" si="70"/>
        <v>0</v>
      </c>
      <c r="U285" s="37">
        <f t="shared" si="71"/>
        <v>0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0</v>
      </c>
      <c r="E286" s="31">
        <v>0</v>
      </c>
      <c r="F286" s="31">
        <v>0</v>
      </c>
      <c r="G286" s="36">
        <f t="shared" si="64"/>
        <v>0</v>
      </c>
      <c r="H286" s="31">
        <v>0</v>
      </c>
      <c r="I286" s="36">
        <f t="shared" si="65"/>
        <v>0</v>
      </c>
      <c r="J286" s="31">
        <v>0</v>
      </c>
      <c r="K286" s="36">
        <f t="shared" si="66"/>
        <v>0</v>
      </c>
      <c r="L286" s="31">
        <v>0</v>
      </c>
      <c r="M286" s="36">
        <f t="shared" si="67"/>
        <v>0</v>
      </c>
      <c r="N286" s="31">
        <f t="shared" si="68"/>
        <v>0</v>
      </c>
      <c r="O286" s="36">
        <f t="shared" si="69"/>
        <v>0</v>
      </c>
      <c r="P286" s="31">
        <v>0</v>
      </c>
      <c r="Q286" s="31">
        <v>0</v>
      </c>
      <c r="R286" s="31">
        <v>0</v>
      </c>
      <c r="S286" s="31">
        <v>0</v>
      </c>
      <c r="T286" s="36">
        <f t="shared" si="70"/>
        <v>0</v>
      </c>
      <c r="U286" s="36">
        <f t="shared" si="71"/>
        <v>0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0</v>
      </c>
      <c r="E287" s="31">
        <v>0</v>
      </c>
      <c r="F287" s="31">
        <v>0</v>
      </c>
      <c r="G287" s="36">
        <f t="shared" si="64"/>
        <v>0</v>
      </c>
      <c r="H287" s="31">
        <v>0</v>
      </c>
      <c r="I287" s="36">
        <f t="shared" si="65"/>
        <v>0</v>
      </c>
      <c r="J287" s="31">
        <v>0</v>
      </c>
      <c r="K287" s="36">
        <f t="shared" si="66"/>
        <v>0</v>
      </c>
      <c r="L287" s="31">
        <v>0</v>
      </c>
      <c r="M287" s="36">
        <f t="shared" si="67"/>
        <v>0</v>
      </c>
      <c r="N287" s="31">
        <f t="shared" si="68"/>
        <v>0</v>
      </c>
      <c r="O287" s="36">
        <f t="shared" si="69"/>
        <v>0</v>
      </c>
      <c r="P287" s="31">
        <v>0</v>
      </c>
      <c r="Q287" s="31">
        <v>0</v>
      </c>
      <c r="R287" s="31">
        <v>0</v>
      </c>
      <c r="S287" s="31">
        <v>0</v>
      </c>
      <c r="T287" s="36">
        <f t="shared" si="70"/>
        <v>0</v>
      </c>
      <c r="U287" s="36">
        <f t="shared" si="71"/>
        <v>0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0</v>
      </c>
      <c r="E288" s="31">
        <v>0</v>
      </c>
      <c r="F288" s="31">
        <v>0</v>
      </c>
      <c r="G288" s="36">
        <f t="shared" si="64"/>
        <v>0</v>
      </c>
      <c r="H288" s="31">
        <v>0</v>
      </c>
      <c r="I288" s="36">
        <f t="shared" si="65"/>
        <v>0</v>
      </c>
      <c r="J288" s="31">
        <v>0</v>
      </c>
      <c r="K288" s="36">
        <f t="shared" si="66"/>
        <v>0</v>
      </c>
      <c r="L288" s="31">
        <v>0</v>
      </c>
      <c r="M288" s="36">
        <f t="shared" si="67"/>
        <v>0</v>
      </c>
      <c r="N288" s="31">
        <f t="shared" si="68"/>
        <v>0</v>
      </c>
      <c r="O288" s="36">
        <f t="shared" si="69"/>
        <v>0</v>
      </c>
      <c r="P288" s="31">
        <v>0</v>
      </c>
      <c r="Q288" s="31">
        <v>0</v>
      </c>
      <c r="R288" s="31">
        <v>0</v>
      </c>
      <c r="S288" s="31">
        <v>0</v>
      </c>
      <c r="T288" s="36">
        <f t="shared" si="70"/>
        <v>0</v>
      </c>
      <c r="U288" s="36">
        <f t="shared" si="71"/>
        <v>0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0</v>
      </c>
      <c r="E289" s="31">
        <v>0</v>
      </c>
      <c r="F289" s="31">
        <v>0</v>
      </c>
      <c r="G289" s="36">
        <f t="shared" si="64"/>
        <v>0</v>
      </c>
      <c r="H289" s="31">
        <v>0</v>
      </c>
      <c r="I289" s="36">
        <f t="shared" si="65"/>
        <v>0</v>
      </c>
      <c r="J289" s="31">
        <v>0</v>
      </c>
      <c r="K289" s="36">
        <f t="shared" si="66"/>
        <v>0</v>
      </c>
      <c r="L289" s="31">
        <v>0</v>
      </c>
      <c r="M289" s="36">
        <f t="shared" si="67"/>
        <v>0</v>
      </c>
      <c r="N289" s="31">
        <f t="shared" si="68"/>
        <v>0</v>
      </c>
      <c r="O289" s="36">
        <f t="shared" si="69"/>
        <v>0</v>
      </c>
      <c r="P289" s="31">
        <v>0</v>
      </c>
      <c r="Q289" s="31">
        <v>0</v>
      </c>
      <c r="R289" s="31">
        <v>0</v>
      </c>
      <c r="S289" s="31">
        <v>0</v>
      </c>
      <c r="T289" s="36">
        <f t="shared" si="70"/>
        <v>0</v>
      </c>
      <c r="U289" s="36">
        <f t="shared" si="71"/>
        <v>0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0</v>
      </c>
      <c r="E290" s="31">
        <v>0</v>
      </c>
      <c r="F290" s="31">
        <v>0</v>
      </c>
      <c r="G290" s="36">
        <f t="shared" si="64"/>
        <v>0</v>
      </c>
      <c r="H290" s="31">
        <v>0</v>
      </c>
      <c r="I290" s="36">
        <f t="shared" si="65"/>
        <v>0</v>
      </c>
      <c r="J290" s="31">
        <v>0</v>
      </c>
      <c r="K290" s="36">
        <f t="shared" si="66"/>
        <v>0</v>
      </c>
      <c r="L290" s="31">
        <v>0</v>
      </c>
      <c r="M290" s="36">
        <f t="shared" si="67"/>
        <v>0</v>
      </c>
      <c r="N290" s="31">
        <f t="shared" si="68"/>
        <v>0</v>
      </c>
      <c r="O290" s="36">
        <f t="shared" si="69"/>
        <v>0</v>
      </c>
      <c r="P290" s="31">
        <v>0</v>
      </c>
      <c r="Q290" s="31">
        <v>0</v>
      </c>
      <c r="R290" s="31">
        <v>0</v>
      </c>
      <c r="S290" s="31">
        <v>0</v>
      </c>
      <c r="T290" s="36">
        <f t="shared" si="70"/>
        <v>0</v>
      </c>
      <c r="U290" s="36">
        <f t="shared" si="71"/>
        <v>0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0</v>
      </c>
      <c r="E292" s="32">
        <f>SUM(E286:E291)</f>
        <v>0</v>
      </c>
      <c r="F292" s="32">
        <f>SUM(F286:F291)</f>
        <v>0</v>
      </c>
      <c r="G292" s="37">
        <f t="shared" si="64"/>
        <v>0</v>
      </c>
      <c r="H292" s="32">
        <f>SUM(H286:H291)</f>
        <v>0</v>
      </c>
      <c r="I292" s="37">
        <f t="shared" si="65"/>
        <v>0</v>
      </c>
      <c r="J292" s="32">
        <f>SUM(J286:J291)</f>
        <v>0</v>
      </c>
      <c r="K292" s="37">
        <f t="shared" si="66"/>
        <v>0</v>
      </c>
      <c r="L292" s="32">
        <f>SUM(L286:L291)</f>
        <v>0</v>
      </c>
      <c r="M292" s="37">
        <f t="shared" si="67"/>
        <v>0</v>
      </c>
      <c r="N292" s="32">
        <f t="shared" si="68"/>
        <v>0</v>
      </c>
      <c r="O292" s="37">
        <f t="shared" si="69"/>
        <v>0</v>
      </c>
      <c r="P292" s="32">
        <f>SUM(P286:P291)</f>
        <v>0</v>
      </c>
      <c r="Q292" s="32">
        <f>SUM(Q286:Q291)</f>
        <v>0</v>
      </c>
      <c r="R292" s="32">
        <f>SUM(R286:R291)</f>
        <v>0</v>
      </c>
      <c r="S292" s="32">
        <f>SUM(S286:S291)</f>
        <v>0</v>
      </c>
      <c r="T292" s="37">
        <f t="shared" si="70"/>
        <v>0</v>
      </c>
      <c r="U292" s="37">
        <f t="shared" si="71"/>
        <v>0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974990</v>
      </c>
      <c r="E293" s="31">
        <v>974990</v>
      </c>
      <c r="F293" s="31">
        <v>225774</v>
      </c>
      <c r="G293" s="36">
        <f t="shared" si="64"/>
        <v>0.23156545195335337</v>
      </c>
      <c r="H293" s="31">
        <v>271351</v>
      </c>
      <c r="I293" s="36">
        <f t="shared" si="65"/>
        <v>0.27831157242638388</v>
      </c>
      <c r="J293" s="31">
        <v>226915</v>
      </c>
      <c r="K293" s="36">
        <f t="shared" si="66"/>
        <v>0.23273572036636272</v>
      </c>
      <c r="L293" s="31">
        <v>0</v>
      </c>
      <c r="M293" s="36">
        <f t="shared" si="67"/>
        <v>0</v>
      </c>
      <c r="N293" s="31">
        <f t="shared" si="68"/>
        <v>724040</v>
      </c>
      <c r="O293" s="36">
        <f t="shared" si="69"/>
        <v>0.74261274474609995</v>
      </c>
      <c r="P293" s="31">
        <v>216112</v>
      </c>
      <c r="Q293" s="31">
        <v>898119</v>
      </c>
      <c r="R293" s="31">
        <v>898119</v>
      </c>
      <c r="S293" s="31">
        <v>687791</v>
      </c>
      <c r="T293" s="36">
        <f t="shared" si="70"/>
        <v>0.76581277091343125</v>
      </c>
      <c r="U293" s="36">
        <f t="shared" si="71"/>
        <v>4.9987969201154892E-2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0</v>
      </c>
      <c r="E294" s="31">
        <v>0</v>
      </c>
      <c r="F294" s="31">
        <v>0</v>
      </c>
      <c r="G294" s="36">
        <f t="shared" si="64"/>
        <v>0</v>
      </c>
      <c r="H294" s="31">
        <v>0</v>
      </c>
      <c r="I294" s="36">
        <f t="shared" si="65"/>
        <v>0</v>
      </c>
      <c r="J294" s="31">
        <v>0</v>
      </c>
      <c r="K294" s="36">
        <f t="shared" si="66"/>
        <v>0</v>
      </c>
      <c r="L294" s="31">
        <v>0</v>
      </c>
      <c r="M294" s="36">
        <f t="shared" si="67"/>
        <v>0</v>
      </c>
      <c r="N294" s="31">
        <f t="shared" si="68"/>
        <v>0</v>
      </c>
      <c r="O294" s="36">
        <f t="shared" si="69"/>
        <v>0</v>
      </c>
      <c r="P294" s="31">
        <v>0</v>
      </c>
      <c r="Q294" s="31">
        <v>0</v>
      </c>
      <c r="R294" s="31">
        <v>0</v>
      </c>
      <c r="S294" s="31">
        <v>0</v>
      </c>
      <c r="T294" s="36">
        <f t="shared" si="70"/>
        <v>0</v>
      </c>
      <c r="U294" s="36">
        <f t="shared" si="71"/>
        <v>0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0</v>
      </c>
      <c r="E295" s="31">
        <v>0</v>
      </c>
      <c r="F295" s="31">
        <v>0</v>
      </c>
      <c r="G295" s="36">
        <f t="shared" si="64"/>
        <v>0</v>
      </c>
      <c r="H295" s="31">
        <v>0</v>
      </c>
      <c r="I295" s="36">
        <f t="shared" si="65"/>
        <v>0</v>
      </c>
      <c r="J295" s="31">
        <v>0</v>
      </c>
      <c r="K295" s="36">
        <f t="shared" si="66"/>
        <v>0</v>
      </c>
      <c r="L295" s="31">
        <v>0</v>
      </c>
      <c r="M295" s="36">
        <f t="shared" si="67"/>
        <v>0</v>
      </c>
      <c r="N295" s="31">
        <f t="shared" si="68"/>
        <v>0</v>
      </c>
      <c r="O295" s="36">
        <f t="shared" si="69"/>
        <v>0</v>
      </c>
      <c r="P295" s="31">
        <v>0</v>
      </c>
      <c r="Q295" s="31">
        <v>0</v>
      </c>
      <c r="R295" s="31">
        <v>0</v>
      </c>
      <c r="S295" s="31">
        <v>0</v>
      </c>
      <c r="T295" s="36">
        <f t="shared" si="70"/>
        <v>0</v>
      </c>
      <c r="U295" s="36">
        <f t="shared" si="71"/>
        <v>0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62580</v>
      </c>
      <c r="E296" s="31">
        <v>62580</v>
      </c>
      <c r="F296" s="31">
        <v>0</v>
      </c>
      <c r="G296" s="36">
        <f t="shared" si="64"/>
        <v>0</v>
      </c>
      <c r="H296" s="31">
        <v>0</v>
      </c>
      <c r="I296" s="36">
        <f t="shared" si="65"/>
        <v>0</v>
      </c>
      <c r="J296" s="31">
        <v>0</v>
      </c>
      <c r="K296" s="36">
        <f t="shared" si="66"/>
        <v>0</v>
      </c>
      <c r="L296" s="31">
        <v>0</v>
      </c>
      <c r="M296" s="36">
        <f t="shared" si="67"/>
        <v>0</v>
      </c>
      <c r="N296" s="31">
        <f t="shared" si="68"/>
        <v>0</v>
      </c>
      <c r="O296" s="36">
        <f t="shared" si="69"/>
        <v>0</v>
      </c>
      <c r="P296" s="31">
        <v>113105</v>
      </c>
      <c r="Q296" s="31">
        <v>2130000</v>
      </c>
      <c r="R296" s="31">
        <v>2130000</v>
      </c>
      <c r="S296" s="31">
        <v>119227</v>
      </c>
      <c r="T296" s="36">
        <f t="shared" si="70"/>
        <v>5.5975117370892016E-2</v>
      </c>
      <c r="U296" s="36">
        <f t="shared" si="71"/>
        <v>-1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14139212</v>
      </c>
      <c r="E297" s="31">
        <v>14169212</v>
      </c>
      <c r="F297" s="31">
        <v>1804461</v>
      </c>
      <c r="G297" s="36">
        <f t="shared" si="64"/>
        <v>0.12762104422792445</v>
      </c>
      <c r="H297" s="31">
        <v>6667034</v>
      </c>
      <c r="I297" s="36">
        <f t="shared" si="65"/>
        <v>0.47152797482631986</v>
      </c>
      <c r="J297" s="31">
        <v>1919109</v>
      </c>
      <c r="K297" s="36">
        <f t="shared" si="66"/>
        <v>0.13544218267042657</v>
      </c>
      <c r="L297" s="31">
        <v>0</v>
      </c>
      <c r="M297" s="36">
        <f t="shared" si="67"/>
        <v>0</v>
      </c>
      <c r="N297" s="31">
        <f t="shared" si="68"/>
        <v>10390604</v>
      </c>
      <c r="O297" s="36">
        <f t="shared" si="69"/>
        <v>0.733322643489278</v>
      </c>
      <c r="P297" s="31">
        <v>1888398</v>
      </c>
      <c r="Q297" s="31">
        <v>12152530</v>
      </c>
      <c r="R297" s="31">
        <v>12238530</v>
      </c>
      <c r="S297" s="31">
        <v>9721532</v>
      </c>
      <c r="T297" s="36">
        <f t="shared" si="70"/>
        <v>0.79433820891888163</v>
      </c>
      <c r="U297" s="36">
        <f t="shared" si="71"/>
        <v>1.6262991170293617E-2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15176782</v>
      </c>
      <c r="E298" s="32">
        <f>SUM(E293:E297)</f>
        <v>15206782</v>
      </c>
      <c r="F298" s="32">
        <f>SUM(F293:F297)</f>
        <v>2030235</v>
      </c>
      <c r="G298" s="37">
        <f t="shared" si="64"/>
        <v>0.13377242949131113</v>
      </c>
      <c r="H298" s="32">
        <f>SUM(H293:H297)</f>
        <v>6938385</v>
      </c>
      <c r="I298" s="37">
        <f t="shared" si="65"/>
        <v>0.45717102611080529</v>
      </c>
      <c r="J298" s="32">
        <f>SUM(J293:J297)</f>
        <v>2146024</v>
      </c>
      <c r="K298" s="37">
        <f t="shared" si="66"/>
        <v>0.14112282269845125</v>
      </c>
      <c r="L298" s="32">
        <f>SUM(L293:L297)</f>
        <v>0</v>
      </c>
      <c r="M298" s="37">
        <f t="shared" si="67"/>
        <v>0</v>
      </c>
      <c r="N298" s="32">
        <f t="shared" si="68"/>
        <v>11114644</v>
      </c>
      <c r="O298" s="37">
        <f t="shared" si="69"/>
        <v>0.73090046270144471</v>
      </c>
      <c r="P298" s="32">
        <f>SUM(P293:P297)</f>
        <v>2217615</v>
      </c>
      <c r="Q298" s="32">
        <f>SUM(Q293:Q297)</f>
        <v>15180649</v>
      </c>
      <c r="R298" s="32">
        <f>SUM(R293:R297)</f>
        <v>15266649</v>
      </c>
      <c r="S298" s="32">
        <f>SUM(S293:S297)</f>
        <v>10528550</v>
      </c>
      <c r="T298" s="37">
        <f t="shared" si="70"/>
        <v>0.68964381115986884</v>
      </c>
      <c r="U298" s="37">
        <f t="shared" si="71"/>
        <v>-3.2282880481959264E-2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21525502</v>
      </c>
      <c r="E299" s="32">
        <f>SUM(E263:E266,E268:E274,E276:E284,E286:E291,E293:E297)</f>
        <v>20209146</v>
      </c>
      <c r="F299" s="32">
        <f>SUM(F263:F266,F268:F274,F276:F284,F286:F291,F293:F297)</f>
        <v>3214699</v>
      </c>
      <c r="G299" s="37">
        <f t="shared" si="64"/>
        <v>0.1493437412051993</v>
      </c>
      <c r="H299" s="32">
        <f>SUM(H263:H266,H268:H274,H276:H284,H286:H291,H293:H297)</f>
        <v>8333321</v>
      </c>
      <c r="I299" s="37">
        <f t="shared" si="65"/>
        <v>0.38713712692972269</v>
      </c>
      <c r="J299" s="32">
        <f>SUM(J263:J266,J268:J274,J276:J284,J286:J291,J293:J297)</f>
        <v>3222727</v>
      </c>
      <c r="K299" s="37">
        <f t="shared" si="66"/>
        <v>0.15946873757060293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14770747</v>
      </c>
      <c r="O299" s="37">
        <f t="shared" si="69"/>
        <v>0.73089417039196014</v>
      </c>
      <c r="P299" s="32">
        <f>SUM(P263:P266,P268:P274,P276:P284,P286:P291,P293:P297)</f>
        <v>3646345</v>
      </c>
      <c r="Q299" s="32">
        <f>SUM(Q263:Q266,Q268:Q274,Q276:Q284,Q286:Q291,Q293:Q297)</f>
        <v>23312389</v>
      </c>
      <c r="R299" s="32">
        <f>SUM(R263:R266,R268:R274,R276:R284,R286:R291,R293:R297)</f>
        <v>20916157</v>
      </c>
      <c r="S299" s="32">
        <f>SUM(S263:S266,S268:S274,S276:S284,S286:S291,S293:S297)</f>
        <v>15307858</v>
      </c>
      <c r="T299" s="37">
        <f t="shared" si="70"/>
        <v>0.73186761793765465</v>
      </c>
      <c r="U299" s="37">
        <f t="shared" si="71"/>
        <v>-0.11617606123392055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360592370</v>
      </c>
      <c r="E302" s="31">
        <v>440595657</v>
      </c>
      <c r="F302" s="31">
        <v>81166410</v>
      </c>
      <c r="G302" s="36">
        <f t="shared" ref="G302:G339" si="72">IF(($D302     =0),0,($F302     /$D302     ))</f>
        <v>0.22509186758444169</v>
      </c>
      <c r="H302" s="31">
        <v>81581134</v>
      </c>
      <c r="I302" s="36">
        <f t="shared" ref="I302:I339" si="73">IF(($D302     =0),0,($H302     /$D302     ))</f>
        <v>0.22624198620730659</v>
      </c>
      <c r="J302" s="31">
        <v>120207910</v>
      </c>
      <c r="K302" s="36">
        <f t="shared" ref="K302:K339" si="74">IF(($E302     =0),0,($J302     /$E302     ))</f>
        <v>0.27283044689657482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282955454</v>
      </c>
      <c r="O302" s="36">
        <f t="shared" ref="O302:O339" si="77">IF(($E302     =0),0,($N302     /$E302     ))</f>
        <v>0.64221117367936287</v>
      </c>
      <c r="P302" s="31">
        <v>69142327</v>
      </c>
      <c r="Q302" s="31">
        <v>311397846</v>
      </c>
      <c r="R302" s="31">
        <v>317745896</v>
      </c>
      <c r="S302" s="31">
        <v>201575828</v>
      </c>
      <c r="T302" s="36">
        <f t="shared" ref="T302:T339" si="78">IF(($R302     =0),0,($S302     /$R302     ))</f>
        <v>0.6343931756084743</v>
      </c>
      <c r="U302" s="36">
        <f t="shared" ref="U302:U339" si="79">IF(($P302     =0),0,(($J302     /$P302     )-1))</f>
        <v>0.73855748303061897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360592370</v>
      </c>
      <c r="E303" s="32">
        <f>E302</f>
        <v>440595657</v>
      </c>
      <c r="F303" s="32">
        <f>F302</f>
        <v>81166410</v>
      </c>
      <c r="G303" s="37">
        <f t="shared" si="72"/>
        <v>0.22509186758444169</v>
      </c>
      <c r="H303" s="32">
        <f>H302</f>
        <v>81581134</v>
      </c>
      <c r="I303" s="37">
        <f t="shared" si="73"/>
        <v>0.22624198620730659</v>
      </c>
      <c r="J303" s="32">
        <f>J302</f>
        <v>120207910</v>
      </c>
      <c r="K303" s="37">
        <f t="shared" si="74"/>
        <v>0.27283044689657482</v>
      </c>
      <c r="L303" s="32">
        <f>L302</f>
        <v>0</v>
      </c>
      <c r="M303" s="37">
        <f t="shared" si="75"/>
        <v>0</v>
      </c>
      <c r="N303" s="32">
        <f t="shared" si="76"/>
        <v>282955454</v>
      </c>
      <c r="O303" s="37">
        <f t="shared" si="77"/>
        <v>0.64221117367936287</v>
      </c>
      <c r="P303" s="32">
        <f>P302</f>
        <v>69142327</v>
      </c>
      <c r="Q303" s="32">
        <f>Q302</f>
        <v>311397846</v>
      </c>
      <c r="R303" s="32">
        <f>R302</f>
        <v>317745896</v>
      </c>
      <c r="S303" s="32">
        <f>S302</f>
        <v>201575828</v>
      </c>
      <c r="T303" s="37">
        <f t="shared" si="78"/>
        <v>0.6343931756084743</v>
      </c>
      <c r="U303" s="37">
        <f t="shared" si="79"/>
        <v>0.73855748303061897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0</v>
      </c>
      <c r="E304" s="31">
        <v>0</v>
      </c>
      <c r="F304" s="31">
        <v>0</v>
      </c>
      <c r="G304" s="36">
        <f t="shared" si="72"/>
        <v>0</v>
      </c>
      <c r="H304" s="31">
        <v>0</v>
      </c>
      <c r="I304" s="36">
        <f t="shared" si="73"/>
        <v>0</v>
      </c>
      <c r="J304" s="31">
        <v>0</v>
      </c>
      <c r="K304" s="36">
        <f t="shared" si="74"/>
        <v>0</v>
      </c>
      <c r="L304" s="31">
        <v>0</v>
      </c>
      <c r="M304" s="36">
        <f t="shared" si="75"/>
        <v>0</v>
      </c>
      <c r="N304" s="31">
        <f t="shared" si="76"/>
        <v>0</v>
      </c>
      <c r="O304" s="36">
        <f t="shared" si="77"/>
        <v>0</v>
      </c>
      <c r="P304" s="31">
        <v>0</v>
      </c>
      <c r="Q304" s="31">
        <v>0</v>
      </c>
      <c r="R304" s="31">
        <v>0</v>
      </c>
      <c r="S304" s="31">
        <v>0</v>
      </c>
      <c r="T304" s="36">
        <f t="shared" si="78"/>
        <v>0</v>
      </c>
      <c r="U304" s="36">
        <f t="shared" si="79"/>
        <v>0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0</v>
      </c>
      <c r="E305" s="31">
        <v>0</v>
      </c>
      <c r="F305" s="31">
        <v>0</v>
      </c>
      <c r="G305" s="36">
        <f t="shared" si="72"/>
        <v>0</v>
      </c>
      <c r="H305" s="31">
        <v>0</v>
      </c>
      <c r="I305" s="36">
        <f t="shared" si="73"/>
        <v>0</v>
      </c>
      <c r="J305" s="31">
        <v>0</v>
      </c>
      <c r="K305" s="36">
        <f t="shared" si="74"/>
        <v>0</v>
      </c>
      <c r="L305" s="31">
        <v>0</v>
      </c>
      <c r="M305" s="36">
        <f t="shared" si="75"/>
        <v>0</v>
      </c>
      <c r="N305" s="31">
        <f t="shared" si="76"/>
        <v>0</v>
      </c>
      <c r="O305" s="36">
        <f t="shared" si="77"/>
        <v>0</v>
      </c>
      <c r="P305" s="31">
        <v>0</v>
      </c>
      <c r="Q305" s="31">
        <v>0</v>
      </c>
      <c r="R305" s="31">
        <v>0</v>
      </c>
      <c r="S305" s="31">
        <v>0</v>
      </c>
      <c r="T305" s="36">
        <f t="shared" si="78"/>
        <v>0</v>
      </c>
      <c r="U305" s="36">
        <f t="shared" si="79"/>
        <v>0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0</v>
      </c>
      <c r="E306" s="31">
        <v>0</v>
      </c>
      <c r="F306" s="31">
        <v>0</v>
      </c>
      <c r="G306" s="36">
        <f t="shared" si="72"/>
        <v>0</v>
      </c>
      <c r="H306" s="31">
        <v>0</v>
      </c>
      <c r="I306" s="36">
        <f t="shared" si="73"/>
        <v>0</v>
      </c>
      <c r="J306" s="31">
        <v>0</v>
      </c>
      <c r="K306" s="36">
        <f t="shared" si="74"/>
        <v>0</v>
      </c>
      <c r="L306" s="31">
        <v>0</v>
      </c>
      <c r="M306" s="36">
        <f t="shared" si="75"/>
        <v>0</v>
      </c>
      <c r="N306" s="31">
        <f t="shared" si="76"/>
        <v>0</v>
      </c>
      <c r="O306" s="36">
        <f t="shared" si="77"/>
        <v>0</v>
      </c>
      <c r="P306" s="31">
        <v>0</v>
      </c>
      <c r="Q306" s="31">
        <v>0</v>
      </c>
      <c r="R306" s="31">
        <v>0</v>
      </c>
      <c r="S306" s="31">
        <v>0</v>
      </c>
      <c r="T306" s="36">
        <f t="shared" si="78"/>
        <v>0</v>
      </c>
      <c r="U306" s="36">
        <f t="shared" si="79"/>
        <v>0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9595260</v>
      </c>
      <c r="E307" s="31">
        <v>8351357</v>
      </c>
      <c r="F307" s="31">
        <v>1027808</v>
      </c>
      <c r="G307" s="36">
        <f t="shared" si="72"/>
        <v>0.10711622196793</v>
      </c>
      <c r="H307" s="31">
        <v>973039</v>
      </c>
      <c r="I307" s="36">
        <f t="shared" si="73"/>
        <v>0.10140829951455198</v>
      </c>
      <c r="J307" s="31">
        <v>857338</v>
      </c>
      <c r="K307" s="36">
        <f t="shared" si="74"/>
        <v>0.10265852603355359</v>
      </c>
      <c r="L307" s="31">
        <v>0</v>
      </c>
      <c r="M307" s="36">
        <f t="shared" si="75"/>
        <v>0</v>
      </c>
      <c r="N307" s="31">
        <f t="shared" si="76"/>
        <v>2858185</v>
      </c>
      <c r="O307" s="36">
        <f t="shared" si="77"/>
        <v>0.34224198534441769</v>
      </c>
      <c r="P307" s="31">
        <v>809041</v>
      </c>
      <c r="Q307" s="31">
        <v>7995765</v>
      </c>
      <c r="R307" s="31">
        <v>7074587</v>
      </c>
      <c r="S307" s="31">
        <v>2572997</v>
      </c>
      <c r="T307" s="36">
        <f t="shared" si="78"/>
        <v>0.36369571820941632</v>
      </c>
      <c r="U307" s="36">
        <f t="shared" si="79"/>
        <v>5.9696603756793643E-2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0</v>
      </c>
      <c r="E308" s="31">
        <v>0</v>
      </c>
      <c r="F308" s="31">
        <v>0</v>
      </c>
      <c r="G308" s="36">
        <f t="shared" si="72"/>
        <v>0</v>
      </c>
      <c r="H308" s="31">
        <v>0</v>
      </c>
      <c r="I308" s="36">
        <f t="shared" si="73"/>
        <v>0</v>
      </c>
      <c r="J308" s="31">
        <v>0</v>
      </c>
      <c r="K308" s="36">
        <f t="shared" si="74"/>
        <v>0</v>
      </c>
      <c r="L308" s="31">
        <v>0</v>
      </c>
      <c r="M308" s="36">
        <f t="shared" si="75"/>
        <v>0</v>
      </c>
      <c r="N308" s="31">
        <f t="shared" si="76"/>
        <v>0</v>
      </c>
      <c r="O308" s="36">
        <f t="shared" si="77"/>
        <v>0</v>
      </c>
      <c r="P308" s="31">
        <v>0</v>
      </c>
      <c r="Q308" s="31">
        <v>0</v>
      </c>
      <c r="R308" s="31">
        <v>0</v>
      </c>
      <c r="S308" s="31">
        <v>0</v>
      </c>
      <c r="T308" s="36">
        <f t="shared" si="78"/>
        <v>0</v>
      </c>
      <c r="U308" s="36">
        <f t="shared" si="79"/>
        <v>0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0</v>
      </c>
      <c r="E309" s="31">
        <v>0</v>
      </c>
      <c r="F309" s="31">
        <v>0</v>
      </c>
      <c r="G309" s="36">
        <f t="shared" si="72"/>
        <v>0</v>
      </c>
      <c r="H309" s="31">
        <v>0</v>
      </c>
      <c r="I309" s="36">
        <f t="shared" si="73"/>
        <v>0</v>
      </c>
      <c r="J309" s="31">
        <v>0</v>
      </c>
      <c r="K309" s="36">
        <f t="shared" si="74"/>
        <v>0</v>
      </c>
      <c r="L309" s="31">
        <v>0</v>
      </c>
      <c r="M309" s="36">
        <f t="shared" si="75"/>
        <v>0</v>
      </c>
      <c r="N309" s="31">
        <f t="shared" si="76"/>
        <v>0</v>
      </c>
      <c r="O309" s="36">
        <f t="shared" si="77"/>
        <v>0</v>
      </c>
      <c r="P309" s="31">
        <v>0</v>
      </c>
      <c r="Q309" s="31">
        <v>0</v>
      </c>
      <c r="R309" s="31">
        <v>0</v>
      </c>
      <c r="S309" s="31">
        <v>0</v>
      </c>
      <c r="T309" s="36">
        <f t="shared" si="78"/>
        <v>0</v>
      </c>
      <c r="U309" s="36">
        <f t="shared" si="79"/>
        <v>0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9595260</v>
      </c>
      <c r="E310" s="32">
        <f>SUM(E304:E309)</f>
        <v>8351357</v>
      </c>
      <c r="F310" s="32">
        <f>SUM(F304:F309)</f>
        <v>1027808</v>
      </c>
      <c r="G310" s="37">
        <f t="shared" si="72"/>
        <v>0.10711622196793</v>
      </c>
      <c r="H310" s="32">
        <f>SUM(H304:H309)</f>
        <v>973039</v>
      </c>
      <c r="I310" s="37">
        <f t="shared" si="73"/>
        <v>0.10140829951455198</v>
      </c>
      <c r="J310" s="32">
        <f>SUM(J304:J309)</f>
        <v>857338</v>
      </c>
      <c r="K310" s="37">
        <f t="shared" si="74"/>
        <v>0.10265852603355359</v>
      </c>
      <c r="L310" s="32">
        <f>SUM(L304:L309)</f>
        <v>0</v>
      </c>
      <c r="M310" s="37">
        <f t="shared" si="75"/>
        <v>0</v>
      </c>
      <c r="N310" s="32">
        <f t="shared" si="76"/>
        <v>2858185</v>
      </c>
      <c r="O310" s="37">
        <f t="shared" si="77"/>
        <v>0.34224198534441769</v>
      </c>
      <c r="P310" s="32">
        <f>SUM(P304:P309)</f>
        <v>809041</v>
      </c>
      <c r="Q310" s="32">
        <f>SUM(Q304:Q309)</f>
        <v>7995765</v>
      </c>
      <c r="R310" s="32">
        <f>SUM(R304:R309)</f>
        <v>7074587</v>
      </c>
      <c r="S310" s="32">
        <f>SUM(S304:S309)</f>
        <v>2572997</v>
      </c>
      <c r="T310" s="37">
        <f t="shared" si="78"/>
        <v>0.36369571820941632</v>
      </c>
      <c r="U310" s="37">
        <f t="shared" si="79"/>
        <v>5.9696603756793643E-2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7152159</v>
      </c>
      <c r="E311" s="31">
        <v>5570874</v>
      </c>
      <c r="F311" s="31">
        <v>583544</v>
      </c>
      <c r="G311" s="36">
        <f t="shared" si="72"/>
        <v>8.1589908725463178E-2</v>
      </c>
      <c r="H311" s="31">
        <v>483841</v>
      </c>
      <c r="I311" s="36">
        <f t="shared" si="73"/>
        <v>6.7649642576458377E-2</v>
      </c>
      <c r="J311" s="31">
        <v>591042</v>
      </c>
      <c r="K311" s="36">
        <f t="shared" si="74"/>
        <v>0.10609502207373565</v>
      </c>
      <c r="L311" s="31">
        <v>0</v>
      </c>
      <c r="M311" s="36">
        <f t="shared" si="75"/>
        <v>0</v>
      </c>
      <c r="N311" s="31">
        <f t="shared" si="76"/>
        <v>1658427</v>
      </c>
      <c r="O311" s="36">
        <f t="shared" si="77"/>
        <v>0.2976960168189049</v>
      </c>
      <c r="P311" s="31">
        <v>540374</v>
      </c>
      <c r="Q311" s="31">
        <v>5235284</v>
      </c>
      <c r="R311" s="31">
        <v>5711284</v>
      </c>
      <c r="S311" s="31">
        <v>1606447</v>
      </c>
      <c r="T311" s="36">
        <f t="shared" si="78"/>
        <v>0.28127597927191156</v>
      </c>
      <c r="U311" s="36">
        <f t="shared" si="79"/>
        <v>9.3764688900650262E-2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2142557</v>
      </c>
      <c r="E312" s="31">
        <v>2171060</v>
      </c>
      <c r="F312" s="31">
        <v>509643</v>
      </c>
      <c r="G312" s="36">
        <f t="shared" si="72"/>
        <v>0.23786671719818889</v>
      </c>
      <c r="H312" s="31">
        <v>642367</v>
      </c>
      <c r="I312" s="36">
        <f t="shared" si="73"/>
        <v>0.29981326051068885</v>
      </c>
      <c r="J312" s="31">
        <v>511044</v>
      </c>
      <c r="K312" s="36">
        <f t="shared" si="74"/>
        <v>0.23538916473980451</v>
      </c>
      <c r="L312" s="31">
        <v>0</v>
      </c>
      <c r="M312" s="36">
        <f t="shared" si="75"/>
        <v>0</v>
      </c>
      <c r="N312" s="31">
        <f t="shared" si="76"/>
        <v>1663054</v>
      </c>
      <c r="O312" s="36">
        <f t="shared" si="77"/>
        <v>0.76601015172312148</v>
      </c>
      <c r="P312" s="31">
        <v>475483</v>
      </c>
      <c r="Q312" s="31">
        <v>2021838</v>
      </c>
      <c r="R312" s="31">
        <v>1997367</v>
      </c>
      <c r="S312" s="31">
        <v>1529351</v>
      </c>
      <c r="T312" s="36">
        <f t="shared" si="78"/>
        <v>0.76568352235718318</v>
      </c>
      <c r="U312" s="36">
        <f t="shared" si="79"/>
        <v>7.4789214335738707E-2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20929280</v>
      </c>
      <c r="E313" s="31">
        <v>21429280</v>
      </c>
      <c r="F313" s="31">
        <v>600864</v>
      </c>
      <c r="G313" s="36">
        <f t="shared" si="72"/>
        <v>2.8709253256681548E-2</v>
      </c>
      <c r="H313" s="31">
        <v>7540921</v>
      </c>
      <c r="I313" s="36">
        <f t="shared" si="73"/>
        <v>0.36030484565164211</v>
      </c>
      <c r="J313" s="31">
        <v>4186866</v>
      </c>
      <c r="K313" s="36">
        <f t="shared" si="74"/>
        <v>0.19538061941418469</v>
      </c>
      <c r="L313" s="31">
        <v>0</v>
      </c>
      <c r="M313" s="36">
        <f t="shared" si="75"/>
        <v>0</v>
      </c>
      <c r="N313" s="31">
        <f t="shared" si="76"/>
        <v>12328651</v>
      </c>
      <c r="O313" s="36">
        <f t="shared" si="77"/>
        <v>0.57531802281737887</v>
      </c>
      <c r="P313" s="31">
        <v>8920332</v>
      </c>
      <c r="Q313" s="31">
        <v>19091585</v>
      </c>
      <c r="R313" s="31">
        <v>19768269</v>
      </c>
      <c r="S313" s="31">
        <v>12039581</v>
      </c>
      <c r="T313" s="36">
        <f t="shared" si="78"/>
        <v>0.60903567226852284</v>
      </c>
      <c r="U313" s="36">
        <f t="shared" si="79"/>
        <v>-0.53063787311952071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350600</v>
      </c>
      <c r="E314" s="31">
        <v>460500</v>
      </c>
      <c r="F314" s="31">
        <v>925</v>
      </c>
      <c r="G314" s="36">
        <f t="shared" si="72"/>
        <v>2.6383342840844265E-3</v>
      </c>
      <c r="H314" s="31">
        <v>500</v>
      </c>
      <c r="I314" s="36">
        <f t="shared" si="73"/>
        <v>1.4261266400456361E-3</v>
      </c>
      <c r="J314" s="31">
        <v>3000</v>
      </c>
      <c r="K314" s="36">
        <f t="shared" si="74"/>
        <v>6.5146579804560263E-3</v>
      </c>
      <c r="L314" s="31">
        <v>0</v>
      </c>
      <c r="M314" s="36">
        <f t="shared" si="75"/>
        <v>0</v>
      </c>
      <c r="N314" s="31">
        <f t="shared" si="76"/>
        <v>4425</v>
      </c>
      <c r="O314" s="36">
        <f t="shared" si="77"/>
        <v>9.6091205211726385E-3</v>
      </c>
      <c r="P314" s="31">
        <v>41144</v>
      </c>
      <c r="Q314" s="31">
        <v>334400</v>
      </c>
      <c r="R314" s="31">
        <v>334400</v>
      </c>
      <c r="S314" s="31">
        <v>77710</v>
      </c>
      <c r="T314" s="36">
        <f t="shared" si="78"/>
        <v>0.23238636363636364</v>
      </c>
      <c r="U314" s="36">
        <f t="shared" si="79"/>
        <v>-0.92708535874003495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0</v>
      </c>
      <c r="E315" s="31">
        <v>0</v>
      </c>
      <c r="F315" s="31">
        <v>0</v>
      </c>
      <c r="G315" s="36">
        <f t="shared" si="72"/>
        <v>0</v>
      </c>
      <c r="H315" s="31">
        <v>0</v>
      </c>
      <c r="I315" s="36">
        <f t="shared" si="73"/>
        <v>0</v>
      </c>
      <c r="J315" s="31">
        <v>0</v>
      </c>
      <c r="K315" s="36">
        <f t="shared" si="74"/>
        <v>0</v>
      </c>
      <c r="L315" s="31">
        <v>0</v>
      </c>
      <c r="M315" s="36">
        <f t="shared" si="75"/>
        <v>0</v>
      </c>
      <c r="N315" s="31">
        <f t="shared" si="76"/>
        <v>0</v>
      </c>
      <c r="O315" s="36">
        <f t="shared" si="77"/>
        <v>0</v>
      </c>
      <c r="P315" s="31">
        <v>0</v>
      </c>
      <c r="Q315" s="31">
        <v>0</v>
      </c>
      <c r="R315" s="31">
        <v>0</v>
      </c>
      <c r="S315" s="31">
        <v>0</v>
      </c>
      <c r="T315" s="36">
        <f t="shared" si="78"/>
        <v>0</v>
      </c>
      <c r="U315" s="36">
        <f t="shared" si="79"/>
        <v>0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0</v>
      </c>
      <c r="E316" s="31">
        <v>0</v>
      </c>
      <c r="F316" s="31">
        <v>0</v>
      </c>
      <c r="G316" s="36">
        <f t="shared" si="72"/>
        <v>0</v>
      </c>
      <c r="H316" s="31">
        <v>0</v>
      </c>
      <c r="I316" s="36">
        <f t="shared" si="73"/>
        <v>0</v>
      </c>
      <c r="J316" s="31">
        <v>0</v>
      </c>
      <c r="K316" s="36">
        <f t="shared" si="74"/>
        <v>0</v>
      </c>
      <c r="L316" s="31">
        <v>0</v>
      </c>
      <c r="M316" s="36">
        <f t="shared" si="75"/>
        <v>0</v>
      </c>
      <c r="N316" s="31">
        <f t="shared" si="76"/>
        <v>0</v>
      </c>
      <c r="O316" s="36">
        <f t="shared" si="77"/>
        <v>0</v>
      </c>
      <c r="P316" s="31">
        <v>0</v>
      </c>
      <c r="Q316" s="31">
        <v>0</v>
      </c>
      <c r="R316" s="31">
        <v>0</v>
      </c>
      <c r="S316" s="31">
        <v>0</v>
      </c>
      <c r="T316" s="36">
        <f t="shared" si="78"/>
        <v>0</v>
      </c>
      <c r="U316" s="36">
        <f t="shared" si="79"/>
        <v>0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30574596</v>
      </c>
      <c r="E317" s="32">
        <f>SUM(E311:E316)</f>
        <v>29631714</v>
      </c>
      <c r="F317" s="32">
        <f>SUM(F311:F316)</f>
        <v>1694976</v>
      </c>
      <c r="G317" s="37">
        <f t="shared" si="72"/>
        <v>5.5437396458157616E-2</v>
      </c>
      <c r="H317" s="32">
        <f>SUM(H311:H316)</f>
        <v>8667629</v>
      </c>
      <c r="I317" s="37">
        <f t="shared" si="73"/>
        <v>0.28349120295816826</v>
      </c>
      <c r="J317" s="32">
        <f>SUM(J311:J316)</f>
        <v>5291952</v>
      </c>
      <c r="K317" s="37">
        <f t="shared" si="74"/>
        <v>0.17859081658253045</v>
      </c>
      <c r="L317" s="32">
        <f>SUM(L311:L316)</f>
        <v>0</v>
      </c>
      <c r="M317" s="37">
        <f t="shared" si="75"/>
        <v>0</v>
      </c>
      <c r="N317" s="32">
        <f t="shared" si="76"/>
        <v>15654557</v>
      </c>
      <c r="O317" s="37">
        <f t="shared" si="77"/>
        <v>0.52830413387494224</v>
      </c>
      <c r="P317" s="32">
        <f>SUM(P311:P316)</f>
        <v>9977333</v>
      </c>
      <c r="Q317" s="32">
        <f>SUM(Q311:Q316)</f>
        <v>26683107</v>
      </c>
      <c r="R317" s="32">
        <f>SUM(R311:R316)</f>
        <v>27811320</v>
      </c>
      <c r="S317" s="32">
        <f>SUM(S311:S316)</f>
        <v>15253089</v>
      </c>
      <c r="T317" s="37">
        <f t="shared" si="78"/>
        <v>0.54844894093484231</v>
      </c>
      <c r="U317" s="37">
        <f t="shared" si="79"/>
        <v>-0.46960254809576862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60000</v>
      </c>
      <c r="E318" s="31">
        <v>0</v>
      </c>
      <c r="F318" s="31">
        <v>0</v>
      </c>
      <c r="G318" s="36">
        <f t="shared" si="72"/>
        <v>0</v>
      </c>
      <c r="H318" s="31">
        <v>0</v>
      </c>
      <c r="I318" s="36">
        <f t="shared" si="73"/>
        <v>0</v>
      </c>
      <c r="J318" s="31">
        <v>0</v>
      </c>
      <c r="K318" s="36">
        <f t="shared" si="74"/>
        <v>0</v>
      </c>
      <c r="L318" s="31">
        <v>0</v>
      </c>
      <c r="M318" s="36">
        <f t="shared" si="75"/>
        <v>0</v>
      </c>
      <c r="N318" s="31">
        <f t="shared" si="76"/>
        <v>0</v>
      </c>
      <c r="O318" s="36">
        <f t="shared" si="77"/>
        <v>0</v>
      </c>
      <c r="P318" s="31">
        <v>0</v>
      </c>
      <c r="Q318" s="31">
        <v>122550</v>
      </c>
      <c r="R318" s="31">
        <v>102550</v>
      </c>
      <c r="S318" s="31">
        <v>0</v>
      </c>
      <c r="T318" s="36">
        <f t="shared" si="78"/>
        <v>0</v>
      </c>
      <c r="U318" s="36">
        <f t="shared" si="79"/>
        <v>0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28878714</v>
      </c>
      <c r="E319" s="31">
        <v>29562643</v>
      </c>
      <c r="F319" s="31">
        <v>5965451</v>
      </c>
      <c r="G319" s="36">
        <f t="shared" si="72"/>
        <v>0.20656913600792612</v>
      </c>
      <c r="H319" s="31">
        <v>7359227</v>
      </c>
      <c r="I319" s="36">
        <f t="shared" si="73"/>
        <v>0.25483222694750191</v>
      </c>
      <c r="J319" s="31">
        <v>7122063</v>
      </c>
      <c r="K319" s="36">
        <f t="shared" si="74"/>
        <v>0.24091428496430445</v>
      </c>
      <c r="L319" s="31">
        <v>0</v>
      </c>
      <c r="M319" s="36">
        <f t="shared" si="75"/>
        <v>0</v>
      </c>
      <c r="N319" s="31">
        <f t="shared" si="76"/>
        <v>20446741</v>
      </c>
      <c r="O319" s="36">
        <f t="shared" si="77"/>
        <v>0.69164117024313421</v>
      </c>
      <c r="P319" s="31">
        <v>5858038</v>
      </c>
      <c r="Q319" s="31">
        <v>25217563</v>
      </c>
      <c r="R319" s="31">
        <v>32282423</v>
      </c>
      <c r="S319" s="31">
        <v>19781253</v>
      </c>
      <c r="T319" s="36">
        <f t="shared" si="78"/>
        <v>0.61275614287068847</v>
      </c>
      <c r="U319" s="36">
        <f t="shared" si="79"/>
        <v>0.21577616942737476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10890162</v>
      </c>
      <c r="E320" s="31">
        <v>11062976</v>
      </c>
      <c r="F320" s="31">
        <v>1982904</v>
      </c>
      <c r="G320" s="36">
        <f t="shared" si="72"/>
        <v>0.18208213982491719</v>
      </c>
      <c r="H320" s="31">
        <v>2544320</v>
      </c>
      <c r="I320" s="36">
        <f t="shared" si="73"/>
        <v>0.23363472462576773</v>
      </c>
      <c r="J320" s="31">
        <v>2642185</v>
      </c>
      <c r="K320" s="36">
        <f t="shared" si="74"/>
        <v>0.2388313054281235</v>
      </c>
      <c r="L320" s="31">
        <v>0</v>
      </c>
      <c r="M320" s="36">
        <f t="shared" si="75"/>
        <v>0</v>
      </c>
      <c r="N320" s="31">
        <f t="shared" si="76"/>
        <v>7169409</v>
      </c>
      <c r="O320" s="36">
        <f t="shared" si="77"/>
        <v>0.64805428485065864</v>
      </c>
      <c r="P320" s="31">
        <v>2179149</v>
      </c>
      <c r="Q320" s="31">
        <v>10688280</v>
      </c>
      <c r="R320" s="31">
        <v>10054323</v>
      </c>
      <c r="S320" s="31">
        <v>6342825</v>
      </c>
      <c r="T320" s="36">
        <f t="shared" si="78"/>
        <v>0.63085550364753551</v>
      </c>
      <c r="U320" s="36">
        <f t="shared" si="79"/>
        <v>0.21248478190339437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0</v>
      </c>
      <c r="E321" s="31">
        <v>0</v>
      </c>
      <c r="F321" s="31">
        <v>0</v>
      </c>
      <c r="G321" s="36">
        <f t="shared" si="72"/>
        <v>0</v>
      </c>
      <c r="H321" s="31">
        <v>0</v>
      </c>
      <c r="I321" s="36">
        <f t="shared" si="73"/>
        <v>0</v>
      </c>
      <c r="J321" s="31">
        <v>0</v>
      </c>
      <c r="K321" s="36">
        <f t="shared" si="74"/>
        <v>0</v>
      </c>
      <c r="L321" s="31">
        <v>0</v>
      </c>
      <c r="M321" s="36">
        <f t="shared" si="75"/>
        <v>0</v>
      </c>
      <c r="N321" s="31">
        <f t="shared" si="76"/>
        <v>0</v>
      </c>
      <c r="O321" s="36">
        <f t="shared" si="77"/>
        <v>0</v>
      </c>
      <c r="P321" s="31">
        <v>0</v>
      </c>
      <c r="Q321" s="31">
        <v>0</v>
      </c>
      <c r="R321" s="31">
        <v>0</v>
      </c>
      <c r="S321" s="31">
        <v>0</v>
      </c>
      <c r="T321" s="36">
        <f t="shared" si="78"/>
        <v>0</v>
      </c>
      <c r="U321" s="36">
        <f t="shared" si="79"/>
        <v>0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3932260</v>
      </c>
      <c r="E322" s="31">
        <v>3835060</v>
      </c>
      <c r="F322" s="31">
        <v>835332</v>
      </c>
      <c r="G322" s="36">
        <f t="shared" si="72"/>
        <v>0.21243051069868218</v>
      </c>
      <c r="H322" s="31">
        <v>1051127</v>
      </c>
      <c r="I322" s="36">
        <f t="shared" si="73"/>
        <v>0.26730862150519041</v>
      </c>
      <c r="J322" s="31">
        <v>868428</v>
      </c>
      <c r="K322" s="36">
        <f t="shared" si="74"/>
        <v>0.22644443633215647</v>
      </c>
      <c r="L322" s="31">
        <v>0</v>
      </c>
      <c r="M322" s="36">
        <f t="shared" si="75"/>
        <v>0</v>
      </c>
      <c r="N322" s="31">
        <f t="shared" si="76"/>
        <v>2754887</v>
      </c>
      <c r="O322" s="36">
        <f t="shared" si="77"/>
        <v>0.71834260741683309</v>
      </c>
      <c r="P322" s="31">
        <v>830395</v>
      </c>
      <c r="Q322" s="31">
        <v>3759473</v>
      </c>
      <c r="R322" s="31">
        <v>3769473</v>
      </c>
      <c r="S322" s="31">
        <v>2556338</v>
      </c>
      <c r="T322" s="36">
        <f t="shared" si="78"/>
        <v>0.67816853974017055</v>
      </c>
      <c r="U322" s="36">
        <f t="shared" si="79"/>
        <v>4.5801094659770447E-2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43761136</v>
      </c>
      <c r="E323" s="32">
        <f>SUM(E318:E322)</f>
        <v>44460679</v>
      </c>
      <c r="F323" s="32">
        <f>SUM(F318:F322)</f>
        <v>8783687</v>
      </c>
      <c r="G323" s="37">
        <f t="shared" si="72"/>
        <v>0.20071889815657437</v>
      </c>
      <c r="H323" s="32">
        <f>SUM(H318:H322)</f>
        <v>10954674</v>
      </c>
      <c r="I323" s="37">
        <f t="shared" si="73"/>
        <v>0.25032883058611644</v>
      </c>
      <c r="J323" s="32">
        <f>SUM(J318:J322)</f>
        <v>10632676</v>
      </c>
      <c r="K323" s="37">
        <f t="shared" si="74"/>
        <v>0.23914785466951596</v>
      </c>
      <c r="L323" s="32">
        <f>SUM(L318:L322)</f>
        <v>0</v>
      </c>
      <c r="M323" s="37">
        <f t="shared" si="75"/>
        <v>0</v>
      </c>
      <c r="N323" s="32">
        <f t="shared" si="76"/>
        <v>30371037</v>
      </c>
      <c r="O323" s="37">
        <f t="shared" si="77"/>
        <v>0.68309881187374577</v>
      </c>
      <c r="P323" s="32">
        <f>SUM(P318:P322)</f>
        <v>8867582</v>
      </c>
      <c r="Q323" s="32">
        <f>SUM(Q318:Q322)</f>
        <v>39787866</v>
      </c>
      <c r="R323" s="32">
        <f>SUM(R318:R322)</f>
        <v>46208769</v>
      </c>
      <c r="S323" s="32">
        <f>SUM(S318:S322)</f>
        <v>28680416</v>
      </c>
      <c r="T323" s="37">
        <f t="shared" si="78"/>
        <v>0.62067041863850558</v>
      </c>
      <c r="U323" s="37">
        <f t="shared" si="79"/>
        <v>0.19905020331359768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0</v>
      </c>
      <c r="E324" s="31">
        <v>0</v>
      </c>
      <c r="F324" s="31">
        <v>0</v>
      </c>
      <c r="G324" s="36">
        <f t="shared" si="72"/>
        <v>0</v>
      </c>
      <c r="H324" s="31">
        <v>0</v>
      </c>
      <c r="I324" s="36">
        <f t="shared" si="73"/>
        <v>0</v>
      </c>
      <c r="J324" s="31">
        <v>0</v>
      </c>
      <c r="K324" s="36">
        <f t="shared" si="74"/>
        <v>0</v>
      </c>
      <c r="L324" s="31">
        <v>0</v>
      </c>
      <c r="M324" s="36">
        <f t="shared" si="75"/>
        <v>0</v>
      </c>
      <c r="N324" s="31">
        <f t="shared" si="76"/>
        <v>0</v>
      </c>
      <c r="O324" s="36">
        <f t="shared" si="77"/>
        <v>0</v>
      </c>
      <c r="P324" s="31">
        <v>0</v>
      </c>
      <c r="Q324" s="31">
        <v>0</v>
      </c>
      <c r="R324" s="31">
        <v>0</v>
      </c>
      <c r="S324" s="31">
        <v>0</v>
      </c>
      <c r="T324" s="36">
        <f t="shared" si="78"/>
        <v>0</v>
      </c>
      <c r="U324" s="36">
        <f t="shared" si="79"/>
        <v>0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7295404</v>
      </c>
      <c r="E325" s="31">
        <v>7314749</v>
      </c>
      <c r="F325" s="31">
        <v>1368190</v>
      </c>
      <c r="G325" s="36">
        <f t="shared" si="72"/>
        <v>0.18754136165728449</v>
      </c>
      <c r="H325" s="31">
        <v>1978536</v>
      </c>
      <c r="I325" s="36">
        <f t="shared" si="73"/>
        <v>0.27120307525121295</v>
      </c>
      <c r="J325" s="31">
        <v>1579946</v>
      </c>
      <c r="K325" s="36">
        <f t="shared" si="74"/>
        <v>0.21599456112574744</v>
      </c>
      <c r="L325" s="31">
        <v>0</v>
      </c>
      <c r="M325" s="36">
        <f t="shared" si="75"/>
        <v>0</v>
      </c>
      <c r="N325" s="31">
        <f t="shared" si="76"/>
        <v>4926672</v>
      </c>
      <c r="O325" s="36">
        <f t="shared" si="77"/>
        <v>0.67352577648255596</v>
      </c>
      <c r="P325" s="31">
        <v>1378546</v>
      </c>
      <c r="Q325" s="31">
        <v>6716247</v>
      </c>
      <c r="R325" s="31">
        <v>6647794</v>
      </c>
      <c r="S325" s="31">
        <v>4416833</v>
      </c>
      <c r="T325" s="36">
        <f t="shared" si="78"/>
        <v>0.66440581642571961</v>
      </c>
      <c r="U325" s="36">
        <f t="shared" si="79"/>
        <v>0.14609595907572182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13347182</v>
      </c>
      <c r="E326" s="31">
        <v>13369601</v>
      </c>
      <c r="F326" s="31">
        <v>2989453</v>
      </c>
      <c r="G326" s="36">
        <f t="shared" si="72"/>
        <v>0.22397634197241034</v>
      </c>
      <c r="H326" s="31">
        <v>3428469</v>
      </c>
      <c r="I326" s="36">
        <f t="shared" si="73"/>
        <v>0.25686837865850637</v>
      </c>
      <c r="J326" s="31">
        <v>3131207</v>
      </c>
      <c r="K326" s="36">
        <f t="shared" si="74"/>
        <v>0.2342034739854989</v>
      </c>
      <c r="L326" s="31">
        <v>0</v>
      </c>
      <c r="M326" s="36">
        <f t="shared" si="75"/>
        <v>0</v>
      </c>
      <c r="N326" s="31">
        <f t="shared" si="76"/>
        <v>9549129</v>
      </c>
      <c r="O326" s="36">
        <f t="shared" si="77"/>
        <v>0.71424188350871498</v>
      </c>
      <c r="P326" s="31">
        <v>3127806</v>
      </c>
      <c r="Q326" s="31">
        <v>11867501</v>
      </c>
      <c r="R326" s="31">
        <v>12090078</v>
      </c>
      <c r="S326" s="31">
        <v>8878568</v>
      </c>
      <c r="T326" s="36">
        <f t="shared" si="78"/>
        <v>0.73436813228169417</v>
      </c>
      <c r="U326" s="36">
        <f t="shared" si="79"/>
        <v>1.0873436523877178E-3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7790130</v>
      </c>
      <c r="E327" s="31">
        <v>7633351</v>
      </c>
      <c r="F327" s="31">
        <v>1233955</v>
      </c>
      <c r="G327" s="36">
        <f t="shared" si="72"/>
        <v>0.15839979563884043</v>
      </c>
      <c r="H327" s="31">
        <v>1413989</v>
      </c>
      <c r="I327" s="36">
        <f t="shared" si="73"/>
        <v>0.18151032139386633</v>
      </c>
      <c r="J327" s="31">
        <v>1019840</v>
      </c>
      <c r="K327" s="36">
        <f t="shared" si="74"/>
        <v>0.13360318423717185</v>
      </c>
      <c r="L327" s="31">
        <v>0</v>
      </c>
      <c r="M327" s="36">
        <f t="shared" si="75"/>
        <v>0</v>
      </c>
      <c r="N327" s="31">
        <f t="shared" si="76"/>
        <v>3667784</v>
      </c>
      <c r="O327" s="36">
        <f t="shared" si="77"/>
        <v>0.48049460846225989</v>
      </c>
      <c r="P327" s="31">
        <v>1244487</v>
      </c>
      <c r="Q327" s="31">
        <v>7065249</v>
      </c>
      <c r="R327" s="31">
        <v>7145249</v>
      </c>
      <c r="S327" s="31">
        <v>4206377</v>
      </c>
      <c r="T327" s="36">
        <f t="shared" si="78"/>
        <v>0.5886956493748503</v>
      </c>
      <c r="U327" s="36">
        <f t="shared" si="79"/>
        <v>-0.18051373778914526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0</v>
      </c>
      <c r="E328" s="31">
        <v>0</v>
      </c>
      <c r="F328" s="31">
        <v>0</v>
      </c>
      <c r="G328" s="36">
        <f t="shared" si="72"/>
        <v>0</v>
      </c>
      <c r="H328" s="31">
        <v>0</v>
      </c>
      <c r="I328" s="36">
        <f t="shared" si="73"/>
        <v>0</v>
      </c>
      <c r="J328" s="31">
        <v>0</v>
      </c>
      <c r="K328" s="36">
        <f t="shared" si="74"/>
        <v>0</v>
      </c>
      <c r="L328" s="31">
        <v>0</v>
      </c>
      <c r="M328" s="36">
        <f t="shared" si="75"/>
        <v>0</v>
      </c>
      <c r="N328" s="31">
        <f t="shared" si="76"/>
        <v>0</v>
      </c>
      <c r="O328" s="36">
        <f t="shared" si="77"/>
        <v>0</v>
      </c>
      <c r="P328" s="31">
        <v>0</v>
      </c>
      <c r="Q328" s="31">
        <v>0</v>
      </c>
      <c r="R328" s="31">
        <v>0</v>
      </c>
      <c r="S328" s="31">
        <v>0</v>
      </c>
      <c r="T328" s="36">
        <f t="shared" si="78"/>
        <v>0</v>
      </c>
      <c r="U328" s="36">
        <f t="shared" si="79"/>
        <v>0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0</v>
      </c>
      <c r="E329" s="31">
        <v>0</v>
      </c>
      <c r="F329" s="31">
        <v>0</v>
      </c>
      <c r="G329" s="36">
        <f t="shared" si="72"/>
        <v>0</v>
      </c>
      <c r="H329" s="31">
        <v>0</v>
      </c>
      <c r="I329" s="36">
        <f t="shared" si="73"/>
        <v>0</v>
      </c>
      <c r="J329" s="31">
        <v>0</v>
      </c>
      <c r="K329" s="36">
        <f t="shared" si="74"/>
        <v>0</v>
      </c>
      <c r="L329" s="31">
        <v>0</v>
      </c>
      <c r="M329" s="36">
        <f t="shared" si="75"/>
        <v>0</v>
      </c>
      <c r="N329" s="31">
        <f t="shared" si="76"/>
        <v>0</v>
      </c>
      <c r="O329" s="36">
        <f t="shared" si="77"/>
        <v>0</v>
      </c>
      <c r="P329" s="31">
        <v>0</v>
      </c>
      <c r="Q329" s="31">
        <v>0</v>
      </c>
      <c r="R329" s="31">
        <v>0</v>
      </c>
      <c r="S329" s="31">
        <v>0</v>
      </c>
      <c r="T329" s="36">
        <f t="shared" si="78"/>
        <v>0</v>
      </c>
      <c r="U329" s="36">
        <f t="shared" si="79"/>
        <v>0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4875455</v>
      </c>
      <c r="E330" s="31">
        <v>3918726</v>
      </c>
      <c r="F330" s="31">
        <v>539609</v>
      </c>
      <c r="G330" s="36">
        <f t="shared" si="72"/>
        <v>0.11067869562943355</v>
      </c>
      <c r="H330" s="31">
        <v>980960</v>
      </c>
      <c r="I330" s="36">
        <f t="shared" si="73"/>
        <v>0.20120378508262307</v>
      </c>
      <c r="J330" s="31">
        <v>804054</v>
      </c>
      <c r="K330" s="36">
        <f t="shared" si="74"/>
        <v>0.20518250063923837</v>
      </c>
      <c r="L330" s="31">
        <v>0</v>
      </c>
      <c r="M330" s="36">
        <f t="shared" si="75"/>
        <v>0</v>
      </c>
      <c r="N330" s="31">
        <f t="shared" si="76"/>
        <v>2324623</v>
      </c>
      <c r="O330" s="36">
        <f t="shared" si="77"/>
        <v>0.59320886430947206</v>
      </c>
      <c r="P330" s="31">
        <v>934717</v>
      </c>
      <c r="Q330" s="31">
        <v>7373244</v>
      </c>
      <c r="R330" s="31">
        <v>5983238</v>
      </c>
      <c r="S330" s="31">
        <v>2956951</v>
      </c>
      <c r="T330" s="36">
        <f t="shared" si="78"/>
        <v>0.49420581297284177</v>
      </c>
      <c r="U330" s="36">
        <f t="shared" si="79"/>
        <v>-0.13978883448145263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4336780</v>
      </c>
      <c r="E331" s="31">
        <v>4336780</v>
      </c>
      <c r="F331" s="31">
        <v>1018792</v>
      </c>
      <c r="G331" s="36">
        <f t="shared" si="72"/>
        <v>0.23491899519920309</v>
      </c>
      <c r="H331" s="31">
        <v>1123886</v>
      </c>
      <c r="I331" s="36">
        <f t="shared" si="73"/>
        <v>0.25915218203367474</v>
      </c>
      <c r="J331" s="31">
        <v>976720</v>
      </c>
      <c r="K331" s="36">
        <f t="shared" si="74"/>
        <v>0.22521778831298797</v>
      </c>
      <c r="L331" s="31">
        <v>0</v>
      </c>
      <c r="M331" s="36">
        <f t="shared" si="75"/>
        <v>0</v>
      </c>
      <c r="N331" s="31">
        <f t="shared" si="76"/>
        <v>3119398</v>
      </c>
      <c r="O331" s="36">
        <f t="shared" si="77"/>
        <v>0.71928896554586585</v>
      </c>
      <c r="P331" s="31">
        <v>993724</v>
      </c>
      <c r="Q331" s="31">
        <v>4269781</v>
      </c>
      <c r="R331" s="31">
        <v>4563675</v>
      </c>
      <c r="S331" s="31">
        <v>3237290</v>
      </c>
      <c r="T331" s="36">
        <f t="shared" si="78"/>
        <v>0.70936032912071956</v>
      </c>
      <c r="U331" s="36">
        <f t="shared" si="79"/>
        <v>-1.7111391090483874E-2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37644951</v>
      </c>
      <c r="E332" s="32">
        <f>SUM(E324:E331)</f>
        <v>36573207</v>
      </c>
      <c r="F332" s="32">
        <f>SUM(F324:F331)</f>
        <v>7149999</v>
      </c>
      <c r="G332" s="37">
        <f t="shared" si="72"/>
        <v>0.18993248257913789</v>
      </c>
      <c r="H332" s="32">
        <f>SUM(H324:H331)</f>
        <v>8925840</v>
      </c>
      <c r="I332" s="37">
        <f t="shared" si="73"/>
        <v>0.2371059003370731</v>
      </c>
      <c r="J332" s="32">
        <f>SUM(J324:J331)</f>
        <v>7511767</v>
      </c>
      <c r="K332" s="37">
        <f t="shared" si="74"/>
        <v>0.20538989102049487</v>
      </c>
      <c r="L332" s="32">
        <f>SUM(L324:L331)</f>
        <v>0</v>
      </c>
      <c r="M332" s="37">
        <f t="shared" si="75"/>
        <v>0</v>
      </c>
      <c r="N332" s="32">
        <f t="shared" si="76"/>
        <v>23587606</v>
      </c>
      <c r="O332" s="37">
        <f t="shared" si="77"/>
        <v>0.64494223872683631</v>
      </c>
      <c r="P332" s="32">
        <f>SUM(P324:P331)</f>
        <v>7679280</v>
      </c>
      <c r="Q332" s="32">
        <f>SUM(Q324:Q331)</f>
        <v>37292022</v>
      </c>
      <c r="R332" s="32">
        <f>SUM(R324:R331)</f>
        <v>36430034</v>
      </c>
      <c r="S332" s="32">
        <f>SUM(S324:S331)</f>
        <v>23696019</v>
      </c>
      <c r="T332" s="37">
        <f t="shared" si="78"/>
        <v>0.6504528378974338</v>
      </c>
      <c r="U332" s="37">
        <f t="shared" si="79"/>
        <v>-2.1813633569813806E-2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0</v>
      </c>
      <c r="E333" s="31">
        <v>0</v>
      </c>
      <c r="F333" s="31">
        <v>0</v>
      </c>
      <c r="G333" s="36">
        <f t="shared" si="72"/>
        <v>0</v>
      </c>
      <c r="H333" s="31">
        <v>0</v>
      </c>
      <c r="I333" s="36">
        <f t="shared" si="73"/>
        <v>0</v>
      </c>
      <c r="J333" s="31">
        <v>0</v>
      </c>
      <c r="K333" s="36">
        <f t="shared" si="74"/>
        <v>0</v>
      </c>
      <c r="L333" s="31">
        <v>0</v>
      </c>
      <c r="M333" s="36">
        <f t="shared" si="75"/>
        <v>0</v>
      </c>
      <c r="N333" s="31">
        <f t="shared" si="76"/>
        <v>0</v>
      </c>
      <c r="O333" s="36">
        <f t="shared" si="77"/>
        <v>0</v>
      </c>
      <c r="P333" s="31">
        <v>0</v>
      </c>
      <c r="Q333" s="31">
        <v>0</v>
      </c>
      <c r="R333" s="31">
        <v>0</v>
      </c>
      <c r="S333" s="31">
        <v>0</v>
      </c>
      <c r="T333" s="36">
        <f t="shared" si="78"/>
        <v>0</v>
      </c>
      <c r="U333" s="36">
        <f t="shared" si="79"/>
        <v>0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0</v>
      </c>
      <c r="E334" s="31">
        <v>0</v>
      </c>
      <c r="F334" s="31">
        <v>0</v>
      </c>
      <c r="G334" s="36">
        <f t="shared" si="72"/>
        <v>0</v>
      </c>
      <c r="H334" s="31">
        <v>0</v>
      </c>
      <c r="I334" s="36">
        <f t="shared" si="73"/>
        <v>0</v>
      </c>
      <c r="J334" s="31">
        <v>0</v>
      </c>
      <c r="K334" s="36">
        <f t="shared" si="74"/>
        <v>0</v>
      </c>
      <c r="L334" s="31">
        <v>0</v>
      </c>
      <c r="M334" s="36">
        <f t="shared" si="75"/>
        <v>0</v>
      </c>
      <c r="N334" s="31">
        <f t="shared" si="76"/>
        <v>0</v>
      </c>
      <c r="O334" s="36">
        <f t="shared" si="77"/>
        <v>0</v>
      </c>
      <c r="P334" s="31">
        <v>0</v>
      </c>
      <c r="Q334" s="31">
        <v>0</v>
      </c>
      <c r="R334" s="31">
        <v>0</v>
      </c>
      <c r="S334" s="31">
        <v>0</v>
      </c>
      <c r="T334" s="36">
        <f t="shared" si="78"/>
        <v>0</v>
      </c>
      <c r="U334" s="36">
        <f t="shared" si="79"/>
        <v>0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0</v>
      </c>
      <c r="E335" s="31">
        <v>0</v>
      </c>
      <c r="F335" s="31">
        <v>0</v>
      </c>
      <c r="G335" s="36">
        <f t="shared" si="72"/>
        <v>0</v>
      </c>
      <c r="H335" s="31">
        <v>0</v>
      </c>
      <c r="I335" s="36">
        <f t="shared" si="73"/>
        <v>0</v>
      </c>
      <c r="J335" s="31">
        <v>0</v>
      </c>
      <c r="K335" s="36">
        <f t="shared" si="74"/>
        <v>0</v>
      </c>
      <c r="L335" s="31">
        <v>0</v>
      </c>
      <c r="M335" s="36">
        <f t="shared" si="75"/>
        <v>0</v>
      </c>
      <c r="N335" s="31">
        <f t="shared" si="76"/>
        <v>0</v>
      </c>
      <c r="O335" s="36">
        <f t="shared" si="77"/>
        <v>0</v>
      </c>
      <c r="P335" s="31">
        <v>0</v>
      </c>
      <c r="Q335" s="31">
        <v>0</v>
      </c>
      <c r="R335" s="31">
        <v>0</v>
      </c>
      <c r="S335" s="31">
        <v>0</v>
      </c>
      <c r="T335" s="36">
        <f t="shared" si="78"/>
        <v>0</v>
      </c>
      <c r="U335" s="36">
        <f t="shared" si="79"/>
        <v>0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0</v>
      </c>
      <c r="O336" s="36">
        <f t="shared" si="77"/>
        <v>0</v>
      </c>
      <c r="P336" s="31">
        <v>0</v>
      </c>
      <c r="Q336" s="31">
        <v>0</v>
      </c>
      <c r="R336" s="31">
        <v>0</v>
      </c>
      <c r="S336" s="31">
        <v>0</v>
      </c>
      <c r="T336" s="36">
        <f t="shared" si="78"/>
        <v>0</v>
      </c>
      <c r="U336" s="36">
        <f t="shared" si="79"/>
        <v>0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0</v>
      </c>
      <c r="E337" s="32">
        <f>SUM(E333:E336)</f>
        <v>0</v>
      </c>
      <c r="F337" s="32">
        <f>SUM(F333:F336)</f>
        <v>0</v>
      </c>
      <c r="G337" s="37">
        <f t="shared" si="72"/>
        <v>0</v>
      </c>
      <c r="H337" s="32">
        <f>SUM(H333:H336)</f>
        <v>0</v>
      </c>
      <c r="I337" s="37">
        <f t="shared" si="73"/>
        <v>0</v>
      </c>
      <c r="J337" s="32">
        <f>SUM(J333:J336)</f>
        <v>0</v>
      </c>
      <c r="K337" s="37">
        <f t="shared" si="74"/>
        <v>0</v>
      </c>
      <c r="L337" s="32">
        <f>SUM(L333:L336)</f>
        <v>0</v>
      </c>
      <c r="M337" s="37">
        <f t="shared" si="75"/>
        <v>0</v>
      </c>
      <c r="N337" s="32">
        <f t="shared" si="76"/>
        <v>0</v>
      </c>
      <c r="O337" s="37">
        <f t="shared" si="77"/>
        <v>0</v>
      </c>
      <c r="P337" s="32">
        <f>SUM(P333:P336)</f>
        <v>0</v>
      </c>
      <c r="Q337" s="32">
        <f>SUM(Q333:Q336)</f>
        <v>0</v>
      </c>
      <c r="R337" s="32">
        <f>SUM(R333:R336)</f>
        <v>0</v>
      </c>
      <c r="S337" s="32">
        <f>SUM(S333:S336)</f>
        <v>0</v>
      </c>
      <c r="T337" s="37">
        <f t="shared" si="78"/>
        <v>0</v>
      </c>
      <c r="U337" s="37">
        <f t="shared" si="79"/>
        <v>0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482168313</v>
      </c>
      <c r="E338" s="32">
        <f>SUM(E302,E304:E309,E311:E316,E318:E322,E324:E331,E333:E336)</f>
        <v>559612614</v>
      </c>
      <c r="F338" s="32">
        <f>SUM(F302,F304:F309,F311:F316,F318:F322,F324:F331,F333:F336)</f>
        <v>99822880</v>
      </c>
      <c r="G338" s="37">
        <f t="shared" si="72"/>
        <v>0.20702911682211683</v>
      </c>
      <c r="H338" s="32">
        <f>SUM(H302,H304:H309,H311:H316,H318:H322,H324:H331,H333:H336)</f>
        <v>111102316</v>
      </c>
      <c r="I338" s="37">
        <f t="shared" si="73"/>
        <v>0.23042226750392036</v>
      </c>
      <c r="J338" s="32">
        <f>SUM(J302,J304:J309,J311:J316,J318:J322,J324:J331,J333:J336)</f>
        <v>144501643</v>
      </c>
      <c r="K338" s="37">
        <f t="shared" si="74"/>
        <v>0.25821727277934448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355426839</v>
      </c>
      <c r="O338" s="37">
        <f t="shared" si="77"/>
        <v>0.6351301420092722</v>
      </c>
      <c r="P338" s="32">
        <f>SUM(P302,P304:P309,P311:P316,P318:P322,P324:P331,P333:P336)</f>
        <v>96475563</v>
      </c>
      <c r="Q338" s="32">
        <f>SUM(Q302,Q304:Q309,Q311:Q316,Q318:Q322,Q324:Q331,Q333:Q336)</f>
        <v>423156606</v>
      </c>
      <c r="R338" s="32">
        <f>SUM(R302,R304:R309,R311:R316,R318:R322,R324:R331,R333:R336)</f>
        <v>435270606</v>
      </c>
      <c r="S338" s="32">
        <f>SUM(S302,S304:S309,S311:S316,S318:S322,S324:S331,S333:S336)</f>
        <v>271778349</v>
      </c>
      <c r="T338" s="37">
        <f t="shared" si="78"/>
        <v>0.6243893919177258</v>
      </c>
      <c r="U338" s="37">
        <f t="shared" si="79"/>
        <v>0.49780564638943847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2013197218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2084792078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413940169</v>
      </c>
      <c r="G339" s="39">
        <f t="shared" si="72"/>
        <v>0.20561332257910958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475105158</v>
      </c>
      <c r="I339" s="39">
        <f t="shared" si="73"/>
        <v>0.23599533803846137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440334509</v>
      </c>
      <c r="K339" s="39">
        <f t="shared" si="74"/>
        <v>0.21121267374654712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1329379836</v>
      </c>
      <c r="O339" s="39">
        <f t="shared" si="77"/>
        <v>0.63765583629582456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464895112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1907921797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2005278723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1265301028</v>
      </c>
      <c r="T339" s="39">
        <f t="shared" si="78"/>
        <v>0.63098511617728859</v>
      </c>
      <c r="U339" s="39">
        <f t="shared" si="79"/>
        <v>-5.2830417799703655E-2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1" width="11.7265625" customWidth="1"/>
    <col min="12" max="13" width="11.7265625" hidden="1" customWidth="1"/>
    <col min="1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613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4382455434</v>
      </c>
      <c r="E8" s="31">
        <v>4281820109</v>
      </c>
      <c r="F8" s="31">
        <v>1366671358</v>
      </c>
      <c r="G8" s="36">
        <f>IF(($D8       =0),0,($F8       /$D8       ))</f>
        <v>0.31185060032717721</v>
      </c>
      <c r="H8" s="31">
        <v>1086930411</v>
      </c>
      <c r="I8" s="36">
        <f>IF(($D8       =0),0,($H8       /$D8       ))</f>
        <v>0.24801858852171502</v>
      </c>
      <c r="J8" s="31">
        <v>955648588</v>
      </c>
      <c r="K8" s="36">
        <f>IF(($E8       =0),0,($J8       /$E8       ))</f>
        <v>0.22318746786940274</v>
      </c>
      <c r="L8" s="31">
        <v>0</v>
      </c>
      <c r="M8" s="36">
        <f>IF(($E8       =0),0,($L8       /$E8       ))</f>
        <v>0</v>
      </c>
      <c r="N8" s="31">
        <f>$F8       +$H8       +$J8</f>
        <v>3409250357</v>
      </c>
      <c r="O8" s="36">
        <f>IF(($E8       =0),0,($N8       /$E8       ))</f>
        <v>0.79621522394975519</v>
      </c>
      <c r="P8" s="31">
        <v>874059464</v>
      </c>
      <c r="Q8" s="31">
        <v>3937554849</v>
      </c>
      <c r="R8" s="31">
        <v>3963798050</v>
      </c>
      <c r="S8" s="31">
        <v>3087448218</v>
      </c>
      <c r="T8" s="36">
        <f>IF(($R8       =0),0,($S8       /$R8       ))</f>
        <v>0.77891158405509586</v>
      </c>
      <c r="U8" s="36">
        <f>IF(($P8       =0),0,(($J8       /$P8       )-1))</f>
        <v>9.3345049576627037E-2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8343770370</v>
      </c>
      <c r="E9" s="31">
        <v>8289142650</v>
      </c>
      <c r="F9" s="31">
        <v>1447105491</v>
      </c>
      <c r="G9" s="36">
        <f>IF(($D9       =0),0,($F9       /$D9       ))</f>
        <v>0.17343544067356687</v>
      </c>
      <c r="H9" s="31">
        <v>0</v>
      </c>
      <c r="I9" s="36">
        <f>IF(($D9       =0),0,($H9       /$D9       ))</f>
        <v>0</v>
      </c>
      <c r="J9" s="31">
        <v>0</v>
      </c>
      <c r="K9" s="36">
        <f>IF(($E9       =0),0,($J9       /$E9       ))</f>
        <v>0</v>
      </c>
      <c r="L9" s="31">
        <v>0</v>
      </c>
      <c r="M9" s="36">
        <f>IF(($E9       =0),0,($L9       /$E9       ))</f>
        <v>0</v>
      </c>
      <c r="N9" s="31">
        <f>$F9       +$H9       +$J9</f>
        <v>1447105491</v>
      </c>
      <c r="O9" s="36">
        <f>IF(($E9       =0),0,($N9       /$E9       ))</f>
        <v>0.17457842772195506</v>
      </c>
      <c r="P9" s="31">
        <v>1576745261</v>
      </c>
      <c r="Q9" s="31">
        <v>7415583550</v>
      </c>
      <c r="R9" s="31">
        <v>7536922600</v>
      </c>
      <c r="S9" s="31">
        <v>5354762335</v>
      </c>
      <c r="T9" s="36">
        <f>IF(($R9       =0),0,($S9       /$R9       ))</f>
        <v>0.71047065482667948</v>
      </c>
      <c r="U9" s="36">
        <f>IF(($P9       =0),0,(($J9       /$P9       )-1))</f>
        <v>-1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12726225804</v>
      </c>
      <c r="E10" s="32">
        <f>SUM(E8:E9)</f>
        <v>12570962759</v>
      </c>
      <c r="F10" s="32">
        <f>SUM(F8:F9)</f>
        <v>2813776849</v>
      </c>
      <c r="G10" s="37">
        <f t="shared" ref="G10:G54" si="0">IF(($D10      =0),0,($F10      /$D10      ))</f>
        <v>0.22110065406159912</v>
      </c>
      <c r="H10" s="32">
        <f>SUM(H8:H9)</f>
        <v>1086930411</v>
      </c>
      <c r="I10" s="37">
        <f t="shared" ref="I10:I54" si="1">IF(($D10      =0),0,($H10      /$D10      ))</f>
        <v>8.5408700720866135E-2</v>
      </c>
      <c r="J10" s="32">
        <f>SUM(J8:J9)</f>
        <v>955648588</v>
      </c>
      <c r="K10" s="37">
        <f t="shared" ref="K10:K54" si="2">IF(($E10      =0),0,($J10      /$E10      ))</f>
        <v>7.602031811889802E-2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4856355848</v>
      </c>
      <c r="O10" s="37">
        <f t="shared" ref="O10:O54" si="5">IF(($E10      =0),0,($N10      /$E10      ))</f>
        <v>0.38631534760718006</v>
      </c>
      <c r="P10" s="32">
        <f>SUM(P8:P9)</f>
        <v>2450804725</v>
      </c>
      <c r="Q10" s="32">
        <f>SUM(Q8:Q9)</f>
        <v>11353138399</v>
      </c>
      <c r="R10" s="32">
        <f>SUM(R8:R9)</f>
        <v>11500720650</v>
      </c>
      <c r="S10" s="32">
        <f>SUM(S8:S9)</f>
        <v>8442210553</v>
      </c>
      <c r="T10" s="37">
        <f t="shared" ref="T10:T54" si="6">IF(($R10      =0),0,($S10      /$R10      ))</f>
        <v>0.73405926549481049</v>
      </c>
      <c r="U10" s="37">
        <f t="shared" ref="U10:U54" si="7">IF(($P10      =0),0,(($J10      /$P10      )-1))</f>
        <v>-0.61006742877076836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181334609</v>
      </c>
      <c r="E11" s="31">
        <v>184915886</v>
      </c>
      <c r="F11" s="31">
        <v>56091017</v>
      </c>
      <c r="G11" s="36">
        <f t="shared" si="0"/>
        <v>0.30932328533049086</v>
      </c>
      <c r="H11" s="31">
        <v>29824853</v>
      </c>
      <c r="I11" s="36">
        <f t="shared" si="1"/>
        <v>0.16447413521596421</v>
      </c>
      <c r="J11" s="31">
        <v>48227170</v>
      </c>
      <c r="K11" s="36">
        <f t="shared" si="2"/>
        <v>0.26080598613360889</v>
      </c>
      <c r="L11" s="31">
        <v>0</v>
      </c>
      <c r="M11" s="36">
        <f t="shared" si="3"/>
        <v>0</v>
      </c>
      <c r="N11" s="31">
        <f t="shared" si="4"/>
        <v>134143040</v>
      </c>
      <c r="O11" s="36">
        <f t="shared" si="5"/>
        <v>0.72542734375996232</v>
      </c>
      <c r="P11" s="31">
        <v>41813083</v>
      </c>
      <c r="Q11" s="31">
        <v>154883099</v>
      </c>
      <c r="R11" s="31">
        <v>184447082</v>
      </c>
      <c r="S11" s="31">
        <v>137145595</v>
      </c>
      <c r="T11" s="36">
        <f t="shared" si="6"/>
        <v>0.74354982205682174</v>
      </c>
      <c r="U11" s="36">
        <f t="shared" si="7"/>
        <v>0.15339904498312174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171804524</v>
      </c>
      <c r="E12" s="31">
        <v>171482349</v>
      </c>
      <c r="F12" s="31">
        <v>21670128</v>
      </c>
      <c r="G12" s="36">
        <f t="shared" si="0"/>
        <v>0.12613246435815625</v>
      </c>
      <c r="H12" s="31">
        <v>48317360</v>
      </c>
      <c r="I12" s="36">
        <f t="shared" si="1"/>
        <v>0.28123450346394835</v>
      </c>
      <c r="J12" s="31">
        <v>76384297</v>
      </c>
      <c r="K12" s="36">
        <f t="shared" si="2"/>
        <v>0.44543533165620447</v>
      </c>
      <c r="L12" s="31">
        <v>0</v>
      </c>
      <c r="M12" s="36">
        <f t="shared" si="3"/>
        <v>0</v>
      </c>
      <c r="N12" s="31">
        <f t="shared" si="4"/>
        <v>146371785</v>
      </c>
      <c r="O12" s="36">
        <f t="shared" si="5"/>
        <v>0.85356764619546932</v>
      </c>
      <c r="P12" s="31">
        <v>1923435</v>
      </c>
      <c r="Q12" s="31">
        <v>151891336</v>
      </c>
      <c r="R12" s="31">
        <v>145855614</v>
      </c>
      <c r="S12" s="31">
        <v>11733368</v>
      </c>
      <c r="T12" s="36">
        <f t="shared" si="6"/>
        <v>8.0445090032667518E-2</v>
      </c>
      <c r="U12" s="36">
        <f t="shared" si="7"/>
        <v>38.71243998367504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250394029</v>
      </c>
      <c r="E13" s="31">
        <v>233769921</v>
      </c>
      <c r="F13" s="31">
        <v>49364588</v>
      </c>
      <c r="G13" s="36">
        <f t="shared" si="0"/>
        <v>0.19714762447470344</v>
      </c>
      <c r="H13" s="31">
        <v>35697010</v>
      </c>
      <c r="I13" s="36">
        <f t="shared" si="1"/>
        <v>0.1425633436330864</v>
      </c>
      <c r="J13" s="31">
        <v>67710553</v>
      </c>
      <c r="K13" s="36">
        <f t="shared" si="2"/>
        <v>0.28964613030775677</v>
      </c>
      <c r="L13" s="31">
        <v>0</v>
      </c>
      <c r="M13" s="36">
        <f t="shared" si="3"/>
        <v>0</v>
      </c>
      <c r="N13" s="31">
        <f t="shared" si="4"/>
        <v>152772151</v>
      </c>
      <c r="O13" s="36">
        <f t="shared" si="5"/>
        <v>0.65351500461002421</v>
      </c>
      <c r="P13" s="31">
        <v>43879656</v>
      </c>
      <c r="Q13" s="31">
        <v>263613956</v>
      </c>
      <c r="R13" s="31">
        <v>258763887</v>
      </c>
      <c r="S13" s="31">
        <v>123887206</v>
      </c>
      <c r="T13" s="36">
        <f t="shared" si="6"/>
        <v>0.47876543916655573</v>
      </c>
      <c r="U13" s="36">
        <f t="shared" si="7"/>
        <v>0.54309671434069573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133085083</v>
      </c>
      <c r="E14" s="31">
        <v>133085083</v>
      </c>
      <c r="F14" s="31">
        <v>24946662</v>
      </c>
      <c r="G14" s="36">
        <f t="shared" si="0"/>
        <v>0.18744897202340852</v>
      </c>
      <c r="H14" s="31">
        <v>34499602</v>
      </c>
      <c r="I14" s="36">
        <f t="shared" si="1"/>
        <v>0.25922966888783472</v>
      </c>
      <c r="J14" s="31">
        <v>32226618</v>
      </c>
      <c r="K14" s="36">
        <f t="shared" si="2"/>
        <v>0.24215048954810359</v>
      </c>
      <c r="L14" s="31">
        <v>0</v>
      </c>
      <c r="M14" s="36">
        <f t="shared" si="3"/>
        <v>0</v>
      </c>
      <c r="N14" s="31">
        <f t="shared" si="4"/>
        <v>91672882</v>
      </c>
      <c r="O14" s="36">
        <f t="shared" si="5"/>
        <v>0.68882913045934679</v>
      </c>
      <c r="P14" s="31">
        <v>31928688</v>
      </c>
      <c r="Q14" s="31">
        <v>121250281</v>
      </c>
      <c r="R14" s="31">
        <v>125547282</v>
      </c>
      <c r="S14" s="31">
        <v>90196653</v>
      </c>
      <c r="T14" s="36">
        <f t="shared" si="6"/>
        <v>0.71842776333461367</v>
      </c>
      <c r="U14" s="36">
        <f t="shared" si="7"/>
        <v>9.3311068716634971E-3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61827246</v>
      </c>
      <c r="E15" s="31">
        <v>61827246</v>
      </c>
      <c r="F15" s="31">
        <v>14813203</v>
      </c>
      <c r="G15" s="36">
        <f t="shared" si="0"/>
        <v>0.23959021237983008</v>
      </c>
      <c r="H15" s="31">
        <v>14305794</v>
      </c>
      <c r="I15" s="36">
        <f t="shared" si="1"/>
        <v>0.23138332896147437</v>
      </c>
      <c r="J15" s="31">
        <v>12488043</v>
      </c>
      <c r="K15" s="36">
        <f t="shared" si="2"/>
        <v>0.20198284426254406</v>
      </c>
      <c r="L15" s="31">
        <v>0</v>
      </c>
      <c r="M15" s="36">
        <f t="shared" si="3"/>
        <v>0</v>
      </c>
      <c r="N15" s="31">
        <f t="shared" si="4"/>
        <v>41607040</v>
      </c>
      <c r="O15" s="36">
        <f t="shared" si="5"/>
        <v>0.67295638560384852</v>
      </c>
      <c r="P15" s="31">
        <v>15780405</v>
      </c>
      <c r="Q15" s="31">
        <v>46126391</v>
      </c>
      <c r="R15" s="31">
        <v>52202422</v>
      </c>
      <c r="S15" s="31">
        <v>38559727</v>
      </c>
      <c r="T15" s="36">
        <f t="shared" si="6"/>
        <v>0.73865781553200727</v>
      </c>
      <c r="U15" s="36">
        <f t="shared" si="7"/>
        <v>-0.20863609013837092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527947036</v>
      </c>
      <c r="E16" s="31">
        <v>528425116</v>
      </c>
      <c r="F16" s="31">
        <v>157979403</v>
      </c>
      <c r="G16" s="36">
        <f t="shared" si="0"/>
        <v>0.29923343105955047</v>
      </c>
      <c r="H16" s="31">
        <v>114165773</v>
      </c>
      <c r="I16" s="36">
        <f t="shared" si="1"/>
        <v>0.21624474656582787</v>
      </c>
      <c r="J16" s="31">
        <v>119921197</v>
      </c>
      <c r="K16" s="36">
        <f t="shared" si="2"/>
        <v>0.22694075918980353</v>
      </c>
      <c r="L16" s="31">
        <v>0</v>
      </c>
      <c r="M16" s="36">
        <f t="shared" si="3"/>
        <v>0</v>
      </c>
      <c r="N16" s="31">
        <f t="shared" si="4"/>
        <v>392066373</v>
      </c>
      <c r="O16" s="36">
        <f t="shared" si="5"/>
        <v>0.74195257024838313</v>
      </c>
      <c r="P16" s="31">
        <v>112457662</v>
      </c>
      <c r="Q16" s="31">
        <v>454723784</v>
      </c>
      <c r="R16" s="31">
        <v>494191326</v>
      </c>
      <c r="S16" s="31">
        <v>366333862</v>
      </c>
      <c r="T16" s="36">
        <f t="shared" si="6"/>
        <v>0.74127942504599931</v>
      </c>
      <c r="U16" s="36">
        <f t="shared" si="7"/>
        <v>6.636750993453866E-2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12163208</v>
      </c>
      <c r="E17" s="31">
        <v>13276808</v>
      </c>
      <c r="F17" s="31">
        <v>2546008</v>
      </c>
      <c r="G17" s="36">
        <f t="shared" si="0"/>
        <v>0.20932043585869781</v>
      </c>
      <c r="H17" s="31">
        <v>3011951</v>
      </c>
      <c r="I17" s="36">
        <f t="shared" si="1"/>
        <v>0.24762801063666756</v>
      </c>
      <c r="J17" s="31">
        <v>1457812</v>
      </c>
      <c r="K17" s="36">
        <f t="shared" si="2"/>
        <v>0.10980139202133525</v>
      </c>
      <c r="L17" s="31">
        <v>0</v>
      </c>
      <c r="M17" s="36">
        <f t="shared" si="3"/>
        <v>0</v>
      </c>
      <c r="N17" s="31">
        <f t="shared" si="4"/>
        <v>7015771</v>
      </c>
      <c r="O17" s="36">
        <f t="shared" si="5"/>
        <v>0.52842302155759124</v>
      </c>
      <c r="P17" s="31">
        <v>3701798</v>
      </c>
      <c r="Q17" s="31">
        <v>16222215</v>
      </c>
      <c r="R17" s="31">
        <v>11660992</v>
      </c>
      <c r="S17" s="31">
        <v>10324303</v>
      </c>
      <c r="T17" s="36">
        <f t="shared" si="6"/>
        <v>0.8853709015493707</v>
      </c>
      <c r="U17" s="36">
        <f t="shared" si="7"/>
        <v>-0.60618812803940147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0</v>
      </c>
      <c r="E18" s="31">
        <v>0</v>
      </c>
      <c r="F18" s="31">
        <v>0</v>
      </c>
      <c r="G18" s="36">
        <f t="shared" si="0"/>
        <v>0</v>
      </c>
      <c r="H18" s="31">
        <v>0</v>
      </c>
      <c r="I18" s="36">
        <f t="shared" si="1"/>
        <v>0</v>
      </c>
      <c r="J18" s="31">
        <v>0</v>
      </c>
      <c r="K18" s="36">
        <f t="shared" si="2"/>
        <v>0</v>
      </c>
      <c r="L18" s="31">
        <v>0</v>
      </c>
      <c r="M18" s="36">
        <f t="shared" si="3"/>
        <v>0</v>
      </c>
      <c r="N18" s="31">
        <f t="shared" si="4"/>
        <v>0</v>
      </c>
      <c r="O18" s="36">
        <f t="shared" si="5"/>
        <v>0</v>
      </c>
      <c r="P18" s="31">
        <v>0</v>
      </c>
      <c r="Q18" s="31">
        <v>0</v>
      </c>
      <c r="R18" s="31">
        <v>0</v>
      </c>
      <c r="S18" s="31">
        <v>0</v>
      </c>
      <c r="T18" s="36">
        <f t="shared" si="6"/>
        <v>0</v>
      </c>
      <c r="U18" s="36">
        <f t="shared" si="7"/>
        <v>0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1338555735</v>
      </c>
      <c r="E19" s="32">
        <f>SUM(E11:E18)</f>
        <v>1326782409</v>
      </c>
      <c r="F19" s="32">
        <f>SUM(F11:F18)</f>
        <v>327411009</v>
      </c>
      <c r="G19" s="37">
        <f t="shared" si="0"/>
        <v>0.24460020635599458</v>
      </c>
      <c r="H19" s="32">
        <f>SUM(H11:H18)</f>
        <v>279822343</v>
      </c>
      <c r="I19" s="37">
        <f t="shared" si="1"/>
        <v>0.20904795794700323</v>
      </c>
      <c r="J19" s="32">
        <f>SUM(J11:J18)</f>
        <v>358415690</v>
      </c>
      <c r="K19" s="37">
        <f t="shared" si="2"/>
        <v>0.27013901267362972</v>
      </c>
      <c r="L19" s="32">
        <f>SUM(L11:L18)</f>
        <v>0</v>
      </c>
      <c r="M19" s="37">
        <f t="shared" si="3"/>
        <v>0</v>
      </c>
      <c r="N19" s="32">
        <f t="shared" si="4"/>
        <v>965649042</v>
      </c>
      <c r="O19" s="37">
        <f t="shared" si="5"/>
        <v>0.72781266577675885</v>
      </c>
      <c r="P19" s="32">
        <f>SUM(P11:P18)</f>
        <v>251484727</v>
      </c>
      <c r="Q19" s="32">
        <f>SUM(Q11:Q18)</f>
        <v>1208711062</v>
      </c>
      <c r="R19" s="32">
        <f>SUM(R11:R18)</f>
        <v>1272668605</v>
      </c>
      <c r="S19" s="32">
        <f>SUM(S11:S18)</f>
        <v>778180714</v>
      </c>
      <c r="T19" s="37">
        <f t="shared" si="6"/>
        <v>0.61145588957150399</v>
      </c>
      <c r="U19" s="37">
        <f t="shared" si="7"/>
        <v>0.42519863641659628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20654210</v>
      </c>
      <c r="E20" s="31">
        <v>21973309</v>
      </c>
      <c r="F20" s="31">
        <v>4932667</v>
      </c>
      <c r="G20" s="36">
        <f t="shared" si="0"/>
        <v>0.23882138314658369</v>
      </c>
      <c r="H20" s="31">
        <v>8640733</v>
      </c>
      <c r="I20" s="36">
        <f t="shared" si="1"/>
        <v>0.41835214225090189</v>
      </c>
      <c r="J20" s="31">
        <v>819065</v>
      </c>
      <c r="K20" s="36">
        <f t="shared" si="2"/>
        <v>3.7275450866321502E-2</v>
      </c>
      <c r="L20" s="31">
        <v>0</v>
      </c>
      <c r="M20" s="36">
        <f t="shared" si="3"/>
        <v>0</v>
      </c>
      <c r="N20" s="31">
        <f t="shared" si="4"/>
        <v>14392465</v>
      </c>
      <c r="O20" s="36">
        <f t="shared" si="5"/>
        <v>0.65499761551617008</v>
      </c>
      <c r="P20" s="31">
        <v>2215726</v>
      </c>
      <c r="Q20" s="31">
        <v>15309848</v>
      </c>
      <c r="R20" s="31">
        <v>16789719</v>
      </c>
      <c r="S20" s="31">
        <v>12105523</v>
      </c>
      <c r="T20" s="36">
        <f t="shared" si="6"/>
        <v>0.72100807643058229</v>
      </c>
      <c r="U20" s="36">
        <f t="shared" si="7"/>
        <v>-0.63034012328239142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13232001</v>
      </c>
      <c r="E21" s="31">
        <v>13276523</v>
      </c>
      <c r="F21" s="31">
        <v>3824092</v>
      </c>
      <c r="G21" s="36">
        <f t="shared" si="0"/>
        <v>0.28900330343082653</v>
      </c>
      <c r="H21" s="31">
        <v>2216544</v>
      </c>
      <c r="I21" s="36">
        <f t="shared" si="1"/>
        <v>0.16751389302343614</v>
      </c>
      <c r="J21" s="31">
        <v>4729365</v>
      </c>
      <c r="K21" s="36">
        <f t="shared" si="2"/>
        <v>0.35622014890495052</v>
      </c>
      <c r="L21" s="31">
        <v>0</v>
      </c>
      <c r="M21" s="36">
        <f t="shared" si="3"/>
        <v>0</v>
      </c>
      <c r="N21" s="31">
        <f t="shared" si="4"/>
        <v>10770001</v>
      </c>
      <c r="O21" s="36">
        <f t="shared" si="5"/>
        <v>0.81120644313273893</v>
      </c>
      <c r="P21" s="31">
        <v>0</v>
      </c>
      <c r="Q21" s="31">
        <v>1152000</v>
      </c>
      <c r="R21" s="31">
        <v>1152000</v>
      </c>
      <c r="S21" s="31">
        <v>317282</v>
      </c>
      <c r="T21" s="36">
        <f t="shared" si="6"/>
        <v>0.27541840277777779</v>
      </c>
      <c r="U21" s="36">
        <f t="shared" si="7"/>
        <v>0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20793482</v>
      </c>
      <c r="E22" s="31">
        <v>24514099</v>
      </c>
      <c r="F22" s="31">
        <v>6649634</v>
      </c>
      <c r="G22" s="36">
        <f t="shared" si="0"/>
        <v>0.31979415472598577</v>
      </c>
      <c r="H22" s="31">
        <v>5950638</v>
      </c>
      <c r="I22" s="36">
        <f t="shared" si="1"/>
        <v>0.28617804367734079</v>
      </c>
      <c r="J22" s="31">
        <v>5457407</v>
      </c>
      <c r="K22" s="36">
        <f t="shared" si="2"/>
        <v>0.22262319328970648</v>
      </c>
      <c r="L22" s="31">
        <v>0</v>
      </c>
      <c r="M22" s="36">
        <f t="shared" si="3"/>
        <v>0</v>
      </c>
      <c r="N22" s="31">
        <f t="shared" si="4"/>
        <v>18057679</v>
      </c>
      <c r="O22" s="36">
        <f t="shared" si="5"/>
        <v>0.73662421776137887</v>
      </c>
      <c r="P22" s="31">
        <v>3260210</v>
      </c>
      <c r="Q22" s="31">
        <v>16916369</v>
      </c>
      <c r="R22" s="31">
        <v>20290905</v>
      </c>
      <c r="S22" s="31">
        <v>13245380</v>
      </c>
      <c r="T22" s="36">
        <f t="shared" si="6"/>
        <v>0.65277423555036107</v>
      </c>
      <c r="U22" s="36">
        <f t="shared" si="7"/>
        <v>0.67394339628428845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80466251</v>
      </c>
      <c r="E23" s="31">
        <v>80251888</v>
      </c>
      <c r="F23" s="31">
        <v>-2675835</v>
      </c>
      <c r="G23" s="36">
        <f t="shared" si="0"/>
        <v>-3.3254127870329137E-2</v>
      </c>
      <c r="H23" s="31">
        <v>44656464</v>
      </c>
      <c r="I23" s="36">
        <f t="shared" si="1"/>
        <v>0.55497135065979397</v>
      </c>
      <c r="J23" s="31">
        <v>13993787</v>
      </c>
      <c r="K23" s="36">
        <f t="shared" si="2"/>
        <v>0.17437330570964263</v>
      </c>
      <c r="L23" s="31">
        <v>0</v>
      </c>
      <c r="M23" s="36">
        <f t="shared" si="3"/>
        <v>0</v>
      </c>
      <c r="N23" s="31">
        <f t="shared" si="4"/>
        <v>55974416</v>
      </c>
      <c r="O23" s="36">
        <f t="shared" si="5"/>
        <v>0.69748410155783502</v>
      </c>
      <c r="P23" s="31">
        <v>-27006640</v>
      </c>
      <c r="Q23" s="31">
        <v>65788421</v>
      </c>
      <c r="R23" s="31">
        <v>68755884</v>
      </c>
      <c r="S23" s="31">
        <v>-4389625</v>
      </c>
      <c r="T23" s="36">
        <f t="shared" si="6"/>
        <v>-6.3843626823269412E-2</v>
      </c>
      <c r="U23" s="36">
        <f t="shared" si="7"/>
        <v>-1.5181609781890675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17973456</v>
      </c>
      <c r="E24" s="31">
        <v>19307481</v>
      </c>
      <c r="F24" s="31">
        <v>4170091</v>
      </c>
      <c r="G24" s="36">
        <f t="shared" si="0"/>
        <v>0.23201386533563717</v>
      </c>
      <c r="H24" s="31">
        <v>5434368</v>
      </c>
      <c r="I24" s="36">
        <f t="shared" si="1"/>
        <v>0.30235520647781927</v>
      </c>
      <c r="J24" s="31">
        <v>5979534</v>
      </c>
      <c r="K24" s="36">
        <f t="shared" si="2"/>
        <v>0.30970036950962171</v>
      </c>
      <c r="L24" s="31">
        <v>0</v>
      </c>
      <c r="M24" s="36">
        <f t="shared" si="3"/>
        <v>0</v>
      </c>
      <c r="N24" s="31">
        <f t="shared" si="4"/>
        <v>15583993</v>
      </c>
      <c r="O24" s="36">
        <f t="shared" si="5"/>
        <v>0.80714791328811875</v>
      </c>
      <c r="P24" s="31">
        <v>1612772</v>
      </c>
      <c r="Q24" s="31">
        <v>5380103</v>
      </c>
      <c r="R24" s="31">
        <v>5380103</v>
      </c>
      <c r="S24" s="31">
        <v>4665973</v>
      </c>
      <c r="T24" s="36">
        <f t="shared" si="6"/>
        <v>0.86726462300071205</v>
      </c>
      <c r="U24" s="36">
        <f t="shared" si="7"/>
        <v>2.7076127313718246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153302003</v>
      </c>
      <c r="E25" s="31">
        <v>175684688</v>
      </c>
      <c r="F25" s="31">
        <v>42996079</v>
      </c>
      <c r="G25" s="36">
        <f t="shared" si="0"/>
        <v>0.28046651810544182</v>
      </c>
      <c r="H25" s="31">
        <v>31335945</v>
      </c>
      <c r="I25" s="36">
        <f t="shared" si="1"/>
        <v>0.20440662474579671</v>
      </c>
      <c r="J25" s="31">
        <v>35316408</v>
      </c>
      <c r="K25" s="36">
        <f t="shared" si="2"/>
        <v>0.20102154833208913</v>
      </c>
      <c r="L25" s="31">
        <v>0</v>
      </c>
      <c r="M25" s="36">
        <f t="shared" si="3"/>
        <v>0</v>
      </c>
      <c r="N25" s="31">
        <f t="shared" si="4"/>
        <v>109648432</v>
      </c>
      <c r="O25" s="36">
        <f t="shared" si="5"/>
        <v>0.62412059496044414</v>
      </c>
      <c r="P25" s="31">
        <v>353233123</v>
      </c>
      <c r="Q25" s="31">
        <v>177695050</v>
      </c>
      <c r="R25" s="31">
        <v>170695050</v>
      </c>
      <c r="S25" s="31">
        <v>433708428</v>
      </c>
      <c r="T25" s="36">
        <f t="shared" si="6"/>
        <v>2.54083775715816</v>
      </c>
      <c r="U25" s="36">
        <f t="shared" si="7"/>
        <v>-0.9000195460152246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0</v>
      </c>
      <c r="E26" s="31">
        <v>0</v>
      </c>
      <c r="F26" s="31">
        <v>0</v>
      </c>
      <c r="G26" s="36">
        <f t="shared" si="0"/>
        <v>0</v>
      </c>
      <c r="H26" s="31">
        <v>0</v>
      </c>
      <c r="I26" s="36">
        <f t="shared" si="1"/>
        <v>0</v>
      </c>
      <c r="J26" s="31">
        <v>0</v>
      </c>
      <c r="K26" s="36">
        <f t="shared" si="2"/>
        <v>0</v>
      </c>
      <c r="L26" s="31">
        <v>0</v>
      </c>
      <c r="M26" s="36">
        <f t="shared" si="3"/>
        <v>0</v>
      </c>
      <c r="N26" s="31">
        <f t="shared" si="4"/>
        <v>0</v>
      </c>
      <c r="O26" s="36">
        <f t="shared" si="5"/>
        <v>0</v>
      </c>
      <c r="P26" s="31">
        <v>0</v>
      </c>
      <c r="Q26" s="31">
        <v>0</v>
      </c>
      <c r="R26" s="31">
        <v>0</v>
      </c>
      <c r="S26" s="31">
        <v>0</v>
      </c>
      <c r="T26" s="36">
        <f t="shared" si="6"/>
        <v>0</v>
      </c>
      <c r="U26" s="36">
        <f t="shared" si="7"/>
        <v>0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306421403</v>
      </c>
      <c r="E27" s="32">
        <f>SUM(E20:E26)</f>
        <v>335007988</v>
      </c>
      <c r="F27" s="32">
        <f>SUM(F20:F26)</f>
        <v>59896728</v>
      </c>
      <c r="G27" s="37">
        <f t="shared" si="0"/>
        <v>0.19547175038553036</v>
      </c>
      <c r="H27" s="32">
        <f>SUM(H20:H26)</f>
        <v>98234692</v>
      </c>
      <c r="I27" s="37">
        <f t="shared" si="1"/>
        <v>0.32058691409359547</v>
      </c>
      <c r="J27" s="32">
        <f>SUM(J20:J26)</f>
        <v>66295566</v>
      </c>
      <c r="K27" s="37">
        <f t="shared" si="2"/>
        <v>0.19789249323810154</v>
      </c>
      <c r="L27" s="32">
        <f>SUM(L20:L26)</f>
        <v>0</v>
      </c>
      <c r="M27" s="37">
        <f t="shared" si="3"/>
        <v>0</v>
      </c>
      <c r="N27" s="32">
        <f t="shared" si="4"/>
        <v>224426986</v>
      </c>
      <c r="O27" s="37">
        <f t="shared" si="5"/>
        <v>0.66991532751153382</v>
      </c>
      <c r="P27" s="32">
        <f>SUM(P20:P26)</f>
        <v>333315191</v>
      </c>
      <c r="Q27" s="32">
        <f>SUM(Q20:Q26)</f>
        <v>282241791</v>
      </c>
      <c r="R27" s="32">
        <f>SUM(R20:R26)</f>
        <v>283063661</v>
      </c>
      <c r="S27" s="32">
        <f>SUM(S20:S26)</f>
        <v>459652961</v>
      </c>
      <c r="T27" s="37">
        <f t="shared" si="6"/>
        <v>1.6238501239479128</v>
      </c>
      <c r="U27" s="37">
        <f t="shared" si="7"/>
        <v>-0.80110247660449418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190619165</v>
      </c>
      <c r="E28" s="31">
        <v>182232091</v>
      </c>
      <c r="F28" s="31">
        <v>40297842</v>
      </c>
      <c r="G28" s="36">
        <f t="shared" si="0"/>
        <v>0.21140498648181572</v>
      </c>
      <c r="H28" s="31">
        <v>24564044</v>
      </c>
      <c r="I28" s="36">
        <f t="shared" si="1"/>
        <v>0.12886450320984252</v>
      </c>
      <c r="J28" s="31">
        <v>52280750</v>
      </c>
      <c r="K28" s="36">
        <f t="shared" si="2"/>
        <v>0.28689101745531748</v>
      </c>
      <c r="L28" s="31">
        <v>0</v>
      </c>
      <c r="M28" s="36">
        <f t="shared" si="3"/>
        <v>0</v>
      </c>
      <c r="N28" s="31">
        <f t="shared" si="4"/>
        <v>117142636</v>
      </c>
      <c r="O28" s="36">
        <f t="shared" si="5"/>
        <v>0.64282111540936004</v>
      </c>
      <c r="P28" s="31">
        <v>31175823</v>
      </c>
      <c r="Q28" s="31">
        <v>141681990</v>
      </c>
      <c r="R28" s="31">
        <v>118667269</v>
      </c>
      <c r="S28" s="31">
        <v>133458140</v>
      </c>
      <c r="T28" s="36">
        <f t="shared" si="6"/>
        <v>1.1246415386874709</v>
      </c>
      <c r="U28" s="36">
        <f t="shared" si="7"/>
        <v>0.67696455038251924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695652</v>
      </c>
      <c r="E29" s="31">
        <v>695652</v>
      </c>
      <c r="F29" s="31">
        <v>591304</v>
      </c>
      <c r="G29" s="36">
        <f t="shared" si="0"/>
        <v>0.84999971249992812</v>
      </c>
      <c r="H29" s="31">
        <v>436653</v>
      </c>
      <c r="I29" s="36">
        <f t="shared" si="1"/>
        <v>0.62768884442221107</v>
      </c>
      <c r="J29" s="31">
        <v>0</v>
      </c>
      <c r="K29" s="36">
        <f t="shared" si="2"/>
        <v>0</v>
      </c>
      <c r="L29" s="31">
        <v>0</v>
      </c>
      <c r="M29" s="36">
        <f t="shared" si="3"/>
        <v>0</v>
      </c>
      <c r="N29" s="31">
        <f t="shared" si="4"/>
        <v>1027957</v>
      </c>
      <c r="O29" s="36">
        <f t="shared" si="5"/>
        <v>1.4776885569221392</v>
      </c>
      <c r="P29" s="31">
        <v>53561</v>
      </c>
      <c r="Q29" s="31">
        <v>434783</v>
      </c>
      <c r="R29" s="31">
        <v>808163</v>
      </c>
      <c r="S29" s="31">
        <v>53561</v>
      </c>
      <c r="T29" s="36">
        <f t="shared" si="6"/>
        <v>6.6274996504418038E-2</v>
      </c>
      <c r="U29" s="36">
        <f t="shared" si="7"/>
        <v>-1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26288431</v>
      </c>
      <c r="E30" s="31">
        <v>52612431</v>
      </c>
      <c r="F30" s="31">
        <v>10404620</v>
      </c>
      <c r="G30" s="36">
        <f t="shared" si="0"/>
        <v>0.39578702890256173</v>
      </c>
      <c r="H30" s="31">
        <v>7729367</v>
      </c>
      <c r="I30" s="36">
        <f t="shared" si="1"/>
        <v>0.29402161734186416</v>
      </c>
      <c r="J30" s="31">
        <v>9408588</v>
      </c>
      <c r="K30" s="36">
        <f t="shared" si="2"/>
        <v>0.17882823167779494</v>
      </c>
      <c r="L30" s="31">
        <v>0</v>
      </c>
      <c r="M30" s="36">
        <f t="shared" si="3"/>
        <v>0</v>
      </c>
      <c r="N30" s="31">
        <f t="shared" si="4"/>
        <v>27542575</v>
      </c>
      <c r="O30" s="36">
        <f t="shared" si="5"/>
        <v>0.52349937983287642</v>
      </c>
      <c r="P30" s="31">
        <v>9109141</v>
      </c>
      <c r="Q30" s="31">
        <v>21372129</v>
      </c>
      <c r="R30" s="31">
        <v>27843868</v>
      </c>
      <c r="S30" s="31">
        <v>27942172</v>
      </c>
      <c r="T30" s="36">
        <f t="shared" si="6"/>
        <v>1.0035305439603435</v>
      </c>
      <c r="U30" s="36">
        <f t="shared" si="7"/>
        <v>3.2873242383667067E-2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0</v>
      </c>
      <c r="E31" s="31">
        <v>0</v>
      </c>
      <c r="F31" s="31">
        <v>0</v>
      </c>
      <c r="G31" s="36">
        <f t="shared" si="0"/>
        <v>0</v>
      </c>
      <c r="H31" s="31">
        <v>0</v>
      </c>
      <c r="I31" s="36">
        <f t="shared" si="1"/>
        <v>0</v>
      </c>
      <c r="J31" s="31">
        <v>0</v>
      </c>
      <c r="K31" s="36">
        <f t="shared" si="2"/>
        <v>0</v>
      </c>
      <c r="L31" s="31">
        <v>0</v>
      </c>
      <c r="M31" s="36">
        <f t="shared" si="3"/>
        <v>0</v>
      </c>
      <c r="N31" s="31">
        <f t="shared" si="4"/>
        <v>0</v>
      </c>
      <c r="O31" s="36">
        <f t="shared" si="5"/>
        <v>0</v>
      </c>
      <c r="P31" s="31">
        <v>0</v>
      </c>
      <c r="Q31" s="31">
        <v>0</v>
      </c>
      <c r="R31" s="31">
        <v>0</v>
      </c>
      <c r="S31" s="31">
        <v>0</v>
      </c>
      <c r="T31" s="36">
        <f t="shared" si="6"/>
        <v>0</v>
      </c>
      <c r="U31" s="36">
        <f t="shared" si="7"/>
        <v>0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33746809</v>
      </c>
      <c r="E32" s="31">
        <v>32440509</v>
      </c>
      <c r="F32" s="31">
        <v>11464456</v>
      </c>
      <c r="G32" s="36">
        <f t="shared" si="0"/>
        <v>0.33971970505418747</v>
      </c>
      <c r="H32" s="31">
        <v>6451044</v>
      </c>
      <c r="I32" s="36">
        <f t="shared" si="1"/>
        <v>0.19116011827962756</v>
      </c>
      <c r="J32" s="31">
        <v>5337720</v>
      </c>
      <c r="K32" s="36">
        <f t="shared" si="2"/>
        <v>0.16453872533257724</v>
      </c>
      <c r="L32" s="31">
        <v>0</v>
      </c>
      <c r="M32" s="36">
        <f t="shared" si="3"/>
        <v>0</v>
      </c>
      <c r="N32" s="31">
        <f t="shared" si="4"/>
        <v>23253220</v>
      </c>
      <c r="O32" s="36">
        <f t="shared" si="5"/>
        <v>0.71679578147186285</v>
      </c>
      <c r="P32" s="31">
        <v>5182107</v>
      </c>
      <c r="Q32" s="31">
        <v>26888465</v>
      </c>
      <c r="R32" s="31">
        <v>30231585</v>
      </c>
      <c r="S32" s="31">
        <v>15094760</v>
      </c>
      <c r="T32" s="36">
        <f t="shared" si="6"/>
        <v>0.49930428722146059</v>
      </c>
      <c r="U32" s="36">
        <f t="shared" si="7"/>
        <v>3.0028905231018976E-2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513129869</v>
      </c>
      <c r="E33" s="31">
        <v>550713002</v>
      </c>
      <c r="F33" s="31">
        <v>207957407</v>
      </c>
      <c r="G33" s="36">
        <f t="shared" si="0"/>
        <v>0.40527246524407645</v>
      </c>
      <c r="H33" s="31">
        <v>126554994</v>
      </c>
      <c r="I33" s="36">
        <f t="shared" si="1"/>
        <v>0.24663345801060746</v>
      </c>
      <c r="J33" s="31">
        <v>153818269</v>
      </c>
      <c r="K33" s="36">
        <f t="shared" si="2"/>
        <v>0.27930749490457829</v>
      </c>
      <c r="L33" s="31">
        <v>0</v>
      </c>
      <c r="M33" s="36">
        <f t="shared" si="3"/>
        <v>0</v>
      </c>
      <c r="N33" s="31">
        <f t="shared" si="4"/>
        <v>488330670</v>
      </c>
      <c r="O33" s="36">
        <f t="shared" si="5"/>
        <v>0.88672442493013814</v>
      </c>
      <c r="P33" s="31">
        <v>102309730</v>
      </c>
      <c r="Q33" s="31">
        <v>424479505</v>
      </c>
      <c r="R33" s="31">
        <v>546559505</v>
      </c>
      <c r="S33" s="31">
        <v>413437456</v>
      </c>
      <c r="T33" s="36">
        <f t="shared" si="6"/>
        <v>0.75643631154122914</v>
      </c>
      <c r="U33" s="36">
        <f t="shared" si="7"/>
        <v>0.50345689505778179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0</v>
      </c>
      <c r="E34" s="31">
        <v>0</v>
      </c>
      <c r="F34" s="31">
        <v>0</v>
      </c>
      <c r="G34" s="36">
        <f t="shared" si="0"/>
        <v>0</v>
      </c>
      <c r="H34" s="31">
        <v>0</v>
      </c>
      <c r="I34" s="36">
        <f t="shared" si="1"/>
        <v>0</v>
      </c>
      <c r="J34" s="31">
        <v>0</v>
      </c>
      <c r="K34" s="36">
        <f t="shared" si="2"/>
        <v>0</v>
      </c>
      <c r="L34" s="31">
        <v>0</v>
      </c>
      <c r="M34" s="36">
        <f t="shared" si="3"/>
        <v>0</v>
      </c>
      <c r="N34" s="31">
        <f t="shared" si="4"/>
        <v>0</v>
      </c>
      <c r="O34" s="36">
        <f t="shared" si="5"/>
        <v>0</v>
      </c>
      <c r="P34" s="31">
        <v>0</v>
      </c>
      <c r="Q34" s="31">
        <v>0</v>
      </c>
      <c r="R34" s="31">
        <v>0</v>
      </c>
      <c r="S34" s="31">
        <v>0</v>
      </c>
      <c r="T34" s="36">
        <f t="shared" si="6"/>
        <v>0</v>
      </c>
      <c r="U34" s="36">
        <f t="shared" si="7"/>
        <v>0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764479926</v>
      </c>
      <c r="E35" s="32">
        <f>SUM(E28:E34)</f>
        <v>818693685</v>
      </c>
      <c r="F35" s="32">
        <f>SUM(F28:F34)</f>
        <v>270715629</v>
      </c>
      <c r="G35" s="37">
        <f t="shared" si="0"/>
        <v>0.354117380709353</v>
      </c>
      <c r="H35" s="32">
        <f>SUM(H28:H34)</f>
        <v>165736102</v>
      </c>
      <c r="I35" s="37">
        <f t="shared" si="1"/>
        <v>0.2167958848405393</v>
      </c>
      <c r="J35" s="32">
        <f>SUM(J28:J34)</f>
        <v>220845327</v>
      </c>
      <c r="K35" s="37">
        <f t="shared" si="2"/>
        <v>0.26975330461966368</v>
      </c>
      <c r="L35" s="32">
        <f>SUM(L28:L34)</f>
        <v>0</v>
      </c>
      <c r="M35" s="37">
        <f t="shared" si="3"/>
        <v>0</v>
      </c>
      <c r="N35" s="32">
        <f t="shared" si="4"/>
        <v>657297058</v>
      </c>
      <c r="O35" s="37">
        <f t="shared" si="5"/>
        <v>0.80286078913629344</v>
      </c>
      <c r="P35" s="32">
        <f>SUM(P28:P34)</f>
        <v>147830362</v>
      </c>
      <c r="Q35" s="32">
        <f>SUM(Q28:Q34)</f>
        <v>614856872</v>
      </c>
      <c r="R35" s="32">
        <f>SUM(R28:R34)</f>
        <v>724110390</v>
      </c>
      <c r="S35" s="32">
        <f>SUM(S28:S34)</f>
        <v>589986089</v>
      </c>
      <c r="T35" s="37">
        <f t="shared" si="6"/>
        <v>0.81477368250440374</v>
      </c>
      <c r="U35" s="37">
        <f t="shared" si="7"/>
        <v>0.49391047963475865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75707004</v>
      </c>
      <c r="E36" s="31">
        <v>75273470</v>
      </c>
      <c r="F36" s="31">
        <v>17558763</v>
      </c>
      <c r="G36" s="36">
        <f t="shared" si="0"/>
        <v>0.23193049615330175</v>
      </c>
      <c r="H36" s="31">
        <v>17362823</v>
      </c>
      <c r="I36" s="36">
        <f t="shared" si="1"/>
        <v>0.22934236045056017</v>
      </c>
      <c r="J36" s="31">
        <v>14356219</v>
      </c>
      <c r="K36" s="36">
        <f t="shared" si="2"/>
        <v>0.19072083431254067</v>
      </c>
      <c r="L36" s="31">
        <v>0</v>
      </c>
      <c r="M36" s="36">
        <f t="shared" si="3"/>
        <v>0</v>
      </c>
      <c r="N36" s="31">
        <f t="shared" si="4"/>
        <v>49277805</v>
      </c>
      <c r="O36" s="36">
        <f t="shared" si="5"/>
        <v>0.65465037017690297</v>
      </c>
      <c r="P36" s="31">
        <v>15521643</v>
      </c>
      <c r="Q36" s="31">
        <v>67826750</v>
      </c>
      <c r="R36" s="31">
        <v>72399083</v>
      </c>
      <c r="S36" s="31">
        <v>43629594</v>
      </c>
      <c r="T36" s="36">
        <f t="shared" si="6"/>
        <v>0.60262633436945601</v>
      </c>
      <c r="U36" s="36">
        <f t="shared" si="7"/>
        <v>-7.5083803950393602E-2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96095108</v>
      </c>
      <c r="E37" s="31">
        <v>93735679</v>
      </c>
      <c r="F37" s="31">
        <v>19532258</v>
      </c>
      <c r="G37" s="36">
        <f t="shared" si="0"/>
        <v>0.20325964980444167</v>
      </c>
      <c r="H37" s="31">
        <v>20634353</v>
      </c>
      <c r="I37" s="36">
        <f t="shared" si="1"/>
        <v>0.21472844382463258</v>
      </c>
      <c r="J37" s="31">
        <v>17035454</v>
      </c>
      <c r="K37" s="36">
        <f t="shared" si="2"/>
        <v>0.18173927133978515</v>
      </c>
      <c r="L37" s="31">
        <v>0</v>
      </c>
      <c r="M37" s="36">
        <f t="shared" si="3"/>
        <v>0</v>
      </c>
      <c r="N37" s="31">
        <f t="shared" si="4"/>
        <v>57202065</v>
      </c>
      <c r="O37" s="36">
        <f t="shared" si="5"/>
        <v>0.610248579945743</v>
      </c>
      <c r="P37" s="31">
        <v>13547587</v>
      </c>
      <c r="Q37" s="31">
        <v>90810750</v>
      </c>
      <c r="R37" s="31">
        <v>99782924</v>
      </c>
      <c r="S37" s="31">
        <v>44360643</v>
      </c>
      <c r="T37" s="36">
        <f t="shared" si="6"/>
        <v>0.44457148800329804</v>
      </c>
      <c r="U37" s="36">
        <f t="shared" si="7"/>
        <v>0.25745300620693556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267086978</v>
      </c>
      <c r="E38" s="31">
        <v>256980498</v>
      </c>
      <c r="F38" s="31">
        <v>73248282</v>
      </c>
      <c r="G38" s="36">
        <f t="shared" si="0"/>
        <v>0.27424879546167913</v>
      </c>
      <c r="H38" s="31">
        <v>54209019</v>
      </c>
      <c r="I38" s="36">
        <f t="shared" si="1"/>
        <v>0.2029639161217362</v>
      </c>
      <c r="J38" s="31">
        <v>52998055</v>
      </c>
      <c r="K38" s="36">
        <f t="shared" si="2"/>
        <v>0.20623376253243933</v>
      </c>
      <c r="L38" s="31">
        <v>0</v>
      </c>
      <c r="M38" s="36">
        <f t="shared" si="3"/>
        <v>0</v>
      </c>
      <c r="N38" s="31">
        <f t="shared" si="4"/>
        <v>180455356</v>
      </c>
      <c r="O38" s="36">
        <f t="shared" si="5"/>
        <v>0.70221420459695738</v>
      </c>
      <c r="P38" s="31">
        <v>41135164</v>
      </c>
      <c r="Q38" s="31">
        <v>235273128</v>
      </c>
      <c r="R38" s="31">
        <v>232718701</v>
      </c>
      <c r="S38" s="31">
        <v>138736560</v>
      </c>
      <c r="T38" s="36">
        <f t="shared" si="6"/>
        <v>0.59615561363931813</v>
      </c>
      <c r="U38" s="36">
        <f t="shared" si="7"/>
        <v>0.28838808081572243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0</v>
      </c>
      <c r="E39" s="31">
        <v>0</v>
      </c>
      <c r="F39" s="31">
        <v>0</v>
      </c>
      <c r="G39" s="36">
        <f t="shared" si="0"/>
        <v>0</v>
      </c>
      <c r="H39" s="31">
        <v>0</v>
      </c>
      <c r="I39" s="36">
        <f t="shared" si="1"/>
        <v>0</v>
      </c>
      <c r="J39" s="31">
        <v>0</v>
      </c>
      <c r="K39" s="36">
        <f t="shared" si="2"/>
        <v>0</v>
      </c>
      <c r="L39" s="31">
        <v>0</v>
      </c>
      <c r="M39" s="36">
        <f t="shared" si="3"/>
        <v>0</v>
      </c>
      <c r="N39" s="31">
        <f t="shared" si="4"/>
        <v>0</v>
      </c>
      <c r="O39" s="36">
        <f t="shared" si="5"/>
        <v>0</v>
      </c>
      <c r="P39" s="31">
        <v>0</v>
      </c>
      <c r="Q39" s="31">
        <v>0</v>
      </c>
      <c r="R39" s="31">
        <v>0</v>
      </c>
      <c r="S39" s="31">
        <v>0</v>
      </c>
      <c r="T39" s="36">
        <f t="shared" si="6"/>
        <v>0</v>
      </c>
      <c r="U39" s="36">
        <f t="shared" si="7"/>
        <v>0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438889090</v>
      </c>
      <c r="E40" s="32">
        <f>SUM(E36:E39)</f>
        <v>425989647</v>
      </c>
      <c r="F40" s="32">
        <f>SUM(F36:F39)</f>
        <v>110339303</v>
      </c>
      <c r="G40" s="37">
        <f t="shared" si="0"/>
        <v>0.2514058916342623</v>
      </c>
      <c r="H40" s="32">
        <f>SUM(H36:H39)</f>
        <v>92206195</v>
      </c>
      <c r="I40" s="37">
        <f t="shared" si="1"/>
        <v>0.21008996828788795</v>
      </c>
      <c r="J40" s="32">
        <f>SUM(J36:J39)</f>
        <v>84389728</v>
      </c>
      <c r="K40" s="37">
        <f t="shared" si="2"/>
        <v>0.19810276750692957</v>
      </c>
      <c r="L40" s="32">
        <f>SUM(L36:L39)</f>
        <v>0</v>
      </c>
      <c r="M40" s="37">
        <f t="shared" si="3"/>
        <v>0</v>
      </c>
      <c r="N40" s="32">
        <f t="shared" si="4"/>
        <v>286935226</v>
      </c>
      <c r="O40" s="37">
        <f t="shared" si="5"/>
        <v>0.67357323827168036</v>
      </c>
      <c r="P40" s="32">
        <f>SUM(P36:P39)</f>
        <v>70204394</v>
      </c>
      <c r="Q40" s="32">
        <f>SUM(Q36:Q39)</f>
        <v>393910628</v>
      </c>
      <c r="R40" s="32">
        <f>SUM(R36:R39)</f>
        <v>404900708</v>
      </c>
      <c r="S40" s="32">
        <f>SUM(S36:S39)</f>
        <v>226726797</v>
      </c>
      <c r="T40" s="37">
        <f t="shared" si="6"/>
        <v>0.55995653383742661</v>
      </c>
      <c r="U40" s="37">
        <f t="shared" si="7"/>
        <v>0.20205763758889517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17010000</v>
      </c>
      <c r="E41" s="31">
        <v>21355778</v>
      </c>
      <c r="F41" s="31">
        <v>4140834</v>
      </c>
      <c r="G41" s="36">
        <f t="shared" si="0"/>
        <v>0.24343527336860671</v>
      </c>
      <c r="H41" s="31">
        <v>7939417</v>
      </c>
      <c r="I41" s="36">
        <f t="shared" si="1"/>
        <v>0.46674997060552614</v>
      </c>
      <c r="J41" s="31">
        <v>2989178</v>
      </c>
      <c r="K41" s="36">
        <f t="shared" si="2"/>
        <v>0.13997045670731359</v>
      </c>
      <c r="L41" s="31">
        <v>0</v>
      </c>
      <c r="M41" s="36">
        <f t="shared" si="3"/>
        <v>0</v>
      </c>
      <c r="N41" s="31">
        <f t="shared" si="4"/>
        <v>15069429</v>
      </c>
      <c r="O41" s="36">
        <f t="shared" si="5"/>
        <v>0.70563708800494185</v>
      </c>
      <c r="P41" s="31">
        <v>7879450</v>
      </c>
      <c r="Q41" s="31">
        <v>35517508</v>
      </c>
      <c r="R41" s="31">
        <v>39322548</v>
      </c>
      <c r="S41" s="31">
        <v>24651287</v>
      </c>
      <c r="T41" s="36">
        <f t="shared" si="6"/>
        <v>0.62689953357040851</v>
      </c>
      <c r="U41" s="36">
        <f t="shared" si="7"/>
        <v>-0.62063621191834462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43152773</v>
      </c>
      <c r="E43" s="31">
        <v>48289307</v>
      </c>
      <c r="F43" s="31">
        <v>13632213</v>
      </c>
      <c r="G43" s="36">
        <f t="shared" si="0"/>
        <v>0.31590583993292853</v>
      </c>
      <c r="H43" s="31">
        <v>8771407</v>
      </c>
      <c r="I43" s="36">
        <f t="shared" si="1"/>
        <v>0.20326404052875119</v>
      </c>
      <c r="J43" s="31">
        <v>5432748</v>
      </c>
      <c r="K43" s="36">
        <f t="shared" si="2"/>
        <v>0.11250416163561842</v>
      </c>
      <c r="L43" s="31">
        <v>0</v>
      </c>
      <c r="M43" s="36">
        <f t="shared" si="3"/>
        <v>0</v>
      </c>
      <c r="N43" s="31">
        <f t="shared" si="4"/>
        <v>27836368</v>
      </c>
      <c r="O43" s="36">
        <f t="shared" si="5"/>
        <v>0.57644993745716833</v>
      </c>
      <c r="P43" s="31">
        <v>2341159</v>
      </c>
      <c r="Q43" s="31">
        <v>23275991</v>
      </c>
      <c r="R43" s="31">
        <v>23350940</v>
      </c>
      <c r="S43" s="31">
        <v>26686263</v>
      </c>
      <c r="T43" s="36">
        <f t="shared" si="6"/>
        <v>1.142834635350868</v>
      </c>
      <c r="U43" s="36">
        <f t="shared" si="7"/>
        <v>1.3205378190887505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0</v>
      </c>
      <c r="E44" s="31">
        <v>0</v>
      </c>
      <c r="F44" s="31">
        <v>12031304</v>
      </c>
      <c r="G44" s="36">
        <f t="shared" si="0"/>
        <v>0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12031304</v>
      </c>
      <c r="O44" s="36">
        <f t="shared" si="5"/>
        <v>0</v>
      </c>
      <c r="P44" s="31">
        <v>0</v>
      </c>
      <c r="Q44" s="31">
        <v>0</v>
      </c>
      <c r="R44" s="31">
        <v>0</v>
      </c>
      <c r="S44" s="31">
        <v>0</v>
      </c>
      <c r="T44" s="36">
        <f t="shared" si="6"/>
        <v>0</v>
      </c>
      <c r="U44" s="36">
        <f t="shared" si="7"/>
        <v>0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749624748</v>
      </c>
      <c r="E45" s="31">
        <v>721064181</v>
      </c>
      <c r="F45" s="31">
        <v>209390062</v>
      </c>
      <c r="G45" s="36">
        <f t="shared" si="0"/>
        <v>0.27932650644025964</v>
      </c>
      <c r="H45" s="31">
        <v>149143502</v>
      </c>
      <c r="I45" s="36">
        <f t="shared" si="1"/>
        <v>0.19895754829054815</v>
      </c>
      <c r="J45" s="31">
        <v>131253373</v>
      </c>
      <c r="K45" s="36">
        <f t="shared" si="2"/>
        <v>0.18202730971599879</v>
      </c>
      <c r="L45" s="31">
        <v>0</v>
      </c>
      <c r="M45" s="36">
        <f t="shared" si="3"/>
        <v>0</v>
      </c>
      <c r="N45" s="31">
        <f t="shared" si="4"/>
        <v>489786937</v>
      </c>
      <c r="O45" s="36">
        <f t="shared" si="5"/>
        <v>0.67925567502291451</v>
      </c>
      <c r="P45" s="31">
        <v>117106904</v>
      </c>
      <c r="Q45" s="31">
        <v>644980309</v>
      </c>
      <c r="R45" s="31">
        <v>649712894</v>
      </c>
      <c r="S45" s="31">
        <v>494994440</v>
      </c>
      <c r="T45" s="36">
        <f t="shared" si="6"/>
        <v>0.76186642526444914</v>
      </c>
      <c r="U45" s="36">
        <f t="shared" si="7"/>
        <v>0.1207996157083957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0</v>
      </c>
      <c r="E46" s="31">
        <v>0</v>
      </c>
      <c r="F46" s="31">
        <v>0</v>
      </c>
      <c r="G46" s="36">
        <f t="shared" si="0"/>
        <v>0</v>
      </c>
      <c r="H46" s="31">
        <v>0</v>
      </c>
      <c r="I46" s="36">
        <f t="shared" si="1"/>
        <v>0</v>
      </c>
      <c r="J46" s="31">
        <v>0</v>
      </c>
      <c r="K46" s="36">
        <f t="shared" si="2"/>
        <v>0</v>
      </c>
      <c r="L46" s="31">
        <v>0</v>
      </c>
      <c r="M46" s="36">
        <f t="shared" si="3"/>
        <v>0</v>
      </c>
      <c r="N46" s="31">
        <f t="shared" si="4"/>
        <v>0</v>
      </c>
      <c r="O46" s="36">
        <f t="shared" si="5"/>
        <v>0</v>
      </c>
      <c r="P46" s="31">
        <v>0</v>
      </c>
      <c r="Q46" s="31">
        <v>0</v>
      </c>
      <c r="R46" s="31">
        <v>0</v>
      </c>
      <c r="S46" s="31">
        <v>0</v>
      </c>
      <c r="T46" s="36">
        <f t="shared" si="6"/>
        <v>0</v>
      </c>
      <c r="U46" s="36">
        <f t="shared" si="7"/>
        <v>0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809787521</v>
      </c>
      <c r="E47" s="32">
        <f>SUM(E41:E46)</f>
        <v>790709266</v>
      </c>
      <c r="F47" s="32">
        <f>SUM(F41:F46)</f>
        <v>239194413</v>
      </c>
      <c r="G47" s="37">
        <f t="shared" si="0"/>
        <v>0.29537922825066604</v>
      </c>
      <c r="H47" s="32">
        <f>SUM(H41:H46)</f>
        <v>165854326</v>
      </c>
      <c r="I47" s="37">
        <f t="shared" si="1"/>
        <v>0.20481215343401174</v>
      </c>
      <c r="J47" s="32">
        <f>SUM(J41:J46)</f>
        <v>139675299</v>
      </c>
      <c r="K47" s="37">
        <f t="shared" si="2"/>
        <v>0.17664558265085514</v>
      </c>
      <c r="L47" s="32">
        <f>SUM(L41:L46)</f>
        <v>0</v>
      </c>
      <c r="M47" s="37">
        <f t="shared" si="3"/>
        <v>0</v>
      </c>
      <c r="N47" s="32">
        <f t="shared" si="4"/>
        <v>544724038</v>
      </c>
      <c r="O47" s="37">
        <f t="shared" si="5"/>
        <v>0.68890559580213651</v>
      </c>
      <c r="P47" s="32">
        <f>SUM(P41:P46)</f>
        <v>127327513</v>
      </c>
      <c r="Q47" s="32">
        <f>SUM(Q41:Q46)</f>
        <v>703773808</v>
      </c>
      <c r="R47" s="32">
        <f>SUM(R41:R46)</f>
        <v>712386382</v>
      </c>
      <c r="S47" s="32">
        <f>SUM(S41:S46)</f>
        <v>546331990</v>
      </c>
      <c r="T47" s="37">
        <f t="shared" si="6"/>
        <v>0.76690403382809191</v>
      </c>
      <c r="U47" s="37">
        <f t="shared" si="7"/>
        <v>9.6976574104608471E-2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142991100</v>
      </c>
      <c r="E48" s="31">
        <v>141301100</v>
      </c>
      <c r="F48" s="31">
        <v>40243150</v>
      </c>
      <c r="G48" s="36">
        <f t="shared" si="0"/>
        <v>0.28143814545101059</v>
      </c>
      <c r="H48" s="31">
        <v>35146207</v>
      </c>
      <c r="I48" s="36">
        <f t="shared" si="1"/>
        <v>0.24579296893303149</v>
      </c>
      <c r="J48" s="31">
        <v>26443844</v>
      </c>
      <c r="K48" s="36">
        <f t="shared" si="2"/>
        <v>0.18714535131007473</v>
      </c>
      <c r="L48" s="31">
        <v>0</v>
      </c>
      <c r="M48" s="36">
        <f t="shared" si="3"/>
        <v>0</v>
      </c>
      <c r="N48" s="31">
        <f t="shared" si="4"/>
        <v>101833201</v>
      </c>
      <c r="O48" s="36">
        <f t="shared" si="5"/>
        <v>0.72068229475920564</v>
      </c>
      <c r="P48" s="31">
        <v>20851487</v>
      </c>
      <c r="Q48" s="31">
        <v>131097636</v>
      </c>
      <c r="R48" s="31">
        <v>140427636</v>
      </c>
      <c r="S48" s="31">
        <v>101330639</v>
      </c>
      <c r="T48" s="36">
        <f t="shared" si="6"/>
        <v>0.72158616271230258</v>
      </c>
      <c r="U48" s="36">
        <f t="shared" si="7"/>
        <v>0.26819943345047759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0</v>
      </c>
      <c r="E49" s="31">
        <v>1932956</v>
      </c>
      <c r="F49" s="31">
        <v>0</v>
      </c>
      <c r="G49" s="36">
        <f t="shared" si="0"/>
        <v>0</v>
      </c>
      <c r="H49" s="31">
        <v>681286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681286</v>
      </c>
      <c r="O49" s="36">
        <f t="shared" si="5"/>
        <v>0.35245810044305198</v>
      </c>
      <c r="P49" s="31">
        <v>0</v>
      </c>
      <c r="Q49" s="31">
        <v>0</v>
      </c>
      <c r="R49" s="31">
        <v>0</v>
      </c>
      <c r="S49" s="31">
        <v>0</v>
      </c>
      <c r="T49" s="36">
        <f t="shared" si="6"/>
        <v>0</v>
      </c>
      <c r="U49" s="36">
        <f t="shared" si="7"/>
        <v>0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97772969</v>
      </c>
      <c r="E50" s="31">
        <v>102534765</v>
      </c>
      <c r="F50" s="31">
        <v>26457849</v>
      </c>
      <c r="G50" s="36">
        <f t="shared" si="0"/>
        <v>0.27060494603574942</v>
      </c>
      <c r="H50" s="31">
        <v>24652919</v>
      </c>
      <c r="I50" s="36">
        <f t="shared" si="1"/>
        <v>0.25214452677610721</v>
      </c>
      <c r="J50" s="31">
        <v>18390952</v>
      </c>
      <c r="K50" s="36">
        <f t="shared" si="2"/>
        <v>0.17936308724167846</v>
      </c>
      <c r="L50" s="31">
        <v>0</v>
      </c>
      <c r="M50" s="36">
        <f t="shared" si="3"/>
        <v>0</v>
      </c>
      <c r="N50" s="31">
        <f t="shared" si="4"/>
        <v>69501720</v>
      </c>
      <c r="O50" s="36">
        <f t="shared" si="5"/>
        <v>0.6778356589591833</v>
      </c>
      <c r="P50" s="31">
        <v>21423845</v>
      </c>
      <c r="Q50" s="31">
        <v>93136464</v>
      </c>
      <c r="R50" s="31">
        <v>93413979</v>
      </c>
      <c r="S50" s="31">
        <v>66870905</v>
      </c>
      <c r="T50" s="36">
        <f t="shared" si="6"/>
        <v>0.71585543958040798</v>
      </c>
      <c r="U50" s="36">
        <f t="shared" si="7"/>
        <v>-0.14156623145845204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10359031</v>
      </c>
      <c r="E51" s="31">
        <v>10339031</v>
      </c>
      <c r="F51" s="31">
        <v>3626798</v>
      </c>
      <c r="G51" s="36">
        <f t="shared" si="0"/>
        <v>0.35010977378096464</v>
      </c>
      <c r="H51" s="31">
        <v>2172867</v>
      </c>
      <c r="I51" s="36">
        <f t="shared" si="1"/>
        <v>0.20975581596386766</v>
      </c>
      <c r="J51" s="31">
        <v>38702</v>
      </c>
      <c r="K51" s="36">
        <f t="shared" si="2"/>
        <v>3.7432908364429898E-3</v>
      </c>
      <c r="L51" s="31">
        <v>0</v>
      </c>
      <c r="M51" s="36">
        <f t="shared" si="3"/>
        <v>0</v>
      </c>
      <c r="N51" s="31">
        <f t="shared" si="4"/>
        <v>5838367</v>
      </c>
      <c r="O51" s="36">
        <f t="shared" si="5"/>
        <v>0.56469189424037902</v>
      </c>
      <c r="P51" s="31">
        <v>101690</v>
      </c>
      <c r="Q51" s="31">
        <v>10365184</v>
      </c>
      <c r="R51" s="31">
        <v>8979465</v>
      </c>
      <c r="S51" s="31">
        <v>8001580</v>
      </c>
      <c r="T51" s="36">
        <f t="shared" si="6"/>
        <v>0.89109763220860039</v>
      </c>
      <c r="U51" s="36">
        <f t="shared" si="7"/>
        <v>-0.61941193824368179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0</v>
      </c>
      <c r="E52" s="31">
        <v>0</v>
      </c>
      <c r="F52" s="31">
        <v>0</v>
      </c>
      <c r="G52" s="36">
        <f t="shared" si="0"/>
        <v>0</v>
      </c>
      <c r="H52" s="31">
        <v>0</v>
      </c>
      <c r="I52" s="36">
        <f t="shared" si="1"/>
        <v>0</v>
      </c>
      <c r="J52" s="31">
        <v>0</v>
      </c>
      <c r="K52" s="36">
        <f t="shared" si="2"/>
        <v>0</v>
      </c>
      <c r="L52" s="31">
        <v>0</v>
      </c>
      <c r="M52" s="36">
        <f t="shared" si="3"/>
        <v>0</v>
      </c>
      <c r="N52" s="31">
        <f t="shared" si="4"/>
        <v>0</v>
      </c>
      <c r="O52" s="36">
        <f t="shared" si="5"/>
        <v>0</v>
      </c>
      <c r="P52" s="31">
        <v>8235628</v>
      </c>
      <c r="Q52" s="31">
        <v>25000000</v>
      </c>
      <c r="R52" s="31">
        <v>36997430</v>
      </c>
      <c r="S52" s="31">
        <v>26300064</v>
      </c>
      <c r="T52" s="36">
        <f t="shared" si="6"/>
        <v>0.71086191662501963</v>
      </c>
      <c r="U52" s="36">
        <f t="shared" si="7"/>
        <v>-1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251123100</v>
      </c>
      <c r="E53" s="32">
        <f>SUM(E48:E52)</f>
        <v>256107852</v>
      </c>
      <c r="F53" s="32">
        <f>SUM(F48:F52)</f>
        <v>70327797</v>
      </c>
      <c r="G53" s="37">
        <f t="shared" si="0"/>
        <v>0.28005307755439462</v>
      </c>
      <c r="H53" s="32">
        <f>SUM(H48:H52)</f>
        <v>62653279</v>
      </c>
      <c r="I53" s="37">
        <f t="shared" si="1"/>
        <v>0.24949229680582949</v>
      </c>
      <c r="J53" s="32">
        <f>SUM(J48:J52)</f>
        <v>44873498</v>
      </c>
      <c r="K53" s="37">
        <f t="shared" si="2"/>
        <v>0.17521328475317499</v>
      </c>
      <c r="L53" s="32">
        <f>SUM(L48:L52)</f>
        <v>0</v>
      </c>
      <c r="M53" s="37">
        <f t="shared" si="3"/>
        <v>0</v>
      </c>
      <c r="N53" s="32">
        <f t="shared" si="4"/>
        <v>177854574</v>
      </c>
      <c r="O53" s="37">
        <f t="shared" si="5"/>
        <v>0.6944518592893435</v>
      </c>
      <c r="P53" s="32">
        <f>SUM(P48:P52)</f>
        <v>50612650</v>
      </c>
      <c r="Q53" s="32">
        <f>SUM(Q48:Q52)</f>
        <v>259599284</v>
      </c>
      <c r="R53" s="32">
        <f>SUM(R48:R52)</f>
        <v>279818510</v>
      </c>
      <c r="S53" s="32">
        <f>SUM(S48:S52)</f>
        <v>202503188</v>
      </c>
      <c r="T53" s="37">
        <f t="shared" si="6"/>
        <v>0.72369475486092749</v>
      </c>
      <c r="U53" s="37">
        <f t="shared" si="7"/>
        <v>-0.11339362787761553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16635482579</v>
      </c>
      <c r="E54" s="32">
        <f>SUM(E8:E9,E11:E18,E20:E26,E28:E34,E36:E39,E41:E46,E48:E52)</f>
        <v>16524253606</v>
      </c>
      <c r="F54" s="32">
        <f>SUM(F8:F9,F11:F18,F20:F26,F28:F34,F36:F39,F41:F46,F48:F52)</f>
        <v>3891661728</v>
      </c>
      <c r="G54" s="37">
        <f t="shared" si="0"/>
        <v>0.23393741116429562</v>
      </c>
      <c r="H54" s="32">
        <f>SUM(H8:H9,H11:H18,H20:H26,H28:H34,H36:H39,H41:H46,H48:H52)</f>
        <v>1951437348</v>
      </c>
      <c r="I54" s="37">
        <f t="shared" si="1"/>
        <v>0.11730572520110839</v>
      </c>
      <c r="J54" s="32">
        <f>SUM(J8:J9,J11:J18,J20:J26,J28:J34,J36:J39,J41:J46,J48:J52)</f>
        <v>1870143696</v>
      </c>
      <c r="K54" s="37">
        <f t="shared" si="2"/>
        <v>0.11317568348872023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7713242772</v>
      </c>
      <c r="O54" s="37">
        <f t="shared" si="5"/>
        <v>0.46678312714828468</v>
      </c>
      <c r="P54" s="32">
        <f>SUM(P8:P9,P11:P18,P20:P26,P28:P34,P36:P39,P41:P46,P48:P52)</f>
        <v>3431579562</v>
      </c>
      <c r="Q54" s="32">
        <f>SUM(Q8:Q9,Q11:Q18,Q20:Q26,Q28:Q34,Q36:Q39,Q41:Q46,Q48:Q52)</f>
        <v>14816231844</v>
      </c>
      <c r="R54" s="32">
        <f>SUM(R8:R9,R11:R18,R20:R26,R28:R34,R36:R39,R41:R46,R48:R52)</f>
        <v>15177668906</v>
      </c>
      <c r="S54" s="32">
        <f>SUM(S8:S9,S11:S18,S20:S26,S28:S34,S36:S39,S41:S46,S48:S52)</f>
        <v>11245592292</v>
      </c>
      <c r="T54" s="37">
        <f t="shared" si="6"/>
        <v>0.74093013635014926</v>
      </c>
      <c r="U54" s="37">
        <f t="shared" si="7"/>
        <v>-0.45501957270370297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4380959120</v>
      </c>
      <c r="E57" s="31">
        <v>4369944696</v>
      </c>
      <c r="F57" s="31">
        <v>1264411543</v>
      </c>
      <c r="G57" s="36">
        <f t="shared" ref="G57:G85" si="8">IF(($D57      =0),0,($F57      /$D57      ))</f>
        <v>0.28861523432795694</v>
      </c>
      <c r="H57" s="31">
        <v>927796667</v>
      </c>
      <c r="I57" s="36">
        <f t="shared" ref="I57:I85" si="9">IF(($D57      =0),0,($H57      /$D57      ))</f>
        <v>0.21177934821724609</v>
      </c>
      <c r="J57" s="31">
        <v>957129500</v>
      </c>
      <c r="K57" s="36">
        <f t="shared" ref="K57:K85" si="10">IF(($E57      =0),0,($J57      /$E57      ))</f>
        <v>0.2190255407296349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3149337710</v>
      </c>
      <c r="O57" s="36">
        <f t="shared" ref="O57:O85" si="13">IF(($E57      =0),0,($N57      /$E57      ))</f>
        <v>0.72068136534604788</v>
      </c>
      <c r="P57" s="31">
        <v>962104955</v>
      </c>
      <c r="Q57" s="31">
        <v>3989805701</v>
      </c>
      <c r="R57" s="31">
        <v>4295174955</v>
      </c>
      <c r="S57" s="31">
        <v>3403268850</v>
      </c>
      <c r="T57" s="36">
        <f t="shared" ref="T57:T85" si="14">IF(($R57      =0),0,($S57      /$R57      ))</f>
        <v>0.79234696738913168</v>
      </c>
      <c r="U57" s="36">
        <f t="shared" ref="U57:U85" si="15">IF(($P57      =0),0,(($J57      /$P57      )-1))</f>
        <v>-5.1714264375657404E-3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4380959120</v>
      </c>
      <c r="E58" s="32">
        <f>E57</f>
        <v>4369944696</v>
      </c>
      <c r="F58" s="32">
        <f>F57</f>
        <v>1264411543</v>
      </c>
      <c r="G58" s="37">
        <f t="shared" si="8"/>
        <v>0.28861523432795694</v>
      </c>
      <c r="H58" s="32">
        <f>H57</f>
        <v>927796667</v>
      </c>
      <c r="I58" s="37">
        <f t="shared" si="9"/>
        <v>0.21177934821724609</v>
      </c>
      <c r="J58" s="32">
        <f>J57</f>
        <v>957129500</v>
      </c>
      <c r="K58" s="37">
        <f t="shared" si="10"/>
        <v>0.2190255407296349</v>
      </c>
      <c r="L58" s="32">
        <f>L57</f>
        <v>0</v>
      </c>
      <c r="M58" s="37">
        <f t="shared" si="11"/>
        <v>0</v>
      </c>
      <c r="N58" s="32">
        <f t="shared" si="12"/>
        <v>3149337710</v>
      </c>
      <c r="O58" s="37">
        <f t="shared" si="13"/>
        <v>0.72068136534604788</v>
      </c>
      <c r="P58" s="32">
        <f>P57</f>
        <v>962104955</v>
      </c>
      <c r="Q58" s="32">
        <f>Q57</f>
        <v>3989805701</v>
      </c>
      <c r="R58" s="32">
        <f>R57</f>
        <v>4295174955</v>
      </c>
      <c r="S58" s="32">
        <f>S57</f>
        <v>3403268850</v>
      </c>
      <c r="T58" s="37">
        <f t="shared" si="14"/>
        <v>0.79234696738913168</v>
      </c>
      <c r="U58" s="37">
        <f t="shared" si="15"/>
        <v>-5.1714264375657404E-3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53520369</v>
      </c>
      <c r="E59" s="31">
        <v>53315369</v>
      </c>
      <c r="F59" s="31">
        <v>2534573</v>
      </c>
      <c r="G59" s="36">
        <f t="shared" si="8"/>
        <v>4.7357166016549698E-2</v>
      </c>
      <c r="H59" s="31">
        <v>5314744</v>
      </c>
      <c r="I59" s="36">
        <f t="shared" si="9"/>
        <v>9.9303201739883371E-2</v>
      </c>
      <c r="J59" s="31">
        <v>9505967</v>
      </c>
      <c r="K59" s="36">
        <f t="shared" si="10"/>
        <v>0.17829693723023843</v>
      </c>
      <c r="L59" s="31">
        <v>0</v>
      </c>
      <c r="M59" s="36">
        <f t="shared" si="11"/>
        <v>0</v>
      </c>
      <c r="N59" s="31">
        <f t="shared" si="12"/>
        <v>17355284</v>
      </c>
      <c r="O59" s="36">
        <f t="shared" si="13"/>
        <v>0.32552122071967654</v>
      </c>
      <c r="P59" s="31">
        <v>6260057</v>
      </c>
      <c r="Q59" s="31">
        <v>55463600</v>
      </c>
      <c r="R59" s="31">
        <v>47302204</v>
      </c>
      <c r="S59" s="31">
        <v>15585290</v>
      </c>
      <c r="T59" s="36">
        <f t="shared" si="14"/>
        <v>0.32948337882945156</v>
      </c>
      <c r="U59" s="36">
        <f t="shared" si="15"/>
        <v>0.51851125317229529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67834074</v>
      </c>
      <c r="E60" s="31">
        <v>76182181</v>
      </c>
      <c r="F60" s="31">
        <v>10884727</v>
      </c>
      <c r="G60" s="36">
        <f t="shared" si="8"/>
        <v>0.16046105383556941</v>
      </c>
      <c r="H60" s="31">
        <v>6371083</v>
      </c>
      <c r="I60" s="36">
        <f t="shared" si="9"/>
        <v>9.3921573986548407E-2</v>
      </c>
      <c r="J60" s="31">
        <v>65179</v>
      </c>
      <c r="K60" s="36">
        <f t="shared" si="10"/>
        <v>8.555675243794871E-4</v>
      </c>
      <c r="L60" s="31">
        <v>0</v>
      </c>
      <c r="M60" s="36">
        <f t="shared" si="11"/>
        <v>0</v>
      </c>
      <c r="N60" s="31">
        <f t="shared" si="12"/>
        <v>17320989</v>
      </c>
      <c r="O60" s="36">
        <f t="shared" si="13"/>
        <v>0.22736273460062795</v>
      </c>
      <c r="P60" s="31">
        <v>0</v>
      </c>
      <c r="Q60" s="31">
        <v>150536820</v>
      </c>
      <c r="R60" s="31">
        <v>150536820</v>
      </c>
      <c r="S60" s="31">
        <v>0</v>
      </c>
      <c r="T60" s="36">
        <f t="shared" si="14"/>
        <v>0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56260848</v>
      </c>
      <c r="E61" s="31">
        <v>56399856</v>
      </c>
      <c r="F61" s="31">
        <v>6703043</v>
      </c>
      <c r="G61" s="36">
        <f t="shared" si="8"/>
        <v>0.11914223191232383</v>
      </c>
      <c r="H61" s="31">
        <v>4069878</v>
      </c>
      <c r="I61" s="36">
        <f t="shared" si="9"/>
        <v>7.2339435765347862E-2</v>
      </c>
      <c r="J61" s="31">
        <v>3556451</v>
      </c>
      <c r="K61" s="36">
        <f t="shared" si="10"/>
        <v>6.305780284261718E-2</v>
      </c>
      <c r="L61" s="31">
        <v>0</v>
      </c>
      <c r="M61" s="36">
        <f t="shared" si="11"/>
        <v>0</v>
      </c>
      <c r="N61" s="31">
        <f t="shared" si="12"/>
        <v>14329372</v>
      </c>
      <c r="O61" s="36">
        <f t="shared" si="13"/>
        <v>0.25406752811567462</v>
      </c>
      <c r="P61" s="31">
        <v>0</v>
      </c>
      <c r="Q61" s="31">
        <v>45077532</v>
      </c>
      <c r="R61" s="31">
        <v>45077532</v>
      </c>
      <c r="S61" s="31">
        <v>354325</v>
      </c>
      <c r="T61" s="36">
        <f t="shared" si="14"/>
        <v>7.8603460366907397E-3</v>
      </c>
      <c r="U61" s="36">
        <f t="shared" si="15"/>
        <v>0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6382</v>
      </c>
      <c r="Q62" s="31">
        <v>0</v>
      </c>
      <c r="R62" s="31">
        <v>0</v>
      </c>
      <c r="S62" s="31">
        <v>6382</v>
      </c>
      <c r="T62" s="36">
        <f t="shared" si="14"/>
        <v>0</v>
      </c>
      <c r="U62" s="36">
        <f t="shared" si="15"/>
        <v>-1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177615291</v>
      </c>
      <c r="E63" s="32">
        <f>SUM(E59:E62)</f>
        <v>185897406</v>
      </c>
      <c r="F63" s="32">
        <f>SUM(F59:F62)</f>
        <v>20122343</v>
      </c>
      <c r="G63" s="37">
        <f t="shared" si="8"/>
        <v>0.11329172666783514</v>
      </c>
      <c r="H63" s="32">
        <f>SUM(H59:H62)</f>
        <v>15755705</v>
      </c>
      <c r="I63" s="37">
        <f t="shared" si="9"/>
        <v>8.870691769437801E-2</v>
      </c>
      <c r="J63" s="32">
        <f>SUM(J59:J62)</f>
        <v>13127597</v>
      </c>
      <c r="K63" s="37">
        <f t="shared" si="10"/>
        <v>7.0617429702058351E-2</v>
      </c>
      <c r="L63" s="32">
        <f>SUM(L59:L62)</f>
        <v>0</v>
      </c>
      <c r="M63" s="37">
        <f t="shared" si="11"/>
        <v>0</v>
      </c>
      <c r="N63" s="32">
        <f t="shared" si="12"/>
        <v>49005645</v>
      </c>
      <c r="O63" s="37">
        <f t="shared" si="13"/>
        <v>0.26361661550027221</v>
      </c>
      <c r="P63" s="32">
        <f>SUM(P59:P62)</f>
        <v>6266439</v>
      </c>
      <c r="Q63" s="32">
        <f>SUM(Q59:Q62)</f>
        <v>251077952</v>
      </c>
      <c r="R63" s="32">
        <f>SUM(R59:R62)</f>
        <v>242916556</v>
      </c>
      <c r="S63" s="32">
        <f>SUM(S59:S62)</f>
        <v>15945997</v>
      </c>
      <c r="T63" s="37">
        <f t="shared" si="14"/>
        <v>6.5643928361968043E-2</v>
      </c>
      <c r="U63" s="37">
        <f t="shared" si="15"/>
        <v>1.0949054159786762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76555106</v>
      </c>
      <c r="E64" s="31">
        <v>85555106</v>
      </c>
      <c r="F64" s="31">
        <v>1070113</v>
      </c>
      <c r="G64" s="36">
        <f t="shared" si="8"/>
        <v>1.3978336075976434E-2</v>
      </c>
      <c r="H64" s="31">
        <v>4159511</v>
      </c>
      <c r="I64" s="36">
        <f t="shared" si="9"/>
        <v>5.4333554185138216E-2</v>
      </c>
      <c r="J64" s="31">
        <v>1198868</v>
      </c>
      <c r="K64" s="36">
        <f t="shared" si="10"/>
        <v>1.401281648812404E-2</v>
      </c>
      <c r="L64" s="31">
        <v>0</v>
      </c>
      <c r="M64" s="36">
        <f t="shared" si="11"/>
        <v>0</v>
      </c>
      <c r="N64" s="31">
        <f t="shared" si="12"/>
        <v>6428492</v>
      </c>
      <c r="O64" s="36">
        <f t="shared" si="13"/>
        <v>7.5138613001075591E-2</v>
      </c>
      <c r="P64" s="31">
        <v>152106</v>
      </c>
      <c r="Q64" s="31">
        <v>46269690</v>
      </c>
      <c r="R64" s="31">
        <v>46269690</v>
      </c>
      <c r="S64" s="31">
        <v>210884</v>
      </c>
      <c r="T64" s="36">
        <f t="shared" si="14"/>
        <v>4.5577136998324391E-3</v>
      </c>
      <c r="U64" s="36">
        <f t="shared" si="15"/>
        <v>6.8817929601725112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37802777</v>
      </c>
      <c r="E65" s="31">
        <v>38752377</v>
      </c>
      <c r="F65" s="31">
        <v>13352410</v>
      </c>
      <c r="G65" s="36">
        <f t="shared" si="8"/>
        <v>0.35321241082368104</v>
      </c>
      <c r="H65" s="31">
        <v>6639977</v>
      </c>
      <c r="I65" s="36">
        <f t="shared" si="9"/>
        <v>0.17564786311862751</v>
      </c>
      <c r="J65" s="31">
        <v>12155823</v>
      </c>
      <c r="K65" s="36">
        <f t="shared" si="10"/>
        <v>0.31367941636199503</v>
      </c>
      <c r="L65" s="31">
        <v>0</v>
      </c>
      <c r="M65" s="36">
        <f t="shared" si="11"/>
        <v>0</v>
      </c>
      <c r="N65" s="31">
        <f t="shared" si="12"/>
        <v>32148210</v>
      </c>
      <c r="O65" s="36">
        <f t="shared" si="13"/>
        <v>0.82958033774289508</v>
      </c>
      <c r="P65" s="31">
        <v>11070328</v>
      </c>
      <c r="Q65" s="31">
        <v>45883679</v>
      </c>
      <c r="R65" s="31">
        <v>63933682</v>
      </c>
      <c r="S65" s="31">
        <v>40151486</v>
      </c>
      <c r="T65" s="36">
        <f t="shared" si="14"/>
        <v>0.62801773249974868</v>
      </c>
      <c r="U65" s="36">
        <f t="shared" si="15"/>
        <v>9.8054456923046818E-2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62798952</v>
      </c>
      <c r="E66" s="31">
        <v>66557736</v>
      </c>
      <c r="F66" s="31">
        <v>18658260</v>
      </c>
      <c r="G66" s="36">
        <f t="shared" si="8"/>
        <v>0.29711100911365529</v>
      </c>
      <c r="H66" s="31">
        <v>17669012</v>
      </c>
      <c r="I66" s="36">
        <f t="shared" si="9"/>
        <v>0.28135838954764725</v>
      </c>
      <c r="J66" s="31">
        <v>16681654</v>
      </c>
      <c r="K66" s="36">
        <f t="shared" si="10"/>
        <v>0.25063433648043559</v>
      </c>
      <c r="L66" s="31">
        <v>0</v>
      </c>
      <c r="M66" s="36">
        <f t="shared" si="11"/>
        <v>0</v>
      </c>
      <c r="N66" s="31">
        <f t="shared" si="12"/>
        <v>53008926</v>
      </c>
      <c r="O66" s="36">
        <f t="shared" si="13"/>
        <v>0.79643523331382549</v>
      </c>
      <c r="P66" s="31">
        <v>20641352</v>
      </c>
      <c r="Q66" s="31">
        <v>54911099</v>
      </c>
      <c r="R66" s="31">
        <v>57157320</v>
      </c>
      <c r="S66" s="31">
        <v>49633410</v>
      </c>
      <c r="T66" s="36">
        <f t="shared" si="14"/>
        <v>0.86836489184587384</v>
      </c>
      <c r="U66" s="36">
        <f t="shared" si="15"/>
        <v>-0.19183326751077157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1155109159</v>
      </c>
      <c r="E67" s="31">
        <v>1148130874</v>
      </c>
      <c r="F67" s="31">
        <v>102780000</v>
      </c>
      <c r="G67" s="36">
        <f t="shared" si="8"/>
        <v>8.8978603623036459E-2</v>
      </c>
      <c r="H67" s="31">
        <v>107820089</v>
      </c>
      <c r="I67" s="36">
        <f t="shared" si="9"/>
        <v>9.3341904667557055E-2</v>
      </c>
      <c r="J67" s="31">
        <v>99724837</v>
      </c>
      <c r="K67" s="36">
        <f t="shared" si="10"/>
        <v>8.6858422901359936E-2</v>
      </c>
      <c r="L67" s="31">
        <v>0</v>
      </c>
      <c r="M67" s="36">
        <f t="shared" si="11"/>
        <v>0</v>
      </c>
      <c r="N67" s="31">
        <f t="shared" si="12"/>
        <v>310324926</v>
      </c>
      <c r="O67" s="36">
        <f t="shared" si="13"/>
        <v>0.27028706659446561</v>
      </c>
      <c r="P67" s="31">
        <v>30740922</v>
      </c>
      <c r="Q67" s="31">
        <v>1068989779</v>
      </c>
      <c r="R67" s="31">
        <v>1081472002</v>
      </c>
      <c r="S67" s="31">
        <v>376000930</v>
      </c>
      <c r="T67" s="36">
        <f t="shared" si="14"/>
        <v>0.34767514027607715</v>
      </c>
      <c r="U67" s="36">
        <f t="shared" si="15"/>
        <v>2.2440418345292312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244791147</v>
      </c>
      <c r="E68" s="31">
        <v>215552007</v>
      </c>
      <c r="F68" s="31">
        <v>45824579</v>
      </c>
      <c r="G68" s="36">
        <f t="shared" si="8"/>
        <v>0.1871986775730905</v>
      </c>
      <c r="H68" s="31">
        <v>45284891</v>
      </c>
      <c r="I68" s="36">
        <f t="shared" si="9"/>
        <v>0.18499398999915631</v>
      </c>
      <c r="J68" s="31">
        <v>29701286</v>
      </c>
      <c r="K68" s="36">
        <f t="shared" si="10"/>
        <v>0.13779173951277568</v>
      </c>
      <c r="L68" s="31">
        <v>0</v>
      </c>
      <c r="M68" s="36">
        <f t="shared" si="11"/>
        <v>0</v>
      </c>
      <c r="N68" s="31">
        <f t="shared" si="12"/>
        <v>120810756</v>
      </c>
      <c r="O68" s="36">
        <f t="shared" si="13"/>
        <v>0.56047149679288299</v>
      </c>
      <c r="P68" s="31">
        <v>51042086</v>
      </c>
      <c r="Q68" s="31">
        <v>171633594</v>
      </c>
      <c r="R68" s="31">
        <v>153245892</v>
      </c>
      <c r="S68" s="31">
        <v>87109988</v>
      </c>
      <c r="T68" s="36">
        <f t="shared" si="14"/>
        <v>0.56843277730407282</v>
      </c>
      <c r="U68" s="36">
        <f t="shared" si="15"/>
        <v>-0.41810203446622463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1577057141</v>
      </c>
      <c r="E70" s="32">
        <f>SUM(E64:E69)</f>
        <v>1554548100</v>
      </c>
      <c r="F70" s="32">
        <f>SUM(F64:F69)</f>
        <v>181685362</v>
      </c>
      <c r="G70" s="37">
        <f t="shared" si="8"/>
        <v>0.11520531328674286</v>
      </c>
      <c r="H70" s="32">
        <f>SUM(H64:H69)</f>
        <v>181573480</v>
      </c>
      <c r="I70" s="37">
        <f t="shared" si="9"/>
        <v>0.11513436975711966</v>
      </c>
      <c r="J70" s="32">
        <f>SUM(J64:J69)</f>
        <v>159462468</v>
      </c>
      <c r="K70" s="37">
        <f t="shared" si="10"/>
        <v>0.10257802122687616</v>
      </c>
      <c r="L70" s="32">
        <f>SUM(L64:L69)</f>
        <v>0</v>
      </c>
      <c r="M70" s="37">
        <f t="shared" si="11"/>
        <v>0</v>
      </c>
      <c r="N70" s="32">
        <f t="shared" si="12"/>
        <v>522721310</v>
      </c>
      <c r="O70" s="37">
        <f t="shared" si="13"/>
        <v>0.33625290204915498</v>
      </c>
      <c r="P70" s="32">
        <f>SUM(P64:P69)</f>
        <v>113646794</v>
      </c>
      <c r="Q70" s="32">
        <f>SUM(Q64:Q69)</f>
        <v>1387687841</v>
      </c>
      <c r="R70" s="32">
        <f>SUM(R64:R69)</f>
        <v>1402078586</v>
      </c>
      <c r="S70" s="32">
        <f>SUM(S64:S69)</f>
        <v>553106698</v>
      </c>
      <c r="T70" s="37">
        <f t="shared" si="14"/>
        <v>0.39449051110463218</v>
      </c>
      <c r="U70" s="37">
        <f t="shared" si="15"/>
        <v>0.40314092802301138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191605752</v>
      </c>
      <c r="E71" s="31">
        <v>187492268</v>
      </c>
      <c r="F71" s="31">
        <v>51720739</v>
      </c>
      <c r="G71" s="36">
        <f t="shared" si="8"/>
        <v>0.26993312288453636</v>
      </c>
      <c r="H71" s="31">
        <v>41438969</v>
      </c>
      <c r="I71" s="36">
        <f t="shared" si="9"/>
        <v>0.21627205116472703</v>
      </c>
      <c r="J71" s="31">
        <v>27560553</v>
      </c>
      <c r="K71" s="36">
        <f t="shared" si="10"/>
        <v>0.14699567770976027</v>
      </c>
      <c r="L71" s="31">
        <v>0</v>
      </c>
      <c r="M71" s="36">
        <f t="shared" si="11"/>
        <v>0</v>
      </c>
      <c r="N71" s="31">
        <f t="shared" si="12"/>
        <v>120720261</v>
      </c>
      <c r="O71" s="36">
        <f t="shared" si="13"/>
        <v>0.64386794339700448</v>
      </c>
      <c r="P71" s="31">
        <v>14451984</v>
      </c>
      <c r="Q71" s="31">
        <v>204779316</v>
      </c>
      <c r="R71" s="31">
        <v>182792552</v>
      </c>
      <c r="S71" s="31">
        <v>108814921</v>
      </c>
      <c r="T71" s="36">
        <f t="shared" si="14"/>
        <v>0.59529187491183999</v>
      </c>
      <c r="U71" s="36">
        <f t="shared" si="15"/>
        <v>0.90704286691709601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372645148</v>
      </c>
      <c r="E72" s="31">
        <v>379299927</v>
      </c>
      <c r="F72" s="31">
        <v>132405737</v>
      </c>
      <c r="G72" s="36">
        <f t="shared" si="8"/>
        <v>0.35531319194849681</v>
      </c>
      <c r="H72" s="31">
        <v>76196056</v>
      </c>
      <c r="I72" s="36">
        <f t="shared" si="9"/>
        <v>0.20447349551965721</v>
      </c>
      <c r="J72" s="31">
        <v>105837369</v>
      </c>
      <c r="K72" s="36">
        <f t="shared" si="10"/>
        <v>0.27903345470456681</v>
      </c>
      <c r="L72" s="31">
        <v>0</v>
      </c>
      <c r="M72" s="36">
        <f t="shared" si="11"/>
        <v>0</v>
      </c>
      <c r="N72" s="31">
        <f t="shared" si="12"/>
        <v>314439162</v>
      </c>
      <c r="O72" s="36">
        <f t="shared" si="13"/>
        <v>0.82899874114660721</v>
      </c>
      <c r="P72" s="31">
        <v>94767902</v>
      </c>
      <c r="Q72" s="31">
        <v>374790042</v>
      </c>
      <c r="R72" s="31">
        <v>374790042</v>
      </c>
      <c r="S72" s="31">
        <v>244623859</v>
      </c>
      <c r="T72" s="36">
        <f t="shared" si="14"/>
        <v>0.65269572717196156</v>
      </c>
      <c r="U72" s="36">
        <f t="shared" si="15"/>
        <v>0.1168060784969156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166333660</v>
      </c>
      <c r="E73" s="31">
        <v>166333660</v>
      </c>
      <c r="F73" s="31">
        <v>51853790</v>
      </c>
      <c r="G73" s="36">
        <f t="shared" si="8"/>
        <v>0.31174562021902241</v>
      </c>
      <c r="H73" s="31">
        <v>63059954</v>
      </c>
      <c r="I73" s="36">
        <f t="shared" si="9"/>
        <v>0.37911721536097986</v>
      </c>
      <c r="J73" s="31">
        <v>50646210</v>
      </c>
      <c r="K73" s="36">
        <f t="shared" si="10"/>
        <v>0.30448563447711063</v>
      </c>
      <c r="L73" s="31">
        <v>0</v>
      </c>
      <c r="M73" s="36">
        <f t="shared" si="11"/>
        <v>0</v>
      </c>
      <c r="N73" s="31">
        <f t="shared" si="12"/>
        <v>165559954</v>
      </c>
      <c r="O73" s="36">
        <f t="shared" si="13"/>
        <v>0.99534847005711291</v>
      </c>
      <c r="P73" s="31">
        <v>26240416</v>
      </c>
      <c r="Q73" s="31">
        <v>148820016</v>
      </c>
      <c r="R73" s="31">
        <v>151036316</v>
      </c>
      <c r="S73" s="31">
        <v>93690602</v>
      </c>
      <c r="T73" s="36">
        <f t="shared" si="14"/>
        <v>0.62031837429085601</v>
      </c>
      <c r="U73" s="36">
        <f t="shared" si="15"/>
        <v>0.93008411147140357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1257083849</v>
      </c>
      <c r="E74" s="31">
        <v>1420339549</v>
      </c>
      <c r="F74" s="31">
        <v>360052029</v>
      </c>
      <c r="G74" s="36">
        <f t="shared" si="8"/>
        <v>0.28641846706281243</v>
      </c>
      <c r="H74" s="31">
        <v>408473195</v>
      </c>
      <c r="I74" s="36">
        <f t="shared" si="9"/>
        <v>0.32493711165324185</v>
      </c>
      <c r="J74" s="31">
        <v>255790458</v>
      </c>
      <c r="K74" s="36">
        <f t="shared" si="10"/>
        <v>0.18009106215488477</v>
      </c>
      <c r="L74" s="31">
        <v>0</v>
      </c>
      <c r="M74" s="36">
        <f t="shared" si="11"/>
        <v>0</v>
      </c>
      <c r="N74" s="31">
        <f t="shared" si="12"/>
        <v>1024315682</v>
      </c>
      <c r="O74" s="36">
        <f t="shared" si="13"/>
        <v>0.7211766247874859</v>
      </c>
      <c r="P74" s="31">
        <v>256346965</v>
      </c>
      <c r="Q74" s="31">
        <v>839888307</v>
      </c>
      <c r="R74" s="31">
        <v>1329212246</v>
      </c>
      <c r="S74" s="31">
        <v>882741325</v>
      </c>
      <c r="T74" s="36">
        <f t="shared" si="14"/>
        <v>0.66410863100037976</v>
      </c>
      <c r="U74" s="36">
        <f t="shared" si="15"/>
        <v>-2.1709131606063581E-3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4550000</v>
      </c>
      <c r="E75" s="31">
        <v>7657946</v>
      </c>
      <c r="F75" s="31">
        <v>1266397</v>
      </c>
      <c r="G75" s="36">
        <f t="shared" si="8"/>
        <v>0.27832901098901097</v>
      </c>
      <c r="H75" s="31">
        <v>1673332</v>
      </c>
      <c r="I75" s="36">
        <f t="shared" si="9"/>
        <v>0.3677652747252747</v>
      </c>
      <c r="J75" s="31">
        <v>1854472</v>
      </c>
      <c r="K75" s="36">
        <f t="shared" si="10"/>
        <v>0.24216310744421546</v>
      </c>
      <c r="L75" s="31">
        <v>0</v>
      </c>
      <c r="M75" s="36">
        <f t="shared" si="11"/>
        <v>0</v>
      </c>
      <c r="N75" s="31">
        <f t="shared" si="12"/>
        <v>4794201</v>
      </c>
      <c r="O75" s="36">
        <f t="shared" si="13"/>
        <v>0.62604267515075196</v>
      </c>
      <c r="P75" s="31">
        <v>9058003</v>
      </c>
      <c r="Q75" s="31">
        <v>52078911</v>
      </c>
      <c r="R75" s="31">
        <v>48288903</v>
      </c>
      <c r="S75" s="31">
        <v>31838309</v>
      </c>
      <c r="T75" s="36">
        <f t="shared" si="14"/>
        <v>0.65932972219310926</v>
      </c>
      <c r="U75" s="36">
        <f t="shared" si="15"/>
        <v>-0.79526701415311962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113645045</v>
      </c>
      <c r="E76" s="31">
        <v>112779209</v>
      </c>
      <c r="F76" s="31">
        <v>8566741</v>
      </c>
      <c r="G76" s="36">
        <f t="shared" si="8"/>
        <v>7.5381561950193257E-2</v>
      </c>
      <c r="H76" s="31">
        <v>15417962</v>
      </c>
      <c r="I76" s="36">
        <f t="shared" si="9"/>
        <v>0.13566770113030444</v>
      </c>
      <c r="J76" s="31">
        <v>20770384</v>
      </c>
      <c r="K76" s="36">
        <f t="shared" si="10"/>
        <v>0.18416855539392904</v>
      </c>
      <c r="L76" s="31">
        <v>0</v>
      </c>
      <c r="M76" s="36">
        <f t="shared" si="11"/>
        <v>0</v>
      </c>
      <c r="N76" s="31">
        <f t="shared" si="12"/>
        <v>44755087</v>
      </c>
      <c r="O76" s="36">
        <f t="shared" si="13"/>
        <v>0.39683809983097151</v>
      </c>
      <c r="P76" s="31">
        <v>24710803</v>
      </c>
      <c r="Q76" s="31">
        <v>120429672</v>
      </c>
      <c r="R76" s="31">
        <v>102110554</v>
      </c>
      <c r="S76" s="31">
        <v>65957665</v>
      </c>
      <c r="T76" s="36">
        <f t="shared" si="14"/>
        <v>0.64594366024103644</v>
      </c>
      <c r="U76" s="36">
        <f t="shared" si="15"/>
        <v>-0.15946139022677652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2105863454</v>
      </c>
      <c r="E78" s="32">
        <f>SUM(E71:E77)</f>
        <v>2273902559</v>
      </c>
      <c r="F78" s="32">
        <f>SUM(F71:F77)</f>
        <v>605865433</v>
      </c>
      <c r="G78" s="37">
        <f t="shared" si="8"/>
        <v>0.28770404455672749</v>
      </c>
      <c r="H78" s="32">
        <f>SUM(H71:H77)</f>
        <v>606259468</v>
      </c>
      <c r="I78" s="37">
        <f t="shared" si="9"/>
        <v>0.28789115782812763</v>
      </c>
      <c r="J78" s="32">
        <f>SUM(J71:J77)</f>
        <v>462459446</v>
      </c>
      <c r="K78" s="37">
        <f t="shared" si="10"/>
        <v>0.20337698472153398</v>
      </c>
      <c r="L78" s="32">
        <f>SUM(L71:L77)</f>
        <v>0</v>
      </c>
      <c r="M78" s="37">
        <f t="shared" si="11"/>
        <v>0</v>
      </c>
      <c r="N78" s="32">
        <f t="shared" si="12"/>
        <v>1674584347</v>
      </c>
      <c r="O78" s="37">
        <f t="shared" si="13"/>
        <v>0.73643628236050551</v>
      </c>
      <c r="P78" s="32">
        <f>SUM(P71:P77)</f>
        <v>425576073</v>
      </c>
      <c r="Q78" s="32">
        <f>SUM(Q71:Q77)</f>
        <v>1740786264</v>
      </c>
      <c r="R78" s="32">
        <f>SUM(R71:R77)</f>
        <v>2188230613</v>
      </c>
      <c r="S78" s="32">
        <f>SUM(S71:S77)</f>
        <v>1427666681</v>
      </c>
      <c r="T78" s="37">
        <f t="shared" si="14"/>
        <v>0.65242971765334679</v>
      </c>
      <c r="U78" s="37">
        <f t="shared" si="15"/>
        <v>8.6666932988030077E-2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523309740</v>
      </c>
      <c r="E79" s="31">
        <v>475501520</v>
      </c>
      <c r="F79" s="31">
        <v>73574973</v>
      </c>
      <c r="G79" s="36">
        <f t="shared" si="8"/>
        <v>0.14059545881947469</v>
      </c>
      <c r="H79" s="31">
        <v>35130036</v>
      </c>
      <c r="I79" s="36">
        <f t="shared" si="9"/>
        <v>6.7130483755184836E-2</v>
      </c>
      <c r="J79" s="31">
        <v>23111538</v>
      </c>
      <c r="K79" s="36">
        <f t="shared" si="10"/>
        <v>4.8604551253590103E-2</v>
      </c>
      <c r="L79" s="31">
        <v>0</v>
      </c>
      <c r="M79" s="36">
        <f t="shared" si="11"/>
        <v>0</v>
      </c>
      <c r="N79" s="31">
        <f t="shared" si="12"/>
        <v>131816547</v>
      </c>
      <c r="O79" s="36">
        <f t="shared" si="13"/>
        <v>0.277215826775906</v>
      </c>
      <c r="P79" s="31">
        <v>17844314</v>
      </c>
      <c r="Q79" s="31">
        <v>517289401</v>
      </c>
      <c r="R79" s="31">
        <v>476288604</v>
      </c>
      <c r="S79" s="31">
        <v>51671480</v>
      </c>
      <c r="T79" s="36">
        <f t="shared" si="14"/>
        <v>0.10848775210250464</v>
      </c>
      <c r="U79" s="36">
        <f t="shared" si="15"/>
        <v>0.29517660359484821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552349042</v>
      </c>
      <c r="E80" s="31">
        <v>573787823</v>
      </c>
      <c r="F80" s="31">
        <v>159149675</v>
      </c>
      <c r="G80" s="36">
        <f t="shared" si="8"/>
        <v>0.28813243601135818</v>
      </c>
      <c r="H80" s="31">
        <v>86987656</v>
      </c>
      <c r="I80" s="36">
        <f t="shared" si="9"/>
        <v>0.15748675092297887</v>
      </c>
      <c r="J80" s="31">
        <v>146221936</v>
      </c>
      <c r="K80" s="36">
        <f t="shared" si="10"/>
        <v>0.25483624806725813</v>
      </c>
      <c r="L80" s="31">
        <v>0</v>
      </c>
      <c r="M80" s="36">
        <f t="shared" si="11"/>
        <v>0</v>
      </c>
      <c r="N80" s="31">
        <f t="shared" si="12"/>
        <v>392359267</v>
      </c>
      <c r="O80" s="36">
        <f t="shared" si="13"/>
        <v>0.68380549616508679</v>
      </c>
      <c r="P80" s="31">
        <v>87640129</v>
      </c>
      <c r="Q80" s="31">
        <v>416415263</v>
      </c>
      <c r="R80" s="31">
        <v>451266450</v>
      </c>
      <c r="S80" s="31">
        <v>332321356</v>
      </c>
      <c r="T80" s="36">
        <f t="shared" si="14"/>
        <v>0.73641937263450452</v>
      </c>
      <c r="U80" s="36">
        <f t="shared" si="15"/>
        <v>0.66843588283627464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615669145</v>
      </c>
      <c r="E81" s="31">
        <v>619689145</v>
      </c>
      <c r="F81" s="31">
        <v>128856697</v>
      </c>
      <c r="G81" s="36">
        <f t="shared" si="8"/>
        <v>0.20929536269029692</v>
      </c>
      <c r="H81" s="31">
        <v>128654324</v>
      </c>
      <c r="I81" s="36">
        <f t="shared" si="9"/>
        <v>0.2089666585451509</v>
      </c>
      <c r="J81" s="31">
        <v>167799242</v>
      </c>
      <c r="K81" s="36">
        <f t="shared" si="10"/>
        <v>0.2707797019746086</v>
      </c>
      <c r="L81" s="31">
        <v>0</v>
      </c>
      <c r="M81" s="36">
        <f t="shared" si="11"/>
        <v>0</v>
      </c>
      <c r="N81" s="31">
        <f t="shared" si="12"/>
        <v>425310263</v>
      </c>
      <c r="O81" s="36">
        <f t="shared" si="13"/>
        <v>0.68632840583321819</v>
      </c>
      <c r="P81" s="31">
        <v>120310569</v>
      </c>
      <c r="Q81" s="31">
        <v>580790240</v>
      </c>
      <c r="R81" s="31">
        <v>583200595</v>
      </c>
      <c r="S81" s="31">
        <v>386761432</v>
      </c>
      <c r="T81" s="36">
        <f t="shared" si="14"/>
        <v>0.66317050310965475</v>
      </c>
      <c r="U81" s="36">
        <f t="shared" si="15"/>
        <v>0.39471738347443108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3999968</v>
      </c>
      <c r="E82" s="31">
        <v>10739968</v>
      </c>
      <c r="F82" s="31">
        <v>690697</v>
      </c>
      <c r="G82" s="36">
        <f t="shared" si="8"/>
        <v>0.17267563140505124</v>
      </c>
      <c r="H82" s="31">
        <v>891557</v>
      </c>
      <c r="I82" s="36">
        <f t="shared" si="9"/>
        <v>0.22289103312826503</v>
      </c>
      <c r="J82" s="31">
        <v>2126455</v>
      </c>
      <c r="K82" s="36">
        <f t="shared" si="10"/>
        <v>0.19799453778633233</v>
      </c>
      <c r="L82" s="31">
        <v>0</v>
      </c>
      <c r="M82" s="36">
        <f t="shared" si="11"/>
        <v>0</v>
      </c>
      <c r="N82" s="31">
        <f t="shared" si="12"/>
        <v>3708709</v>
      </c>
      <c r="O82" s="36">
        <f t="shared" si="13"/>
        <v>0.34531844042738302</v>
      </c>
      <c r="P82" s="31">
        <v>1508876</v>
      </c>
      <c r="Q82" s="31">
        <v>11865032</v>
      </c>
      <c r="R82" s="31">
        <v>10818185</v>
      </c>
      <c r="S82" s="31">
        <v>3422140</v>
      </c>
      <c r="T82" s="36">
        <f t="shared" si="14"/>
        <v>0.31633217586868778</v>
      </c>
      <c r="U82" s="36">
        <f t="shared" si="15"/>
        <v>0.40929738427809848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1695327895</v>
      </c>
      <c r="E84" s="32">
        <f>SUM(E79:E83)</f>
        <v>1679718456</v>
      </c>
      <c r="F84" s="32">
        <f>SUM(F79:F83)</f>
        <v>362272042</v>
      </c>
      <c r="G84" s="37">
        <f t="shared" si="8"/>
        <v>0.21368848059920587</v>
      </c>
      <c r="H84" s="32">
        <f>SUM(H79:H83)</f>
        <v>251663573</v>
      </c>
      <c r="I84" s="37">
        <f t="shared" si="9"/>
        <v>0.14844536785021165</v>
      </c>
      <c r="J84" s="32">
        <f>SUM(J79:J83)</f>
        <v>339259171</v>
      </c>
      <c r="K84" s="37">
        <f t="shared" si="10"/>
        <v>0.20197383066677455</v>
      </c>
      <c r="L84" s="32">
        <f>SUM(L79:L83)</f>
        <v>0</v>
      </c>
      <c r="M84" s="37">
        <f t="shared" si="11"/>
        <v>0</v>
      </c>
      <c r="N84" s="32">
        <f t="shared" si="12"/>
        <v>953194786</v>
      </c>
      <c r="O84" s="37">
        <f t="shared" si="13"/>
        <v>0.56747294916904811</v>
      </c>
      <c r="P84" s="32">
        <f>SUM(P79:P83)</f>
        <v>227303888</v>
      </c>
      <c r="Q84" s="32">
        <f>SUM(Q79:Q83)</f>
        <v>1526359936</v>
      </c>
      <c r="R84" s="32">
        <f>SUM(R79:R83)</f>
        <v>1521573834</v>
      </c>
      <c r="S84" s="32">
        <f>SUM(S79:S83)</f>
        <v>774176408</v>
      </c>
      <c r="T84" s="37">
        <f t="shared" si="14"/>
        <v>0.50879976423148721</v>
      </c>
      <c r="U84" s="37">
        <f t="shared" si="15"/>
        <v>0.49253571500721538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9936822901</v>
      </c>
      <c r="E85" s="32">
        <f>SUM(E57,E59:E62,E64:E69,E71:E77,E79:E83)</f>
        <v>10064011217</v>
      </c>
      <c r="F85" s="32">
        <f>SUM(F57,F59:F62,F64:F69,F71:F77,F79:F83)</f>
        <v>2434356723</v>
      </c>
      <c r="G85" s="37">
        <f t="shared" si="8"/>
        <v>0.24498340639189781</v>
      </c>
      <c r="H85" s="32">
        <f>SUM(H57,H59:H62,H64:H69,H71:H77,H79:H83)</f>
        <v>1983048893</v>
      </c>
      <c r="I85" s="37">
        <f t="shared" si="9"/>
        <v>0.19956568741910802</v>
      </c>
      <c r="J85" s="32">
        <f>SUM(J57,J59:J62,J64:J69,J71:J77,J79:J83)</f>
        <v>1931438182</v>
      </c>
      <c r="K85" s="37">
        <f t="shared" si="10"/>
        <v>0.19191534472233487</v>
      </c>
      <c r="L85" s="32">
        <f>SUM(L57,L59:L62,L64:L69,L71:L77,L79:L83)</f>
        <v>0</v>
      </c>
      <c r="M85" s="37">
        <f t="shared" si="11"/>
        <v>0</v>
      </c>
      <c r="N85" s="32">
        <f t="shared" si="12"/>
        <v>6348843798</v>
      </c>
      <c r="O85" s="37">
        <f t="shared" si="13"/>
        <v>0.63084625614045553</v>
      </c>
      <c r="P85" s="32">
        <f>SUM(P57,P59:P62,P64:P69,P71:P77,P79:P83)</f>
        <v>1734898149</v>
      </c>
      <c r="Q85" s="32">
        <f>SUM(Q57,Q59:Q62,Q64:Q69,Q71:Q77,Q79:Q83)</f>
        <v>8895717694</v>
      </c>
      <c r="R85" s="32">
        <f>SUM(R57,R59:R62,R64:R69,R71:R77,R79:R83)</f>
        <v>9649974544</v>
      </c>
      <c r="S85" s="32">
        <f>SUM(S57,S59:S62,S64:S69,S71:S77,S79:S83)</f>
        <v>6174164634</v>
      </c>
      <c r="T85" s="37">
        <f t="shared" si="14"/>
        <v>0.63981149440843543</v>
      </c>
      <c r="U85" s="37">
        <f t="shared" si="15"/>
        <v>0.11328620824991154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27001542738</v>
      </c>
      <c r="E88" s="31">
        <v>27016043813</v>
      </c>
      <c r="F88" s="31">
        <v>3026529155</v>
      </c>
      <c r="G88" s="36">
        <f t="shared" ref="G88:G99" si="16">IF(($D88      =0),0,($F88      /$D88      ))</f>
        <v>0.11208726791527671</v>
      </c>
      <c r="H88" s="31">
        <v>5855082148</v>
      </c>
      <c r="I88" s="36">
        <f t="shared" ref="I88:I99" si="17">IF(($D88      =0),0,($H88      /$D88      ))</f>
        <v>0.21684250432698368</v>
      </c>
      <c r="J88" s="31">
        <v>8046694294</v>
      </c>
      <c r="K88" s="36">
        <f t="shared" ref="K88:K99" si="18">IF(($E88      =0),0,($J88      /$E88      ))</f>
        <v>0.29784872832224113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16928305597</v>
      </c>
      <c r="O88" s="36">
        <f t="shared" ref="O88:O99" si="21">IF(($E88      =0),0,($N88      /$E88      ))</f>
        <v>0.62660194491001586</v>
      </c>
      <c r="P88" s="31">
        <v>3521403266</v>
      </c>
      <c r="Q88" s="31">
        <v>23840848106</v>
      </c>
      <c r="R88" s="31">
        <v>24000602211</v>
      </c>
      <c r="S88" s="31">
        <v>16992822077</v>
      </c>
      <c r="T88" s="36">
        <f t="shared" ref="T88:T99" si="22">IF(($R88      =0),0,($S88      /$R88      ))</f>
        <v>0.70801648757012514</v>
      </c>
      <c r="U88" s="36">
        <f t="shared" ref="U88:U99" si="23">IF(($P88      =0),0,(($J88      /$P88      )-1))</f>
        <v>1.2850817376393038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20981337566</v>
      </c>
      <c r="E89" s="31">
        <v>21374815098</v>
      </c>
      <c r="F89" s="31">
        <v>7802706186</v>
      </c>
      <c r="G89" s="36">
        <f t="shared" si="16"/>
        <v>0.37188792952095628</v>
      </c>
      <c r="H89" s="31">
        <v>5947985463</v>
      </c>
      <c r="I89" s="36">
        <f t="shared" si="17"/>
        <v>0.28348933638237811</v>
      </c>
      <c r="J89" s="31">
        <v>5252651300</v>
      </c>
      <c r="K89" s="36">
        <f t="shared" si="18"/>
        <v>0.24574019826218194</v>
      </c>
      <c r="L89" s="31">
        <v>0</v>
      </c>
      <c r="M89" s="36">
        <f t="shared" si="19"/>
        <v>0</v>
      </c>
      <c r="N89" s="31">
        <f t="shared" si="20"/>
        <v>19003342949</v>
      </c>
      <c r="O89" s="36">
        <f t="shared" si="21"/>
        <v>0.88905297481511814</v>
      </c>
      <c r="P89" s="31">
        <v>4755973462</v>
      </c>
      <c r="Q89" s="31">
        <v>19281225099</v>
      </c>
      <c r="R89" s="31">
        <v>19139720150</v>
      </c>
      <c r="S89" s="31">
        <v>17282458617</v>
      </c>
      <c r="T89" s="36">
        <f t="shared" si="22"/>
        <v>0.90296297341630671</v>
      </c>
      <c r="U89" s="36">
        <f t="shared" si="23"/>
        <v>0.10443242418580168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20517983158</v>
      </c>
      <c r="E90" s="31">
        <v>20289328855</v>
      </c>
      <c r="F90" s="31">
        <v>5830354179</v>
      </c>
      <c r="G90" s="36">
        <f t="shared" si="16"/>
        <v>0.28415824957565256</v>
      </c>
      <c r="H90" s="31">
        <v>3511860668</v>
      </c>
      <c r="I90" s="36">
        <f t="shared" si="17"/>
        <v>0.17116013016273088</v>
      </c>
      <c r="J90" s="31">
        <v>5682834458</v>
      </c>
      <c r="K90" s="36">
        <f t="shared" si="18"/>
        <v>0.28008981956047063</v>
      </c>
      <c r="L90" s="31">
        <v>0</v>
      </c>
      <c r="M90" s="36">
        <f t="shared" si="19"/>
        <v>0</v>
      </c>
      <c r="N90" s="31">
        <f t="shared" si="20"/>
        <v>15025049305</v>
      </c>
      <c r="O90" s="36">
        <f t="shared" si="21"/>
        <v>0.74053949306939759</v>
      </c>
      <c r="P90" s="31">
        <v>4427534712</v>
      </c>
      <c r="Q90" s="31">
        <v>19661316699</v>
      </c>
      <c r="R90" s="31">
        <v>18949160152</v>
      </c>
      <c r="S90" s="31">
        <v>13968989114</v>
      </c>
      <c r="T90" s="36">
        <f t="shared" si="22"/>
        <v>0.73718249262491109</v>
      </c>
      <c r="U90" s="36">
        <f t="shared" si="23"/>
        <v>0.28352115288847912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68500863462</v>
      </c>
      <c r="E91" s="32">
        <f>SUM(E88:E90)</f>
        <v>68680187766</v>
      </c>
      <c r="F91" s="32">
        <f>SUM(F88:F90)</f>
        <v>16659589520</v>
      </c>
      <c r="G91" s="37">
        <f t="shared" si="16"/>
        <v>0.24320262078508981</v>
      </c>
      <c r="H91" s="32">
        <f>SUM(H88:H90)</f>
        <v>15314928279</v>
      </c>
      <c r="I91" s="37">
        <f t="shared" si="17"/>
        <v>0.22357277711536827</v>
      </c>
      <c r="J91" s="32">
        <f>SUM(J88:J90)</f>
        <v>18982180052</v>
      </c>
      <c r="K91" s="37">
        <f t="shared" si="18"/>
        <v>0.27638509254916588</v>
      </c>
      <c r="L91" s="32">
        <f>SUM(L88:L90)</f>
        <v>0</v>
      </c>
      <c r="M91" s="37">
        <f t="shared" si="19"/>
        <v>0</v>
      </c>
      <c r="N91" s="32">
        <f t="shared" si="20"/>
        <v>50956697851</v>
      </c>
      <c r="O91" s="37">
        <f t="shared" si="21"/>
        <v>0.74194173761746784</v>
      </c>
      <c r="P91" s="32">
        <f>SUM(P88:P90)</f>
        <v>12704911440</v>
      </c>
      <c r="Q91" s="32">
        <f>SUM(Q88:Q90)</f>
        <v>62783389904</v>
      </c>
      <c r="R91" s="32">
        <f>SUM(R88:R90)</f>
        <v>62089482513</v>
      </c>
      <c r="S91" s="32">
        <f>SUM(S88:S90)</f>
        <v>48244269808</v>
      </c>
      <c r="T91" s="37">
        <f t="shared" si="22"/>
        <v>0.77701194880950808</v>
      </c>
      <c r="U91" s="37">
        <f t="shared" si="23"/>
        <v>0.49408204391230304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3737458519</v>
      </c>
      <c r="E92" s="31">
        <v>3752942528</v>
      </c>
      <c r="F92" s="31">
        <v>644272658</v>
      </c>
      <c r="G92" s="36">
        <f t="shared" si="16"/>
        <v>0.17238255748518183</v>
      </c>
      <c r="H92" s="31">
        <v>839623028</v>
      </c>
      <c r="I92" s="36">
        <f t="shared" si="17"/>
        <v>0.22465079511428285</v>
      </c>
      <c r="J92" s="31">
        <v>809598681</v>
      </c>
      <c r="K92" s="36">
        <f t="shared" si="18"/>
        <v>0.21572370878576907</v>
      </c>
      <c r="L92" s="31">
        <v>0</v>
      </c>
      <c r="M92" s="36">
        <f t="shared" si="19"/>
        <v>0</v>
      </c>
      <c r="N92" s="31">
        <f t="shared" si="20"/>
        <v>2293494367</v>
      </c>
      <c r="O92" s="36">
        <f t="shared" si="21"/>
        <v>0.61111896861960147</v>
      </c>
      <c r="P92" s="31">
        <v>810354637</v>
      </c>
      <c r="Q92" s="31">
        <v>3341773160</v>
      </c>
      <c r="R92" s="31">
        <v>3345253970</v>
      </c>
      <c r="S92" s="31">
        <v>2589334013</v>
      </c>
      <c r="T92" s="36">
        <f t="shared" si="22"/>
        <v>0.77403211720872722</v>
      </c>
      <c r="U92" s="36">
        <f t="shared" si="23"/>
        <v>-9.3287057972368803E-4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788954291</v>
      </c>
      <c r="E93" s="31">
        <v>759600296</v>
      </c>
      <c r="F93" s="31">
        <v>196142297</v>
      </c>
      <c r="G93" s="36">
        <f t="shared" si="16"/>
        <v>0.24861046988082103</v>
      </c>
      <c r="H93" s="31">
        <v>163461727</v>
      </c>
      <c r="I93" s="36">
        <f t="shared" si="17"/>
        <v>0.20718782933902569</v>
      </c>
      <c r="J93" s="31">
        <v>135185575</v>
      </c>
      <c r="K93" s="36">
        <f t="shared" si="18"/>
        <v>0.1779693553463281</v>
      </c>
      <c r="L93" s="31">
        <v>0</v>
      </c>
      <c r="M93" s="36">
        <f t="shared" si="19"/>
        <v>0</v>
      </c>
      <c r="N93" s="31">
        <f t="shared" si="20"/>
        <v>494789599</v>
      </c>
      <c r="O93" s="36">
        <f t="shared" si="21"/>
        <v>0.6513815247381104</v>
      </c>
      <c r="P93" s="31">
        <v>121285727</v>
      </c>
      <c r="Q93" s="31">
        <v>678348113</v>
      </c>
      <c r="R93" s="31">
        <v>690666106</v>
      </c>
      <c r="S93" s="31">
        <v>463475794</v>
      </c>
      <c r="T93" s="36">
        <f t="shared" si="22"/>
        <v>0.67105623104082079</v>
      </c>
      <c r="U93" s="36">
        <f t="shared" si="23"/>
        <v>0.11460415288601933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626891197</v>
      </c>
      <c r="E94" s="31">
        <v>703516432</v>
      </c>
      <c r="F94" s="31">
        <v>154205282</v>
      </c>
      <c r="G94" s="36">
        <f t="shared" si="16"/>
        <v>0.24598412409992734</v>
      </c>
      <c r="H94" s="31">
        <v>193244070</v>
      </c>
      <c r="I94" s="36">
        <f t="shared" si="17"/>
        <v>0.30825775018818774</v>
      </c>
      <c r="J94" s="31">
        <v>156725108</v>
      </c>
      <c r="K94" s="36">
        <f t="shared" si="18"/>
        <v>0.22277391240806158</v>
      </c>
      <c r="L94" s="31">
        <v>0</v>
      </c>
      <c r="M94" s="36">
        <f t="shared" si="19"/>
        <v>0</v>
      </c>
      <c r="N94" s="31">
        <f t="shared" si="20"/>
        <v>504174460</v>
      </c>
      <c r="O94" s="36">
        <f t="shared" si="21"/>
        <v>0.71664915994456824</v>
      </c>
      <c r="P94" s="31">
        <v>92983851</v>
      </c>
      <c r="Q94" s="31">
        <v>639087187</v>
      </c>
      <c r="R94" s="31">
        <v>658474349</v>
      </c>
      <c r="S94" s="31">
        <v>375972154</v>
      </c>
      <c r="T94" s="36">
        <f t="shared" si="22"/>
        <v>0.57097463943884019</v>
      </c>
      <c r="U94" s="36">
        <f t="shared" si="23"/>
        <v>0.68550889551778194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0</v>
      </c>
      <c r="E95" s="31">
        <v>0</v>
      </c>
      <c r="F95" s="31">
        <v>0</v>
      </c>
      <c r="G95" s="36">
        <f t="shared" si="16"/>
        <v>0</v>
      </c>
      <c r="H95" s="31">
        <v>0</v>
      </c>
      <c r="I95" s="36">
        <f t="shared" si="17"/>
        <v>0</v>
      </c>
      <c r="J95" s="31">
        <v>0</v>
      </c>
      <c r="K95" s="36">
        <f t="shared" si="18"/>
        <v>0</v>
      </c>
      <c r="L95" s="31">
        <v>0</v>
      </c>
      <c r="M95" s="36">
        <f t="shared" si="19"/>
        <v>0</v>
      </c>
      <c r="N95" s="31">
        <f t="shared" si="20"/>
        <v>0</v>
      </c>
      <c r="O95" s="36">
        <f t="shared" si="21"/>
        <v>0</v>
      </c>
      <c r="P95" s="31">
        <v>0</v>
      </c>
      <c r="Q95" s="31">
        <v>0</v>
      </c>
      <c r="R95" s="31">
        <v>0</v>
      </c>
      <c r="S95" s="31">
        <v>0</v>
      </c>
      <c r="T95" s="36">
        <f t="shared" si="22"/>
        <v>0</v>
      </c>
      <c r="U95" s="36">
        <f t="shared" si="23"/>
        <v>0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5153304007</v>
      </c>
      <c r="E96" s="32">
        <f>SUM(E92:E95)</f>
        <v>5216059256</v>
      </c>
      <c r="F96" s="32">
        <f>SUM(F92:F95)</f>
        <v>994620237</v>
      </c>
      <c r="G96" s="37">
        <f t="shared" si="16"/>
        <v>0.19300631898466611</v>
      </c>
      <c r="H96" s="32">
        <f>SUM(H92:H95)</f>
        <v>1196328825</v>
      </c>
      <c r="I96" s="37">
        <f t="shared" si="17"/>
        <v>0.23214792361851047</v>
      </c>
      <c r="J96" s="32">
        <f>SUM(J92:J95)</f>
        <v>1101509364</v>
      </c>
      <c r="K96" s="37">
        <f t="shared" si="18"/>
        <v>0.21117654342843992</v>
      </c>
      <c r="L96" s="32">
        <f>SUM(L92:L95)</f>
        <v>0</v>
      </c>
      <c r="M96" s="37">
        <f t="shared" si="19"/>
        <v>0</v>
      </c>
      <c r="N96" s="32">
        <f t="shared" si="20"/>
        <v>3292458426</v>
      </c>
      <c r="O96" s="37">
        <f t="shared" si="21"/>
        <v>0.63121568686412177</v>
      </c>
      <c r="P96" s="32">
        <f>SUM(P92:P95)</f>
        <v>1024624215</v>
      </c>
      <c r="Q96" s="32">
        <f>SUM(Q92:Q95)</f>
        <v>4659208460</v>
      </c>
      <c r="R96" s="32">
        <f>SUM(R92:R95)</f>
        <v>4694394425</v>
      </c>
      <c r="S96" s="32">
        <f>SUM(S92:S95)</f>
        <v>3428781961</v>
      </c>
      <c r="T96" s="37">
        <f t="shared" si="22"/>
        <v>0.73039920607012054</v>
      </c>
      <c r="U96" s="37">
        <f t="shared" si="23"/>
        <v>7.5037411642667529E-2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1878096653</v>
      </c>
      <c r="E97" s="31">
        <v>1773488274</v>
      </c>
      <c r="F97" s="31">
        <v>407740053</v>
      </c>
      <c r="G97" s="36">
        <f t="shared" si="16"/>
        <v>0.21710280583733088</v>
      </c>
      <c r="H97" s="31">
        <v>471143464</v>
      </c>
      <c r="I97" s="36">
        <f t="shared" si="17"/>
        <v>0.25086220309663693</v>
      </c>
      <c r="J97" s="31">
        <v>366655063</v>
      </c>
      <c r="K97" s="36">
        <f t="shared" si="18"/>
        <v>0.20674231026801815</v>
      </c>
      <c r="L97" s="31">
        <v>0</v>
      </c>
      <c r="M97" s="36">
        <f t="shared" si="19"/>
        <v>0</v>
      </c>
      <c r="N97" s="31">
        <f t="shared" si="20"/>
        <v>1245538580</v>
      </c>
      <c r="O97" s="36">
        <f t="shared" si="21"/>
        <v>0.70231001707767704</v>
      </c>
      <c r="P97" s="31">
        <v>259354583</v>
      </c>
      <c r="Q97" s="31">
        <v>1533443169</v>
      </c>
      <c r="R97" s="31">
        <v>1698670587</v>
      </c>
      <c r="S97" s="31">
        <v>980652411</v>
      </c>
      <c r="T97" s="36">
        <f t="shared" si="22"/>
        <v>0.57730581697533101</v>
      </c>
      <c r="U97" s="36">
        <f t="shared" si="23"/>
        <v>0.41372116412533178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920467682</v>
      </c>
      <c r="E98" s="31">
        <v>927434998</v>
      </c>
      <c r="F98" s="31">
        <v>265401151</v>
      </c>
      <c r="G98" s="36">
        <f t="shared" si="16"/>
        <v>0.28833293790753645</v>
      </c>
      <c r="H98" s="31">
        <v>182717149</v>
      </c>
      <c r="I98" s="36">
        <f t="shared" si="17"/>
        <v>0.1985046868815542</v>
      </c>
      <c r="J98" s="31">
        <v>126329374</v>
      </c>
      <c r="K98" s="36">
        <f t="shared" si="18"/>
        <v>0.13621372308833227</v>
      </c>
      <c r="L98" s="31">
        <v>0</v>
      </c>
      <c r="M98" s="36">
        <f t="shared" si="19"/>
        <v>0</v>
      </c>
      <c r="N98" s="31">
        <f t="shared" si="20"/>
        <v>574447674</v>
      </c>
      <c r="O98" s="36">
        <f t="shared" si="21"/>
        <v>0.61939400091519947</v>
      </c>
      <c r="P98" s="31">
        <v>302201469</v>
      </c>
      <c r="Q98" s="31">
        <v>542670160</v>
      </c>
      <c r="R98" s="31">
        <v>838644793</v>
      </c>
      <c r="S98" s="31">
        <v>606003318</v>
      </c>
      <c r="T98" s="36">
        <f t="shared" si="22"/>
        <v>0.72259831940553165</v>
      </c>
      <c r="U98" s="36">
        <f t="shared" si="23"/>
        <v>-0.58196968923403869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1424961908</v>
      </c>
      <c r="E99" s="31">
        <v>1448158006</v>
      </c>
      <c r="F99" s="31">
        <v>451395545</v>
      </c>
      <c r="G99" s="36">
        <f t="shared" si="16"/>
        <v>0.31677727135425993</v>
      </c>
      <c r="H99" s="31">
        <v>324094810</v>
      </c>
      <c r="I99" s="36">
        <f t="shared" si="17"/>
        <v>0.22744103416412167</v>
      </c>
      <c r="J99" s="31">
        <v>293707417</v>
      </c>
      <c r="K99" s="36">
        <f t="shared" si="18"/>
        <v>0.2028144828002974</v>
      </c>
      <c r="L99" s="31">
        <v>0</v>
      </c>
      <c r="M99" s="36">
        <f t="shared" si="19"/>
        <v>0</v>
      </c>
      <c r="N99" s="31">
        <f t="shared" si="20"/>
        <v>1069197772</v>
      </c>
      <c r="O99" s="36">
        <f t="shared" si="21"/>
        <v>0.73831568625115895</v>
      </c>
      <c r="P99" s="31">
        <v>202920286</v>
      </c>
      <c r="Q99" s="31">
        <v>1211692261</v>
      </c>
      <c r="R99" s="31">
        <v>1221191133</v>
      </c>
      <c r="S99" s="31">
        <v>939379593</v>
      </c>
      <c r="T99" s="36">
        <f t="shared" si="22"/>
        <v>0.76923224187871664</v>
      </c>
      <c r="U99" s="36">
        <f t="shared" si="23"/>
        <v>0.44740293240075557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=0),0,(($J100     /$P100     )-1))</f>
        <v>0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4223526243</v>
      </c>
      <c r="E101" s="32">
        <f>SUM(E97:E100)</f>
        <v>4149081278</v>
      </c>
      <c r="F101" s="32">
        <f>SUM(F97:F100)</f>
        <v>1124536749</v>
      </c>
      <c r="G101" s="37">
        <f>IF(($D101     =0),0,($F101     /$D101     ))</f>
        <v>0.26625541888458443</v>
      </c>
      <c r="H101" s="32">
        <f>SUM(H97:H100)</f>
        <v>977955423</v>
      </c>
      <c r="I101" s="37">
        <f>IF(($D101     =0),0,($H101     /$D101     ))</f>
        <v>0.2315495078598947</v>
      </c>
      <c r="J101" s="32">
        <f>SUM(J97:J100)</f>
        <v>786691854</v>
      </c>
      <c r="K101" s="37">
        <f>IF(($E101     =0),0,($J101     /$E101     ))</f>
        <v>0.18960627697783075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2889184026</v>
      </c>
      <c r="O101" s="37">
        <f>IF(($E101     =0),0,($N101     /$E101     ))</f>
        <v>0.69634307751924451</v>
      </c>
      <c r="P101" s="32">
        <f>SUM(P97:P100)</f>
        <v>764476338</v>
      </c>
      <c r="Q101" s="32">
        <f>SUM(Q97:Q100)</f>
        <v>3287805590</v>
      </c>
      <c r="R101" s="32">
        <f>SUM(R97:R100)</f>
        <v>3758506513</v>
      </c>
      <c r="S101" s="32">
        <f>SUM(S97:S100)</f>
        <v>2526035322</v>
      </c>
      <c r="T101" s="37">
        <f>IF(($R101     =0),0,($S101     /$R101     ))</f>
        <v>0.6720848595746467</v>
      </c>
      <c r="U101" s="37">
        <f>IF(($P101     =0),0,(($J101     /$P101     )-1))</f>
        <v>2.9059782357842012E-2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77877693712</v>
      </c>
      <c r="E102" s="32">
        <f>SUM(E88:E90,E92:E95,E97:E100)</f>
        <v>78045328300</v>
      </c>
      <c r="F102" s="32">
        <f>SUM(F88:F90,F92:F95,F97:F100)</f>
        <v>18778746506</v>
      </c>
      <c r="G102" s="37">
        <f>IF(($D102     =0),0,($F102     /$D102     ))</f>
        <v>0.24113126122411641</v>
      </c>
      <c r="H102" s="32">
        <f>SUM(H88:H90,H92:H95,H97:H100)</f>
        <v>17489212527</v>
      </c>
      <c r="I102" s="37">
        <f>IF(($D102     =0),0,($H102     /$D102     ))</f>
        <v>0.22457281017690339</v>
      </c>
      <c r="J102" s="32">
        <f>SUM(J88:J90,J92:J95,J97:J100)</f>
        <v>20870381270</v>
      </c>
      <c r="K102" s="37">
        <f>IF(($E102     =0),0,($J102     /$E102     ))</f>
        <v>0.26741358803407073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57138340303</v>
      </c>
      <c r="O102" s="37">
        <f>IF(($E102     =0),0,($N102     /$E102     ))</f>
        <v>0.732117367529864</v>
      </c>
      <c r="P102" s="32">
        <f>SUM(P88:P90,P92:P95,P97:P100)</f>
        <v>14494011993</v>
      </c>
      <c r="Q102" s="32">
        <f>SUM(Q88:Q90,Q92:Q95,Q97:Q100)</f>
        <v>70730403954</v>
      </c>
      <c r="R102" s="32">
        <f>SUM(R88:R90,R92:R95,R97:R100)</f>
        <v>70542383451</v>
      </c>
      <c r="S102" s="32">
        <f>SUM(S88:S90,S92:S95,S97:S100)</f>
        <v>54199087091</v>
      </c>
      <c r="T102" s="37">
        <f>IF(($R102     =0),0,($S102     /$R102     ))</f>
        <v>0.76831947603028827</v>
      </c>
      <c r="U102" s="37">
        <f>IF(($P102     =0),0,(($J102     /$P102     )-1))</f>
        <v>0.43993128197213571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22869675540</v>
      </c>
      <c r="E105" s="31">
        <v>23000685698</v>
      </c>
      <c r="F105" s="31">
        <v>6469974860</v>
      </c>
      <c r="G105" s="36">
        <f t="shared" ref="G105:G136" si="24">IF(($D105     =0),0,($F105     /$D105     ))</f>
        <v>0.28290628123183248</v>
      </c>
      <c r="H105" s="31">
        <v>5108821954</v>
      </c>
      <c r="I105" s="36">
        <f t="shared" ref="I105:I136" si="25">IF(($D105     =0),0,($H105     /$D105     ))</f>
        <v>0.22338847549736598</v>
      </c>
      <c r="J105" s="31">
        <v>5268782114</v>
      </c>
      <c r="K105" s="36">
        <f t="shared" ref="K105:K136" si="26">IF(($E105     =0),0,($J105     /$E105     ))</f>
        <v>0.22907065394394488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16847578928</v>
      </c>
      <c r="O105" s="36">
        <f t="shared" ref="O105:O136" si="29">IF(($E105     =0),0,($N105     /$E105     ))</f>
        <v>0.73248159421025272</v>
      </c>
      <c r="P105" s="31">
        <v>4708141154</v>
      </c>
      <c r="Q105" s="31">
        <v>20494039640</v>
      </c>
      <c r="R105" s="31">
        <v>21019932860</v>
      </c>
      <c r="S105" s="31">
        <v>15583258531</v>
      </c>
      <c r="T105" s="36">
        <f t="shared" ref="T105:T136" si="30">IF(($R105     =0),0,($S105     /$R105     ))</f>
        <v>0.74135624670116096</v>
      </c>
      <c r="U105" s="36">
        <f t="shared" ref="U105:U136" si="31">IF(($P105     =0),0,(($J105     /$P105     )-1))</f>
        <v>0.11907904662622193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22869675540</v>
      </c>
      <c r="E106" s="32">
        <f>E105</f>
        <v>23000685698</v>
      </c>
      <c r="F106" s="32">
        <f>F105</f>
        <v>6469974860</v>
      </c>
      <c r="G106" s="37">
        <f t="shared" si="24"/>
        <v>0.28290628123183248</v>
      </c>
      <c r="H106" s="32">
        <f>H105</f>
        <v>5108821954</v>
      </c>
      <c r="I106" s="37">
        <f t="shared" si="25"/>
        <v>0.22338847549736598</v>
      </c>
      <c r="J106" s="32">
        <f>J105</f>
        <v>5268782114</v>
      </c>
      <c r="K106" s="37">
        <f t="shared" si="26"/>
        <v>0.22907065394394488</v>
      </c>
      <c r="L106" s="32">
        <f>L105</f>
        <v>0</v>
      </c>
      <c r="M106" s="37">
        <f t="shared" si="27"/>
        <v>0</v>
      </c>
      <c r="N106" s="32">
        <f t="shared" si="28"/>
        <v>16847578928</v>
      </c>
      <c r="O106" s="37">
        <f t="shared" si="29"/>
        <v>0.73248159421025272</v>
      </c>
      <c r="P106" s="32">
        <f>P105</f>
        <v>4708141154</v>
      </c>
      <c r="Q106" s="32">
        <f>Q105</f>
        <v>20494039640</v>
      </c>
      <c r="R106" s="32">
        <f>R105</f>
        <v>21019932860</v>
      </c>
      <c r="S106" s="32">
        <f>S105</f>
        <v>15583258531</v>
      </c>
      <c r="T106" s="37">
        <f t="shared" si="30"/>
        <v>0.74135624670116096</v>
      </c>
      <c r="U106" s="37">
        <f t="shared" si="31"/>
        <v>0.11907904662622193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3400000</v>
      </c>
      <c r="E107" s="31">
        <v>2900000</v>
      </c>
      <c r="F107" s="31">
        <v>0</v>
      </c>
      <c r="G107" s="36">
        <f t="shared" si="24"/>
        <v>0</v>
      </c>
      <c r="H107" s="31">
        <v>0</v>
      </c>
      <c r="I107" s="36">
        <f t="shared" si="25"/>
        <v>0</v>
      </c>
      <c r="J107" s="31">
        <v>354228</v>
      </c>
      <c r="K107" s="36">
        <f t="shared" si="26"/>
        <v>0.12214758620689656</v>
      </c>
      <c r="L107" s="31">
        <v>0</v>
      </c>
      <c r="M107" s="36">
        <f t="shared" si="27"/>
        <v>0</v>
      </c>
      <c r="N107" s="31">
        <f t="shared" si="28"/>
        <v>354228</v>
      </c>
      <c r="O107" s="36">
        <f t="shared" si="29"/>
        <v>0.12214758620689656</v>
      </c>
      <c r="P107" s="31">
        <v>0</v>
      </c>
      <c r="Q107" s="31">
        <v>4793520</v>
      </c>
      <c r="R107" s="31">
        <v>5993520</v>
      </c>
      <c r="S107" s="31">
        <v>1757161</v>
      </c>
      <c r="T107" s="36">
        <f t="shared" si="30"/>
        <v>0.29317679760808341</v>
      </c>
      <c r="U107" s="36">
        <f t="shared" si="31"/>
        <v>0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14326086</v>
      </c>
      <c r="E108" s="31">
        <v>6691956</v>
      </c>
      <c r="F108" s="31">
        <v>999748</v>
      </c>
      <c r="G108" s="36">
        <f t="shared" si="24"/>
        <v>6.978514578231626E-2</v>
      </c>
      <c r="H108" s="31">
        <v>4757452</v>
      </c>
      <c r="I108" s="36">
        <f t="shared" si="25"/>
        <v>0.33208316633028728</v>
      </c>
      <c r="J108" s="31">
        <v>2376612</v>
      </c>
      <c r="K108" s="36">
        <f t="shared" si="26"/>
        <v>0.35514459449524177</v>
      </c>
      <c r="L108" s="31">
        <v>0</v>
      </c>
      <c r="M108" s="36">
        <f t="shared" si="27"/>
        <v>0</v>
      </c>
      <c r="N108" s="31">
        <f t="shared" si="28"/>
        <v>8133812</v>
      </c>
      <c r="O108" s="36">
        <f t="shared" si="29"/>
        <v>1.2154610699771486</v>
      </c>
      <c r="P108" s="31">
        <v>457083</v>
      </c>
      <c r="Q108" s="31">
        <v>3773411</v>
      </c>
      <c r="R108" s="31">
        <v>8578659</v>
      </c>
      <c r="S108" s="31">
        <v>5603367</v>
      </c>
      <c r="T108" s="36">
        <f t="shared" si="30"/>
        <v>0.65317516409033161</v>
      </c>
      <c r="U108" s="36">
        <f t="shared" si="31"/>
        <v>4.1995195620926618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60611396</v>
      </c>
      <c r="E109" s="31">
        <v>68082002</v>
      </c>
      <c r="F109" s="31">
        <v>23120436</v>
      </c>
      <c r="G109" s="36">
        <f t="shared" si="24"/>
        <v>0.38145361311262327</v>
      </c>
      <c r="H109" s="31">
        <v>16316668</v>
      </c>
      <c r="I109" s="36">
        <f t="shared" si="25"/>
        <v>0.26920132313071948</v>
      </c>
      <c r="J109" s="31">
        <v>15310637</v>
      </c>
      <c r="K109" s="36">
        <f t="shared" si="26"/>
        <v>0.22488523472033034</v>
      </c>
      <c r="L109" s="31">
        <v>0</v>
      </c>
      <c r="M109" s="36">
        <f t="shared" si="27"/>
        <v>0</v>
      </c>
      <c r="N109" s="31">
        <f t="shared" si="28"/>
        <v>54747741</v>
      </c>
      <c r="O109" s="36">
        <f t="shared" si="29"/>
        <v>0.80414411139084896</v>
      </c>
      <c r="P109" s="31">
        <v>14906888</v>
      </c>
      <c r="Q109" s="31">
        <v>65571240</v>
      </c>
      <c r="R109" s="31">
        <v>71603996</v>
      </c>
      <c r="S109" s="31">
        <v>52265675</v>
      </c>
      <c r="T109" s="36">
        <f t="shared" si="30"/>
        <v>0.72992679067799515</v>
      </c>
      <c r="U109" s="36">
        <f t="shared" si="31"/>
        <v>2.708472754340141E-2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204086936</v>
      </c>
      <c r="E110" s="31">
        <v>204746129</v>
      </c>
      <c r="F110" s="31">
        <v>30623345</v>
      </c>
      <c r="G110" s="36">
        <f t="shared" si="24"/>
        <v>0.15005049122791475</v>
      </c>
      <c r="H110" s="31">
        <v>60898692</v>
      </c>
      <c r="I110" s="36">
        <f t="shared" si="25"/>
        <v>0.29839583656643265</v>
      </c>
      <c r="J110" s="31">
        <v>21465696</v>
      </c>
      <c r="K110" s="36">
        <f t="shared" si="26"/>
        <v>0.10484054621613872</v>
      </c>
      <c r="L110" s="31">
        <v>0</v>
      </c>
      <c r="M110" s="36">
        <f t="shared" si="27"/>
        <v>0</v>
      </c>
      <c r="N110" s="31">
        <f t="shared" si="28"/>
        <v>112987733</v>
      </c>
      <c r="O110" s="36">
        <f t="shared" si="29"/>
        <v>0.55184307294034363</v>
      </c>
      <c r="P110" s="31">
        <v>50453897</v>
      </c>
      <c r="Q110" s="31">
        <v>185941796</v>
      </c>
      <c r="R110" s="31">
        <v>186808996</v>
      </c>
      <c r="S110" s="31">
        <v>141616264</v>
      </c>
      <c r="T110" s="36">
        <f t="shared" si="30"/>
        <v>0.75808053697799438</v>
      </c>
      <c r="U110" s="36">
        <f t="shared" si="31"/>
        <v>-0.57454830496046716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0</v>
      </c>
      <c r="E111" s="31">
        <v>0</v>
      </c>
      <c r="F111" s="31">
        <v>0</v>
      </c>
      <c r="G111" s="36">
        <f t="shared" si="24"/>
        <v>0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0</v>
      </c>
      <c r="O111" s="36">
        <f t="shared" si="29"/>
        <v>0</v>
      </c>
      <c r="P111" s="31">
        <v>0</v>
      </c>
      <c r="Q111" s="31">
        <v>0</v>
      </c>
      <c r="R111" s="31">
        <v>0</v>
      </c>
      <c r="S111" s="31">
        <v>0</v>
      </c>
      <c r="T111" s="36">
        <f t="shared" si="30"/>
        <v>0</v>
      </c>
      <c r="U111" s="36">
        <f t="shared" si="31"/>
        <v>0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282424418</v>
      </c>
      <c r="E112" s="32">
        <f>SUM(E107:E111)</f>
        <v>282420087</v>
      </c>
      <c r="F112" s="32">
        <f>SUM(F107:F111)</f>
        <v>54743529</v>
      </c>
      <c r="G112" s="37">
        <f t="shared" si="24"/>
        <v>0.19383426329659639</v>
      </c>
      <c r="H112" s="32">
        <f>SUM(H107:H111)</f>
        <v>81972812</v>
      </c>
      <c r="I112" s="37">
        <f t="shared" si="25"/>
        <v>0.29024690067698039</v>
      </c>
      <c r="J112" s="32">
        <f>SUM(J107:J111)</f>
        <v>39507173</v>
      </c>
      <c r="K112" s="37">
        <f t="shared" si="26"/>
        <v>0.13988797121218932</v>
      </c>
      <c r="L112" s="32">
        <f>SUM(L107:L111)</f>
        <v>0</v>
      </c>
      <c r="M112" s="37">
        <f t="shared" si="27"/>
        <v>0</v>
      </c>
      <c r="N112" s="32">
        <f t="shared" si="28"/>
        <v>176223514</v>
      </c>
      <c r="O112" s="37">
        <f t="shared" si="29"/>
        <v>0.62397655872119318</v>
      </c>
      <c r="P112" s="32">
        <f>SUM(P107:P111)</f>
        <v>65817868</v>
      </c>
      <c r="Q112" s="32">
        <f>SUM(Q107:Q111)</f>
        <v>260079967</v>
      </c>
      <c r="R112" s="32">
        <f>SUM(R107:R111)</f>
        <v>272985171</v>
      </c>
      <c r="S112" s="32">
        <f>SUM(S107:S111)</f>
        <v>201242467</v>
      </c>
      <c r="T112" s="37">
        <f t="shared" si="30"/>
        <v>0.73719193706679398</v>
      </c>
      <c r="U112" s="37">
        <f t="shared" si="31"/>
        <v>-0.39975003444353441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11552000</v>
      </c>
      <c r="E113" s="31">
        <v>11702000</v>
      </c>
      <c r="F113" s="31">
        <v>864164</v>
      </c>
      <c r="G113" s="36">
        <f t="shared" si="24"/>
        <v>7.4806440443213301E-2</v>
      </c>
      <c r="H113" s="31">
        <v>4723519</v>
      </c>
      <c r="I113" s="36">
        <f t="shared" si="25"/>
        <v>0.40889188019390582</v>
      </c>
      <c r="J113" s="31">
        <v>2712905</v>
      </c>
      <c r="K113" s="36">
        <f t="shared" si="26"/>
        <v>0.23183259271919329</v>
      </c>
      <c r="L113" s="31">
        <v>0</v>
      </c>
      <c r="M113" s="36">
        <f t="shared" si="27"/>
        <v>0</v>
      </c>
      <c r="N113" s="31">
        <f t="shared" si="28"/>
        <v>8300588</v>
      </c>
      <c r="O113" s="36">
        <f t="shared" si="29"/>
        <v>0.70933071269868397</v>
      </c>
      <c r="P113" s="31">
        <v>1430202</v>
      </c>
      <c r="Q113" s="31">
        <v>5000000</v>
      </c>
      <c r="R113" s="31">
        <v>6765000</v>
      </c>
      <c r="S113" s="31">
        <v>4243157</v>
      </c>
      <c r="T113" s="36">
        <f t="shared" si="30"/>
        <v>0.62722202512934222</v>
      </c>
      <c r="U113" s="36">
        <f t="shared" si="31"/>
        <v>0.89686841439181308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275184322</v>
      </c>
      <c r="E114" s="31">
        <v>282566956</v>
      </c>
      <c r="F114" s="31">
        <v>69125168</v>
      </c>
      <c r="G114" s="36">
        <f t="shared" si="24"/>
        <v>0.25119588026530087</v>
      </c>
      <c r="H114" s="31">
        <v>50955905</v>
      </c>
      <c r="I114" s="36">
        <f t="shared" si="25"/>
        <v>0.18517008756043885</v>
      </c>
      <c r="J114" s="31">
        <v>54107030</v>
      </c>
      <c r="K114" s="36">
        <f t="shared" si="26"/>
        <v>0.19148392567176184</v>
      </c>
      <c r="L114" s="31">
        <v>0</v>
      </c>
      <c r="M114" s="36">
        <f t="shared" si="27"/>
        <v>0</v>
      </c>
      <c r="N114" s="31">
        <f t="shared" si="28"/>
        <v>174188103</v>
      </c>
      <c r="O114" s="36">
        <f t="shared" si="29"/>
        <v>0.61644894882896362</v>
      </c>
      <c r="P114" s="31">
        <v>45858843</v>
      </c>
      <c r="Q114" s="31">
        <v>244052083</v>
      </c>
      <c r="R114" s="31">
        <v>245427199</v>
      </c>
      <c r="S114" s="31">
        <v>164425352</v>
      </c>
      <c r="T114" s="36">
        <f t="shared" si="30"/>
        <v>0.66995570446126473</v>
      </c>
      <c r="U114" s="36">
        <f t="shared" si="31"/>
        <v>0.17986033795052347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82840487</v>
      </c>
      <c r="E115" s="31">
        <v>112793711</v>
      </c>
      <c r="F115" s="31">
        <v>36910840</v>
      </c>
      <c r="G115" s="36">
        <f t="shared" si="24"/>
        <v>0.44556522223245743</v>
      </c>
      <c r="H115" s="31">
        <v>27563768</v>
      </c>
      <c r="I115" s="36">
        <f t="shared" si="25"/>
        <v>0.33273305117098118</v>
      </c>
      <c r="J115" s="31">
        <v>25853640</v>
      </c>
      <c r="K115" s="36">
        <f t="shared" si="26"/>
        <v>0.2292117155361614</v>
      </c>
      <c r="L115" s="31">
        <v>0</v>
      </c>
      <c r="M115" s="36">
        <f t="shared" si="27"/>
        <v>0</v>
      </c>
      <c r="N115" s="31">
        <f t="shared" si="28"/>
        <v>90328248</v>
      </c>
      <c r="O115" s="36">
        <f t="shared" si="29"/>
        <v>0.8008269893700013</v>
      </c>
      <c r="P115" s="31">
        <v>20814666</v>
      </c>
      <c r="Q115" s="31">
        <v>76410117</v>
      </c>
      <c r="R115" s="31">
        <v>112954343</v>
      </c>
      <c r="S115" s="31">
        <v>88566931</v>
      </c>
      <c r="T115" s="36">
        <f t="shared" si="30"/>
        <v>0.78409495950058339</v>
      </c>
      <c r="U115" s="36">
        <f t="shared" si="31"/>
        <v>0.24208767029939371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0</v>
      </c>
      <c r="O116" s="36">
        <f t="shared" si="29"/>
        <v>0</v>
      </c>
      <c r="P116" s="31">
        <v>1217392</v>
      </c>
      <c r="Q116" s="31">
        <v>0</v>
      </c>
      <c r="R116" s="31">
        <v>0</v>
      </c>
      <c r="S116" s="31">
        <v>2269895</v>
      </c>
      <c r="T116" s="36">
        <f t="shared" si="30"/>
        <v>0</v>
      </c>
      <c r="U116" s="36">
        <f t="shared" si="31"/>
        <v>-1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3529418945</v>
      </c>
      <c r="E117" s="31">
        <v>3429418945</v>
      </c>
      <c r="F117" s="31">
        <v>1098804664</v>
      </c>
      <c r="G117" s="36">
        <f t="shared" si="24"/>
        <v>0.31132735476377399</v>
      </c>
      <c r="H117" s="31">
        <v>866888136</v>
      </c>
      <c r="I117" s="36">
        <f t="shared" si="25"/>
        <v>0.24561780551104284</v>
      </c>
      <c r="J117" s="31">
        <v>520752486</v>
      </c>
      <c r="K117" s="36">
        <f t="shared" si="26"/>
        <v>0.15184860594511004</v>
      </c>
      <c r="L117" s="31">
        <v>0</v>
      </c>
      <c r="M117" s="36">
        <f t="shared" si="27"/>
        <v>0</v>
      </c>
      <c r="N117" s="31">
        <f t="shared" si="28"/>
        <v>2486445286</v>
      </c>
      <c r="O117" s="36">
        <f t="shared" si="29"/>
        <v>0.72503398560422894</v>
      </c>
      <c r="P117" s="31">
        <v>599477209</v>
      </c>
      <c r="Q117" s="31">
        <v>3775631260</v>
      </c>
      <c r="R117" s="31">
        <v>3151351924</v>
      </c>
      <c r="S117" s="31">
        <v>2278127806</v>
      </c>
      <c r="T117" s="36">
        <f t="shared" si="30"/>
        <v>0.7229049185685299</v>
      </c>
      <c r="U117" s="36">
        <f t="shared" si="31"/>
        <v>-0.13132229519004113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15624000</v>
      </c>
      <c r="E118" s="31">
        <v>15624000</v>
      </c>
      <c r="F118" s="31">
        <v>3969233</v>
      </c>
      <c r="G118" s="36">
        <f t="shared" si="24"/>
        <v>0.25404717101894519</v>
      </c>
      <c r="H118" s="31">
        <v>2387500</v>
      </c>
      <c r="I118" s="36">
        <f t="shared" si="25"/>
        <v>0.15280977982590885</v>
      </c>
      <c r="J118" s="31">
        <v>5120173</v>
      </c>
      <c r="K118" s="36">
        <f t="shared" si="26"/>
        <v>0.32771204557091654</v>
      </c>
      <c r="L118" s="31">
        <v>0</v>
      </c>
      <c r="M118" s="36">
        <f t="shared" si="27"/>
        <v>0</v>
      </c>
      <c r="N118" s="31">
        <f t="shared" si="28"/>
        <v>11476906</v>
      </c>
      <c r="O118" s="36">
        <f t="shared" si="29"/>
        <v>0.73456899641577056</v>
      </c>
      <c r="P118" s="31">
        <v>1259397</v>
      </c>
      <c r="Q118" s="31">
        <v>10124348</v>
      </c>
      <c r="R118" s="31">
        <v>11643000</v>
      </c>
      <c r="S118" s="31">
        <v>6708453</v>
      </c>
      <c r="T118" s="36">
        <f t="shared" si="30"/>
        <v>0.57617907755733055</v>
      </c>
      <c r="U118" s="36">
        <f t="shared" si="31"/>
        <v>3.0655750331309353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0</v>
      </c>
      <c r="E119" s="31">
        <v>0</v>
      </c>
      <c r="F119" s="31">
        <v>0</v>
      </c>
      <c r="G119" s="36">
        <f t="shared" si="24"/>
        <v>0</v>
      </c>
      <c r="H119" s="31">
        <v>0</v>
      </c>
      <c r="I119" s="36">
        <f t="shared" si="25"/>
        <v>0</v>
      </c>
      <c r="J119" s="31">
        <v>0</v>
      </c>
      <c r="K119" s="36">
        <f t="shared" si="26"/>
        <v>0</v>
      </c>
      <c r="L119" s="31">
        <v>0</v>
      </c>
      <c r="M119" s="36">
        <f t="shared" si="27"/>
        <v>0</v>
      </c>
      <c r="N119" s="31">
        <f t="shared" si="28"/>
        <v>0</v>
      </c>
      <c r="O119" s="36">
        <f t="shared" si="29"/>
        <v>0</v>
      </c>
      <c r="P119" s="31">
        <v>0</v>
      </c>
      <c r="Q119" s="31">
        <v>0</v>
      </c>
      <c r="R119" s="31">
        <v>0</v>
      </c>
      <c r="S119" s="31">
        <v>0</v>
      </c>
      <c r="T119" s="36">
        <f t="shared" si="30"/>
        <v>0</v>
      </c>
      <c r="U119" s="36">
        <f t="shared" si="31"/>
        <v>0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0</v>
      </c>
      <c r="E120" s="31">
        <v>0</v>
      </c>
      <c r="F120" s="31">
        <v>0</v>
      </c>
      <c r="G120" s="36">
        <f t="shared" si="24"/>
        <v>0</v>
      </c>
      <c r="H120" s="31">
        <v>0</v>
      </c>
      <c r="I120" s="36">
        <f t="shared" si="25"/>
        <v>0</v>
      </c>
      <c r="J120" s="31">
        <v>0</v>
      </c>
      <c r="K120" s="36">
        <f t="shared" si="26"/>
        <v>0</v>
      </c>
      <c r="L120" s="31">
        <v>0</v>
      </c>
      <c r="M120" s="36">
        <f t="shared" si="27"/>
        <v>0</v>
      </c>
      <c r="N120" s="31">
        <f t="shared" si="28"/>
        <v>0</v>
      </c>
      <c r="O120" s="36">
        <f t="shared" si="29"/>
        <v>0</v>
      </c>
      <c r="P120" s="31">
        <v>0</v>
      </c>
      <c r="Q120" s="31">
        <v>0</v>
      </c>
      <c r="R120" s="31">
        <v>0</v>
      </c>
      <c r="S120" s="31">
        <v>0</v>
      </c>
      <c r="T120" s="36">
        <f t="shared" si="30"/>
        <v>0</v>
      </c>
      <c r="U120" s="36">
        <f t="shared" si="31"/>
        <v>0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3914619754</v>
      </c>
      <c r="E121" s="32">
        <f>SUM(E113:E120)</f>
        <v>3852105612</v>
      </c>
      <c r="F121" s="32">
        <f>SUM(F113:F120)</f>
        <v>1209674069</v>
      </c>
      <c r="G121" s="37">
        <f t="shared" si="24"/>
        <v>0.30901444968286951</v>
      </c>
      <c r="H121" s="32">
        <f>SUM(H113:H120)</f>
        <v>952518828</v>
      </c>
      <c r="I121" s="37">
        <f t="shared" si="25"/>
        <v>0.24332346124466014</v>
      </c>
      <c r="J121" s="32">
        <f>SUM(J113:J120)</f>
        <v>608546234</v>
      </c>
      <c r="K121" s="37">
        <f t="shared" si="26"/>
        <v>0.15797755702862074</v>
      </c>
      <c r="L121" s="32">
        <f>SUM(L113:L120)</f>
        <v>0</v>
      </c>
      <c r="M121" s="37">
        <f t="shared" si="27"/>
        <v>0</v>
      </c>
      <c r="N121" s="32">
        <f t="shared" si="28"/>
        <v>2770739131</v>
      </c>
      <c r="O121" s="37">
        <f t="shared" si="29"/>
        <v>0.71927911902743547</v>
      </c>
      <c r="P121" s="32">
        <f>SUM(P113:P120)</f>
        <v>670057709</v>
      </c>
      <c r="Q121" s="32">
        <f>SUM(Q113:Q120)</f>
        <v>4111217808</v>
      </c>
      <c r="R121" s="32">
        <f>SUM(R113:R120)</f>
        <v>3528141466</v>
      </c>
      <c r="S121" s="32">
        <f>SUM(S113:S120)</f>
        <v>2544341594</v>
      </c>
      <c r="T121" s="37">
        <f t="shared" si="30"/>
        <v>0.7211563420909608</v>
      </c>
      <c r="U121" s="37">
        <f t="shared" si="31"/>
        <v>-9.1800264624669836E-2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9683055</v>
      </c>
      <c r="E122" s="31">
        <v>9633055</v>
      </c>
      <c r="F122" s="31">
        <v>3283295</v>
      </c>
      <c r="G122" s="36">
        <f t="shared" si="24"/>
        <v>0.33907635555101151</v>
      </c>
      <c r="H122" s="31">
        <v>2677269</v>
      </c>
      <c r="I122" s="36">
        <f t="shared" si="25"/>
        <v>0.27649011598095846</v>
      </c>
      <c r="J122" s="31">
        <v>810499</v>
      </c>
      <c r="K122" s="36">
        <f t="shared" si="26"/>
        <v>8.4137275246533944E-2</v>
      </c>
      <c r="L122" s="31">
        <v>0</v>
      </c>
      <c r="M122" s="36">
        <f t="shared" si="27"/>
        <v>0</v>
      </c>
      <c r="N122" s="31">
        <f t="shared" si="28"/>
        <v>6771063</v>
      </c>
      <c r="O122" s="36">
        <f t="shared" si="29"/>
        <v>0.70289882077907784</v>
      </c>
      <c r="P122" s="31">
        <v>1452990</v>
      </c>
      <c r="Q122" s="31">
        <v>7161751</v>
      </c>
      <c r="R122" s="31">
        <v>7606180</v>
      </c>
      <c r="S122" s="31">
        <v>6786213</v>
      </c>
      <c r="T122" s="36">
        <f t="shared" si="30"/>
        <v>0.89219726590745951</v>
      </c>
      <c r="U122" s="36">
        <f t="shared" si="31"/>
        <v>-0.44218542453836573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331834758</v>
      </c>
      <c r="E123" s="31">
        <v>330691758</v>
      </c>
      <c r="F123" s="31">
        <v>79705526</v>
      </c>
      <c r="G123" s="36">
        <f t="shared" si="24"/>
        <v>0.24019643535955326</v>
      </c>
      <c r="H123" s="31">
        <v>87465460</v>
      </c>
      <c r="I123" s="36">
        <f t="shared" si="25"/>
        <v>0.26358136961650053</v>
      </c>
      <c r="J123" s="31">
        <v>78977924</v>
      </c>
      <c r="K123" s="36">
        <f t="shared" si="26"/>
        <v>0.23882640582774972</v>
      </c>
      <c r="L123" s="31">
        <v>0</v>
      </c>
      <c r="M123" s="36">
        <f t="shared" si="27"/>
        <v>0</v>
      </c>
      <c r="N123" s="31">
        <f t="shared" si="28"/>
        <v>246148910</v>
      </c>
      <c r="O123" s="36">
        <f t="shared" si="29"/>
        <v>0.74434546385035694</v>
      </c>
      <c r="P123" s="31">
        <v>64306420</v>
      </c>
      <c r="Q123" s="31">
        <v>310716480</v>
      </c>
      <c r="R123" s="31">
        <v>314956480</v>
      </c>
      <c r="S123" s="31">
        <v>220553124</v>
      </c>
      <c r="T123" s="36">
        <f t="shared" si="30"/>
        <v>0.70026539539684973</v>
      </c>
      <c r="U123" s="36">
        <f t="shared" si="31"/>
        <v>0.22814991100422022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656039376</v>
      </c>
      <c r="E124" s="31">
        <v>623020274</v>
      </c>
      <c r="F124" s="31">
        <v>143728554</v>
      </c>
      <c r="G124" s="36">
        <f t="shared" si="24"/>
        <v>0.21908525502896034</v>
      </c>
      <c r="H124" s="31">
        <v>137242193</v>
      </c>
      <c r="I124" s="36">
        <f t="shared" si="25"/>
        <v>0.2091981030723985</v>
      </c>
      <c r="J124" s="31">
        <v>120786722</v>
      </c>
      <c r="K124" s="36">
        <f t="shared" si="26"/>
        <v>0.19387285942479618</v>
      </c>
      <c r="L124" s="31">
        <v>0</v>
      </c>
      <c r="M124" s="36">
        <f t="shared" si="27"/>
        <v>0</v>
      </c>
      <c r="N124" s="31">
        <f t="shared" si="28"/>
        <v>401757469</v>
      </c>
      <c r="O124" s="36">
        <f t="shared" si="29"/>
        <v>0.64485456696389942</v>
      </c>
      <c r="P124" s="31">
        <v>110826376</v>
      </c>
      <c r="Q124" s="31">
        <v>610846385</v>
      </c>
      <c r="R124" s="31">
        <v>596504311</v>
      </c>
      <c r="S124" s="31">
        <v>381165795</v>
      </c>
      <c r="T124" s="36">
        <f t="shared" si="30"/>
        <v>0.63899922929475694</v>
      </c>
      <c r="U124" s="36">
        <f t="shared" si="31"/>
        <v>8.9873425077077407E-2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997557189</v>
      </c>
      <c r="E126" s="32">
        <f>SUM(E122:E125)</f>
        <v>963345087</v>
      </c>
      <c r="F126" s="32">
        <f>SUM(F122:F125)</f>
        <v>226717375</v>
      </c>
      <c r="G126" s="37">
        <f t="shared" si="24"/>
        <v>0.22727255890689591</v>
      </c>
      <c r="H126" s="32">
        <f>SUM(H122:H125)</f>
        <v>227384922</v>
      </c>
      <c r="I126" s="37">
        <f t="shared" si="25"/>
        <v>0.2279417405912755</v>
      </c>
      <c r="J126" s="32">
        <f>SUM(J122:J125)</f>
        <v>200575145</v>
      </c>
      <c r="K126" s="37">
        <f t="shared" si="26"/>
        <v>0.20820695273862957</v>
      </c>
      <c r="L126" s="32">
        <f>SUM(L122:L125)</f>
        <v>0</v>
      </c>
      <c r="M126" s="37">
        <f t="shared" si="27"/>
        <v>0</v>
      </c>
      <c r="N126" s="32">
        <f t="shared" si="28"/>
        <v>654677442</v>
      </c>
      <c r="O126" s="37">
        <f t="shared" si="29"/>
        <v>0.67958766887861854</v>
      </c>
      <c r="P126" s="32">
        <f>SUM(P122:P125)</f>
        <v>176585786</v>
      </c>
      <c r="Q126" s="32">
        <f>SUM(Q122:Q125)</f>
        <v>928724616</v>
      </c>
      <c r="R126" s="32">
        <f>SUM(R122:R125)</f>
        <v>919066971</v>
      </c>
      <c r="S126" s="32">
        <f>SUM(S122:S125)</f>
        <v>608505132</v>
      </c>
      <c r="T126" s="37">
        <f t="shared" si="30"/>
        <v>0.66209008831849314</v>
      </c>
      <c r="U126" s="37">
        <f t="shared" si="31"/>
        <v>0.13585101917546183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230989110</v>
      </c>
      <c r="E127" s="31">
        <v>232093424</v>
      </c>
      <c r="F127" s="31">
        <v>98683247</v>
      </c>
      <c r="G127" s="36">
        <f t="shared" si="24"/>
        <v>0.42722034385084212</v>
      </c>
      <c r="H127" s="31">
        <v>64658980</v>
      </c>
      <c r="I127" s="36">
        <f t="shared" si="25"/>
        <v>0.27992220066132123</v>
      </c>
      <c r="J127" s="31">
        <v>62011198</v>
      </c>
      <c r="K127" s="36">
        <f t="shared" si="26"/>
        <v>0.26718205510208681</v>
      </c>
      <c r="L127" s="31">
        <v>0</v>
      </c>
      <c r="M127" s="36">
        <f t="shared" si="27"/>
        <v>0</v>
      </c>
      <c r="N127" s="31">
        <f t="shared" si="28"/>
        <v>225353425</v>
      </c>
      <c r="O127" s="36">
        <f t="shared" si="29"/>
        <v>0.97095997429035297</v>
      </c>
      <c r="P127" s="31">
        <v>10993075</v>
      </c>
      <c r="Q127" s="31">
        <v>226761216</v>
      </c>
      <c r="R127" s="31">
        <v>227164057</v>
      </c>
      <c r="S127" s="31">
        <v>131751012</v>
      </c>
      <c r="T127" s="36">
        <f t="shared" si="30"/>
        <v>0.57998177061963641</v>
      </c>
      <c r="U127" s="36">
        <f t="shared" si="31"/>
        <v>4.6409328600050488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68757358</v>
      </c>
      <c r="E128" s="31">
        <v>68148935</v>
      </c>
      <c r="F128" s="31">
        <v>13201784</v>
      </c>
      <c r="G128" s="36">
        <f t="shared" si="24"/>
        <v>0.19200539962573895</v>
      </c>
      <c r="H128" s="31">
        <v>14169192</v>
      </c>
      <c r="I128" s="36">
        <f t="shared" si="25"/>
        <v>0.20607528288099727</v>
      </c>
      <c r="J128" s="31">
        <v>21309590</v>
      </c>
      <c r="K128" s="36">
        <f t="shared" si="26"/>
        <v>0.31269146025539502</v>
      </c>
      <c r="L128" s="31">
        <v>0</v>
      </c>
      <c r="M128" s="36">
        <f t="shared" si="27"/>
        <v>0</v>
      </c>
      <c r="N128" s="31">
        <f t="shared" si="28"/>
        <v>48680566</v>
      </c>
      <c r="O128" s="36">
        <f t="shared" si="29"/>
        <v>0.71432614464187882</v>
      </c>
      <c r="P128" s="31">
        <v>12254935</v>
      </c>
      <c r="Q128" s="31">
        <v>70871168</v>
      </c>
      <c r="R128" s="31">
        <v>74497232</v>
      </c>
      <c r="S128" s="31">
        <v>47818823</v>
      </c>
      <c r="T128" s="36">
        <f t="shared" si="30"/>
        <v>0.64188724488448112</v>
      </c>
      <c r="U128" s="36">
        <f t="shared" si="31"/>
        <v>0.73885785603922005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11960395</v>
      </c>
      <c r="E129" s="31">
        <v>8858154</v>
      </c>
      <c r="F129" s="31">
        <v>1134590</v>
      </c>
      <c r="G129" s="36">
        <f t="shared" si="24"/>
        <v>9.4862251622960608E-2</v>
      </c>
      <c r="H129" s="31">
        <v>4957166</v>
      </c>
      <c r="I129" s="36">
        <f t="shared" si="25"/>
        <v>0.414465074104994</v>
      </c>
      <c r="J129" s="31">
        <v>1935359</v>
      </c>
      <c r="K129" s="36">
        <f t="shared" si="26"/>
        <v>0.21848333185446991</v>
      </c>
      <c r="L129" s="31">
        <v>0</v>
      </c>
      <c r="M129" s="36">
        <f t="shared" si="27"/>
        <v>0</v>
      </c>
      <c r="N129" s="31">
        <f t="shared" si="28"/>
        <v>8027115</v>
      </c>
      <c r="O129" s="36">
        <f t="shared" si="29"/>
        <v>0.90618372631588928</v>
      </c>
      <c r="P129" s="31">
        <v>4483115</v>
      </c>
      <c r="Q129" s="31">
        <v>22903403</v>
      </c>
      <c r="R129" s="31">
        <v>22232328</v>
      </c>
      <c r="S129" s="31">
        <v>14121675</v>
      </c>
      <c r="T129" s="36">
        <f t="shared" si="30"/>
        <v>0.6351865175792657</v>
      </c>
      <c r="U129" s="36">
        <f t="shared" si="31"/>
        <v>-0.56830038934981597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115433662</v>
      </c>
      <c r="E130" s="31">
        <v>137266354</v>
      </c>
      <c r="F130" s="31">
        <v>33213944</v>
      </c>
      <c r="G130" s="36">
        <f t="shared" si="24"/>
        <v>0.28773187495342561</v>
      </c>
      <c r="H130" s="31">
        <v>36190450</v>
      </c>
      <c r="I130" s="36">
        <f t="shared" si="25"/>
        <v>0.31351729965908903</v>
      </c>
      <c r="J130" s="31">
        <v>20468119</v>
      </c>
      <c r="K130" s="36">
        <f t="shared" si="26"/>
        <v>0.14911242561305299</v>
      </c>
      <c r="L130" s="31">
        <v>0</v>
      </c>
      <c r="M130" s="36">
        <f t="shared" si="27"/>
        <v>0</v>
      </c>
      <c r="N130" s="31">
        <f t="shared" si="28"/>
        <v>89872513</v>
      </c>
      <c r="O130" s="36">
        <f t="shared" si="29"/>
        <v>0.6547308235490833</v>
      </c>
      <c r="P130" s="31">
        <v>29846300</v>
      </c>
      <c r="Q130" s="31">
        <v>129450238</v>
      </c>
      <c r="R130" s="31">
        <v>129407238</v>
      </c>
      <c r="S130" s="31">
        <v>99339765</v>
      </c>
      <c r="T130" s="36">
        <f t="shared" si="30"/>
        <v>0.76765230859807088</v>
      </c>
      <c r="U130" s="36">
        <f t="shared" si="31"/>
        <v>-0.3142158659532337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427140525</v>
      </c>
      <c r="E132" s="32">
        <f>SUM(E127:E131)</f>
        <v>446366867</v>
      </c>
      <c r="F132" s="32">
        <f>SUM(F127:F131)</f>
        <v>146233565</v>
      </c>
      <c r="G132" s="37">
        <f t="shared" si="24"/>
        <v>0.34235469697004284</v>
      </c>
      <c r="H132" s="32">
        <f>SUM(H127:H131)</f>
        <v>119975788</v>
      </c>
      <c r="I132" s="37">
        <f t="shared" si="25"/>
        <v>0.2808813048118064</v>
      </c>
      <c r="J132" s="32">
        <f>SUM(J127:J131)</f>
        <v>105724266</v>
      </c>
      <c r="K132" s="37">
        <f t="shared" si="26"/>
        <v>0.23685509345835923</v>
      </c>
      <c r="L132" s="32">
        <f>SUM(L127:L131)</f>
        <v>0</v>
      </c>
      <c r="M132" s="37">
        <f t="shared" si="27"/>
        <v>0</v>
      </c>
      <c r="N132" s="32">
        <f t="shared" si="28"/>
        <v>371933619</v>
      </c>
      <c r="O132" s="37">
        <f t="shared" si="29"/>
        <v>0.83324647615478142</v>
      </c>
      <c r="P132" s="32">
        <f>SUM(P127:P131)</f>
        <v>57577425</v>
      </c>
      <c r="Q132" s="32">
        <f>SUM(Q127:Q131)</f>
        <v>449986025</v>
      </c>
      <c r="R132" s="32">
        <f>SUM(R127:R131)</f>
        <v>453300855</v>
      </c>
      <c r="S132" s="32">
        <f>SUM(S127:S131)</f>
        <v>293031275</v>
      </c>
      <c r="T132" s="37">
        <f t="shared" si="30"/>
        <v>0.6464388314467221</v>
      </c>
      <c r="U132" s="37">
        <f t="shared" si="31"/>
        <v>0.83621038974910733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1066491855</v>
      </c>
      <c r="E133" s="31">
        <v>1049174770</v>
      </c>
      <c r="F133" s="31">
        <v>214614529</v>
      </c>
      <c r="G133" s="36">
        <f t="shared" si="24"/>
        <v>0.2012341003766972</v>
      </c>
      <c r="H133" s="31">
        <v>209224431</v>
      </c>
      <c r="I133" s="36">
        <f t="shared" si="25"/>
        <v>0.19618005521476767</v>
      </c>
      <c r="J133" s="31">
        <v>218696662</v>
      </c>
      <c r="K133" s="36">
        <f t="shared" si="26"/>
        <v>0.20844636018077331</v>
      </c>
      <c r="L133" s="31">
        <v>0</v>
      </c>
      <c r="M133" s="36">
        <f t="shared" si="27"/>
        <v>0</v>
      </c>
      <c r="N133" s="31">
        <f t="shared" si="28"/>
        <v>642535622</v>
      </c>
      <c r="O133" s="36">
        <f t="shared" si="29"/>
        <v>0.61242000891805659</v>
      </c>
      <c r="P133" s="31">
        <v>185453645</v>
      </c>
      <c r="Q133" s="31">
        <v>849655380</v>
      </c>
      <c r="R133" s="31">
        <v>850088205</v>
      </c>
      <c r="S133" s="31">
        <v>591353330</v>
      </c>
      <c r="T133" s="36">
        <f t="shared" si="30"/>
        <v>0.69563761327567175</v>
      </c>
      <c r="U133" s="36">
        <f t="shared" si="31"/>
        <v>0.17925243259575718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29100877</v>
      </c>
      <c r="E134" s="31">
        <v>29623607</v>
      </c>
      <c r="F134" s="31">
        <v>6662120</v>
      </c>
      <c r="G134" s="36">
        <f t="shared" si="24"/>
        <v>0.22893193218884778</v>
      </c>
      <c r="H134" s="31">
        <v>8458992</v>
      </c>
      <c r="I134" s="36">
        <f t="shared" si="25"/>
        <v>0.290678250006005</v>
      </c>
      <c r="J134" s="31">
        <v>4308826</v>
      </c>
      <c r="K134" s="36">
        <f t="shared" si="26"/>
        <v>0.14545244270895169</v>
      </c>
      <c r="L134" s="31">
        <v>0</v>
      </c>
      <c r="M134" s="36">
        <f t="shared" si="27"/>
        <v>0</v>
      </c>
      <c r="N134" s="31">
        <f t="shared" si="28"/>
        <v>19429938</v>
      </c>
      <c r="O134" s="36">
        <f t="shared" si="29"/>
        <v>0.65589372691853498</v>
      </c>
      <c r="P134" s="31">
        <v>3415056</v>
      </c>
      <c r="Q134" s="31">
        <v>26060349</v>
      </c>
      <c r="R134" s="31">
        <v>28609319</v>
      </c>
      <c r="S134" s="31">
        <v>17903447</v>
      </c>
      <c r="T134" s="36">
        <f t="shared" si="30"/>
        <v>0.62579074321901895</v>
      </c>
      <c r="U134" s="36">
        <f t="shared" si="31"/>
        <v>0.26171459560253174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7000000</v>
      </c>
      <c r="E136" s="31">
        <v>7000000</v>
      </c>
      <c r="F136" s="31">
        <v>1500994</v>
      </c>
      <c r="G136" s="36">
        <f t="shared" si="24"/>
        <v>0.21442771428571428</v>
      </c>
      <c r="H136" s="31">
        <v>2633587</v>
      </c>
      <c r="I136" s="36">
        <f t="shared" si="25"/>
        <v>0.3762267142857143</v>
      </c>
      <c r="J136" s="31">
        <v>2419264</v>
      </c>
      <c r="K136" s="36">
        <f t="shared" si="26"/>
        <v>0.34560914285714284</v>
      </c>
      <c r="L136" s="31">
        <v>0</v>
      </c>
      <c r="M136" s="36">
        <f t="shared" si="27"/>
        <v>0</v>
      </c>
      <c r="N136" s="31">
        <f t="shared" si="28"/>
        <v>6553845</v>
      </c>
      <c r="O136" s="36">
        <f t="shared" si="29"/>
        <v>0.93626357142857142</v>
      </c>
      <c r="P136" s="31">
        <v>1643638</v>
      </c>
      <c r="Q136" s="31">
        <v>10994921</v>
      </c>
      <c r="R136" s="31">
        <v>5000000</v>
      </c>
      <c r="S136" s="31">
        <v>4504446</v>
      </c>
      <c r="T136" s="36">
        <f t="shared" si="30"/>
        <v>0.90088919999999995</v>
      </c>
      <c r="U136" s="36">
        <f t="shared" si="31"/>
        <v>0.47189587974967728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1102592732</v>
      </c>
      <c r="E137" s="32">
        <f>SUM(E133:E136)</f>
        <v>1085798377</v>
      </c>
      <c r="F137" s="32">
        <f>SUM(F133:F136)</f>
        <v>222777643</v>
      </c>
      <c r="G137" s="37">
        <f t="shared" ref="G137:G170" si="32">IF(($D137     =0),0,($F137     /$D137     ))</f>
        <v>0.2020488948769889</v>
      </c>
      <c r="H137" s="32">
        <f>SUM(H133:H136)</f>
        <v>220317010</v>
      </c>
      <c r="I137" s="37">
        <f t="shared" ref="I137:I170" si="33">IF(($D137     =0),0,($H137     /$D137     ))</f>
        <v>0.19981721591830701</v>
      </c>
      <c r="J137" s="32">
        <f>SUM(J133:J136)</f>
        <v>225424752</v>
      </c>
      <c r="K137" s="37">
        <f t="shared" ref="K137:K170" si="34">IF(($E137     =0),0,($J137     /$E137     ))</f>
        <v>0.20761198098567429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668519405</v>
      </c>
      <c r="O137" s="37">
        <f t="shared" ref="O137:O170" si="37">IF(($E137     =0),0,($N137     /$E137     ))</f>
        <v>0.61569387020735988</v>
      </c>
      <c r="P137" s="32">
        <f>SUM(P133:P136)</f>
        <v>190512339</v>
      </c>
      <c r="Q137" s="32">
        <f>SUM(Q133:Q136)</f>
        <v>886710650</v>
      </c>
      <c r="R137" s="32">
        <f>SUM(R133:R136)</f>
        <v>883697524</v>
      </c>
      <c r="S137" s="32">
        <f>SUM(S133:S136)</f>
        <v>613761223</v>
      </c>
      <c r="T137" s="37">
        <f t="shared" ref="T137:T170" si="38">IF(($R137     =0),0,($S137     /$R137     ))</f>
        <v>0.69453767418273316</v>
      </c>
      <c r="U137" s="37">
        <f t="shared" ref="U137:U170" si="39">IF(($P137     =0),0,(($J137     /$P137     )-1))</f>
        <v>0.18325539008788305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53186758</v>
      </c>
      <c r="E138" s="31">
        <v>47553875</v>
      </c>
      <c r="F138" s="31">
        <v>18016010</v>
      </c>
      <c r="G138" s="36">
        <f t="shared" si="32"/>
        <v>0.33873111799745342</v>
      </c>
      <c r="H138" s="31">
        <v>9037186</v>
      </c>
      <c r="I138" s="36">
        <f t="shared" si="33"/>
        <v>0.16991421060106729</v>
      </c>
      <c r="J138" s="31">
        <v>7600965</v>
      </c>
      <c r="K138" s="36">
        <f t="shared" si="34"/>
        <v>0.15983902468515973</v>
      </c>
      <c r="L138" s="31">
        <v>0</v>
      </c>
      <c r="M138" s="36">
        <f t="shared" si="35"/>
        <v>0</v>
      </c>
      <c r="N138" s="31">
        <f t="shared" si="36"/>
        <v>34654161</v>
      </c>
      <c r="O138" s="36">
        <f t="shared" si="37"/>
        <v>0.72873474559118478</v>
      </c>
      <c r="P138" s="31">
        <v>10709214</v>
      </c>
      <c r="Q138" s="31">
        <v>55322003</v>
      </c>
      <c r="R138" s="31">
        <v>54089573</v>
      </c>
      <c r="S138" s="31">
        <v>37279499</v>
      </c>
      <c r="T138" s="36">
        <f t="shared" si="38"/>
        <v>0.68921784610871306</v>
      </c>
      <c r="U138" s="36">
        <f t="shared" si="39"/>
        <v>-0.29024062830381392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72928861</v>
      </c>
      <c r="E139" s="31">
        <v>74190769</v>
      </c>
      <c r="F139" s="31">
        <v>18347544</v>
      </c>
      <c r="G139" s="36">
        <f t="shared" si="32"/>
        <v>0.25158138696283766</v>
      </c>
      <c r="H139" s="31">
        <v>15643985</v>
      </c>
      <c r="I139" s="36">
        <f t="shared" si="33"/>
        <v>0.21451020604860399</v>
      </c>
      <c r="J139" s="31">
        <v>17600517</v>
      </c>
      <c r="K139" s="36">
        <f t="shared" si="34"/>
        <v>0.2372332466320709</v>
      </c>
      <c r="L139" s="31">
        <v>0</v>
      </c>
      <c r="M139" s="36">
        <f t="shared" si="35"/>
        <v>0</v>
      </c>
      <c r="N139" s="31">
        <f t="shared" si="36"/>
        <v>51592046</v>
      </c>
      <c r="O139" s="36">
        <f t="shared" si="37"/>
        <v>0.69539710526521159</v>
      </c>
      <c r="P139" s="31">
        <v>10701731</v>
      </c>
      <c r="Q139" s="31">
        <v>57401108</v>
      </c>
      <c r="R139" s="31">
        <v>59989325</v>
      </c>
      <c r="S139" s="31">
        <v>39547146</v>
      </c>
      <c r="T139" s="36">
        <f t="shared" si="38"/>
        <v>0.65923638914090132</v>
      </c>
      <c r="U139" s="36">
        <f t="shared" si="39"/>
        <v>0.64464206771782995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450664824</v>
      </c>
      <c r="E140" s="31">
        <v>448825647</v>
      </c>
      <c r="F140" s="31">
        <v>121656207</v>
      </c>
      <c r="G140" s="36">
        <f t="shared" si="32"/>
        <v>0.2699483086348004</v>
      </c>
      <c r="H140" s="31">
        <v>111385359</v>
      </c>
      <c r="I140" s="36">
        <f t="shared" si="33"/>
        <v>0.2471578722549688</v>
      </c>
      <c r="J140" s="31">
        <v>126460325</v>
      </c>
      <c r="K140" s="36">
        <f t="shared" si="34"/>
        <v>0.28175824141350819</v>
      </c>
      <c r="L140" s="31">
        <v>0</v>
      </c>
      <c r="M140" s="36">
        <f t="shared" si="35"/>
        <v>0</v>
      </c>
      <c r="N140" s="31">
        <f t="shared" si="36"/>
        <v>359501891</v>
      </c>
      <c r="O140" s="36">
        <f t="shared" si="37"/>
        <v>0.80098339612040936</v>
      </c>
      <c r="P140" s="31">
        <v>99967867</v>
      </c>
      <c r="Q140" s="31">
        <v>375727669</v>
      </c>
      <c r="R140" s="31">
        <v>397861289</v>
      </c>
      <c r="S140" s="31">
        <v>307267555</v>
      </c>
      <c r="T140" s="36">
        <f t="shared" si="38"/>
        <v>0.77229819410754486</v>
      </c>
      <c r="U140" s="36">
        <f t="shared" si="39"/>
        <v>0.26500973557833341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0</v>
      </c>
      <c r="E141" s="31">
        <v>0</v>
      </c>
      <c r="F141" s="31">
        <v>0</v>
      </c>
      <c r="G141" s="36">
        <f t="shared" si="32"/>
        <v>0</v>
      </c>
      <c r="H141" s="31">
        <v>0</v>
      </c>
      <c r="I141" s="36">
        <f t="shared" si="33"/>
        <v>0</v>
      </c>
      <c r="J141" s="31">
        <v>0</v>
      </c>
      <c r="K141" s="36">
        <f t="shared" si="34"/>
        <v>0</v>
      </c>
      <c r="L141" s="31">
        <v>0</v>
      </c>
      <c r="M141" s="36">
        <f t="shared" si="35"/>
        <v>0</v>
      </c>
      <c r="N141" s="31">
        <f t="shared" si="36"/>
        <v>0</v>
      </c>
      <c r="O141" s="36">
        <f t="shared" si="37"/>
        <v>0</v>
      </c>
      <c r="P141" s="31">
        <v>0</v>
      </c>
      <c r="Q141" s="31">
        <v>0</v>
      </c>
      <c r="R141" s="31">
        <v>0</v>
      </c>
      <c r="S141" s="31">
        <v>254640</v>
      </c>
      <c r="T141" s="36">
        <f t="shared" si="38"/>
        <v>0</v>
      </c>
      <c r="U141" s="36">
        <f t="shared" si="39"/>
        <v>0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216928975</v>
      </c>
      <c r="E142" s="31">
        <v>216002590</v>
      </c>
      <c r="F142" s="31">
        <v>64935459</v>
      </c>
      <c r="G142" s="36">
        <f t="shared" si="32"/>
        <v>0.29933972167618456</v>
      </c>
      <c r="H142" s="31">
        <v>10971555</v>
      </c>
      <c r="I142" s="36">
        <f t="shared" si="33"/>
        <v>5.057671525899203E-2</v>
      </c>
      <c r="J142" s="31">
        <v>42433149</v>
      </c>
      <c r="K142" s="36">
        <f t="shared" si="34"/>
        <v>0.19644740833894631</v>
      </c>
      <c r="L142" s="31">
        <v>0</v>
      </c>
      <c r="M142" s="36">
        <f t="shared" si="35"/>
        <v>0</v>
      </c>
      <c r="N142" s="31">
        <f t="shared" si="36"/>
        <v>118340163</v>
      </c>
      <c r="O142" s="36">
        <f t="shared" si="37"/>
        <v>0.54786455569815162</v>
      </c>
      <c r="P142" s="31">
        <v>40475384</v>
      </c>
      <c r="Q142" s="31">
        <v>182792284</v>
      </c>
      <c r="R142" s="31">
        <v>181428416</v>
      </c>
      <c r="S142" s="31">
        <v>143876116</v>
      </c>
      <c r="T142" s="36">
        <f t="shared" si="38"/>
        <v>0.79301864157817481</v>
      </c>
      <c r="U142" s="36">
        <f t="shared" si="39"/>
        <v>4.8369275508294063E-2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0</v>
      </c>
      <c r="E143" s="31">
        <v>0</v>
      </c>
      <c r="F143" s="31">
        <v>0</v>
      </c>
      <c r="G143" s="36">
        <f t="shared" si="32"/>
        <v>0</v>
      </c>
      <c r="H143" s="31">
        <v>0</v>
      </c>
      <c r="I143" s="36">
        <f t="shared" si="33"/>
        <v>0</v>
      </c>
      <c r="J143" s="31">
        <v>0</v>
      </c>
      <c r="K143" s="36">
        <f t="shared" si="34"/>
        <v>0</v>
      </c>
      <c r="L143" s="31">
        <v>0</v>
      </c>
      <c r="M143" s="36">
        <f t="shared" si="35"/>
        <v>0</v>
      </c>
      <c r="N143" s="31">
        <f t="shared" si="36"/>
        <v>0</v>
      </c>
      <c r="O143" s="36">
        <f t="shared" si="37"/>
        <v>0</v>
      </c>
      <c r="P143" s="31">
        <v>0</v>
      </c>
      <c r="Q143" s="31">
        <v>0</v>
      </c>
      <c r="R143" s="31">
        <v>0</v>
      </c>
      <c r="S143" s="31">
        <v>0</v>
      </c>
      <c r="T143" s="36">
        <f t="shared" si="38"/>
        <v>0</v>
      </c>
      <c r="U143" s="36">
        <f t="shared" si="39"/>
        <v>0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793709418</v>
      </c>
      <c r="E144" s="32">
        <f>SUM(E138:E143)</f>
        <v>786572881</v>
      </c>
      <c r="F144" s="32">
        <f>SUM(F138:F143)</f>
        <v>222955220</v>
      </c>
      <c r="G144" s="37">
        <f t="shared" si="32"/>
        <v>0.28090282784070481</v>
      </c>
      <c r="H144" s="32">
        <f>SUM(H138:H143)</f>
        <v>147038085</v>
      </c>
      <c r="I144" s="37">
        <f t="shared" si="33"/>
        <v>0.18525430297968318</v>
      </c>
      <c r="J144" s="32">
        <f>SUM(J138:J143)</f>
        <v>194094956</v>
      </c>
      <c r="K144" s="37">
        <f t="shared" si="34"/>
        <v>0.24676029480350212</v>
      </c>
      <c r="L144" s="32">
        <f>SUM(L138:L143)</f>
        <v>0</v>
      </c>
      <c r="M144" s="37">
        <f t="shared" si="35"/>
        <v>0</v>
      </c>
      <c r="N144" s="32">
        <f t="shared" si="36"/>
        <v>564088261</v>
      </c>
      <c r="O144" s="37">
        <f t="shared" si="37"/>
        <v>0.71714684630730363</v>
      </c>
      <c r="P144" s="32">
        <f>SUM(P138:P143)</f>
        <v>161854196</v>
      </c>
      <c r="Q144" s="32">
        <f>SUM(Q138:Q143)</f>
        <v>671243064</v>
      </c>
      <c r="R144" s="32">
        <f>SUM(R138:R143)</f>
        <v>693368603</v>
      </c>
      <c r="S144" s="32">
        <f>SUM(S138:S143)</f>
        <v>528224956</v>
      </c>
      <c r="T144" s="37">
        <f t="shared" si="38"/>
        <v>0.76182416353225035</v>
      </c>
      <c r="U144" s="37">
        <f t="shared" si="39"/>
        <v>0.19919631864224274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7434783</v>
      </c>
      <c r="E145" s="31">
        <v>12608696</v>
      </c>
      <c r="F145" s="31">
        <v>494260</v>
      </c>
      <c r="G145" s="36">
        <f t="shared" si="32"/>
        <v>6.6479411705761951E-2</v>
      </c>
      <c r="H145" s="31">
        <v>0</v>
      </c>
      <c r="I145" s="36">
        <f t="shared" si="33"/>
        <v>0</v>
      </c>
      <c r="J145" s="31">
        <v>1859952</v>
      </c>
      <c r="K145" s="36">
        <f t="shared" si="34"/>
        <v>0.1475134304134226</v>
      </c>
      <c r="L145" s="31">
        <v>0</v>
      </c>
      <c r="M145" s="36">
        <f t="shared" si="35"/>
        <v>0</v>
      </c>
      <c r="N145" s="31">
        <f t="shared" si="36"/>
        <v>2354212</v>
      </c>
      <c r="O145" s="36">
        <f t="shared" si="37"/>
        <v>0.186713360366528</v>
      </c>
      <c r="P145" s="31">
        <v>3682837</v>
      </c>
      <c r="Q145" s="31">
        <v>13533000</v>
      </c>
      <c r="R145" s="31">
        <v>13265994</v>
      </c>
      <c r="S145" s="31">
        <v>6304194</v>
      </c>
      <c r="T145" s="36">
        <f t="shared" si="38"/>
        <v>0.47521459756426848</v>
      </c>
      <c r="U145" s="36">
        <f t="shared" si="39"/>
        <v>-0.49496760242172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3717391</v>
      </c>
      <c r="E146" s="31">
        <v>3717391</v>
      </c>
      <c r="F146" s="31">
        <v>1000534</v>
      </c>
      <c r="G146" s="36">
        <f t="shared" si="32"/>
        <v>0.26914951911165652</v>
      </c>
      <c r="H146" s="31">
        <v>980048</v>
      </c>
      <c r="I146" s="36">
        <f t="shared" si="33"/>
        <v>0.26363866485930587</v>
      </c>
      <c r="J146" s="31">
        <v>0</v>
      </c>
      <c r="K146" s="36">
        <f t="shared" si="34"/>
        <v>0</v>
      </c>
      <c r="L146" s="31">
        <v>0</v>
      </c>
      <c r="M146" s="36">
        <f t="shared" si="35"/>
        <v>0</v>
      </c>
      <c r="N146" s="31">
        <f t="shared" si="36"/>
        <v>1980582</v>
      </c>
      <c r="O146" s="36">
        <f t="shared" si="37"/>
        <v>0.53278818397096239</v>
      </c>
      <c r="P146" s="31">
        <v>2501921</v>
      </c>
      <c r="Q146" s="31">
        <v>8235783</v>
      </c>
      <c r="R146" s="31">
        <v>12162890</v>
      </c>
      <c r="S146" s="31">
        <v>8736732</v>
      </c>
      <c r="T146" s="36">
        <f t="shared" si="38"/>
        <v>0.71831053310520776</v>
      </c>
      <c r="U146" s="36">
        <f t="shared" si="39"/>
        <v>-1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300000</v>
      </c>
      <c r="E147" s="31">
        <v>300000</v>
      </c>
      <c r="F147" s="31">
        <v>14540</v>
      </c>
      <c r="G147" s="36">
        <f t="shared" si="32"/>
        <v>4.8466666666666665E-2</v>
      </c>
      <c r="H147" s="31">
        <v>0</v>
      </c>
      <c r="I147" s="36">
        <f t="shared" si="33"/>
        <v>0</v>
      </c>
      <c r="J147" s="31">
        <v>180208</v>
      </c>
      <c r="K147" s="36">
        <f t="shared" si="34"/>
        <v>0.6006933333333333</v>
      </c>
      <c r="L147" s="31">
        <v>0</v>
      </c>
      <c r="M147" s="36">
        <f t="shared" si="35"/>
        <v>0</v>
      </c>
      <c r="N147" s="31">
        <f t="shared" si="36"/>
        <v>194748</v>
      </c>
      <c r="O147" s="36">
        <f t="shared" si="37"/>
        <v>0.64915999999999996</v>
      </c>
      <c r="P147" s="31">
        <v>0</v>
      </c>
      <c r="Q147" s="31">
        <v>3129875</v>
      </c>
      <c r="R147" s="31">
        <v>1721543</v>
      </c>
      <c r="S147" s="31">
        <v>693661</v>
      </c>
      <c r="T147" s="36">
        <f t="shared" si="38"/>
        <v>0.40292981354517432</v>
      </c>
      <c r="U147" s="36">
        <f t="shared" si="39"/>
        <v>0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94790408</v>
      </c>
      <c r="E149" s="31">
        <v>94790408</v>
      </c>
      <c r="F149" s="31">
        <v>26193290</v>
      </c>
      <c r="G149" s="36">
        <f t="shared" si="32"/>
        <v>0.27632848673886917</v>
      </c>
      <c r="H149" s="31">
        <v>55100291</v>
      </c>
      <c r="I149" s="36">
        <f t="shared" si="33"/>
        <v>0.58128551361441549</v>
      </c>
      <c r="J149" s="31">
        <v>41769294</v>
      </c>
      <c r="K149" s="36">
        <f t="shared" si="34"/>
        <v>0.44064895258178444</v>
      </c>
      <c r="L149" s="31">
        <v>0</v>
      </c>
      <c r="M149" s="36">
        <f t="shared" si="35"/>
        <v>0</v>
      </c>
      <c r="N149" s="31">
        <f t="shared" si="36"/>
        <v>123062875</v>
      </c>
      <c r="O149" s="36">
        <f t="shared" si="37"/>
        <v>1.2982629529350691</v>
      </c>
      <c r="P149" s="31">
        <v>27539299</v>
      </c>
      <c r="Q149" s="31">
        <v>81294734</v>
      </c>
      <c r="R149" s="31">
        <v>88924734</v>
      </c>
      <c r="S149" s="31">
        <v>106154147</v>
      </c>
      <c r="T149" s="36">
        <f t="shared" si="38"/>
        <v>1.1937527639947734</v>
      </c>
      <c r="U149" s="36">
        <f t="shared" si="39"/>
        <v>0.51671594836164858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106242582</v>
      </c>
      <c r="E150" s="32">
        <f>SUM(E145:E149)</f>
        <v>111416495</v>
      </c>
      <c r="F150" s="32">
        <f>SUM(F145:F149)</f>
        <v>27702624</v>
      </c>
      <c r="G150" s="37">
        <f t="shared" si="32"/>
        <v>0.26074878338329543</v>
      </c>
      <c r="H150" s="32">
        <f>SUM(H145:H149)</f>
        <v>56080339</v>
      </c>
      <c r="I150" s="37">
        <f t="shared" si="33"/>
        <v>0.52785180804434895</v>
      </c>
      <c r="J150" s="32">
        <f>SUM(J145:J149)</f>
        <v>43809454</v>
      </c>
      <c r="K150" s="37">
        <f t="shared" si="34"/>
        <v>0.39320438145177694</v>
      </c>
      <c r="L150" s="32">
        <f>SUM(L145:L149)</f>
        <v>0</v>
      </c>
      <c r="M150" s="37">
        <f t="shared" si="35"/>
        <v>0</v>
      </c>
      <c r="N150" s="32">
        <f t="shared" si="36"/>
        <v>127592417</v>
      </c>
      <c r="O150" s="37">
        <f t="shared" si="37"/>
        <v>1.1451842655793472</v>
      </c>
      <c r="P150" s="32">
        <f>SUM(P145:P149)</f>
        <v>33724057</v>
      </c>
      <c r="Q150" s="32">
        <f>SUM(Q145:Q149)</f>
        <v>106193392</v>
      </c>
      <c r="R150" s="32">
        <f>SUM(R145:R149)</f>
        <v>116075161</v>
      </c>
      <c r="S150" s="32">
        <f>SUM(S145:S149)</f>
        <v>121888734</v>
      </c>
      <c r="T150" s="37">
        <f t="shared" si="38"/>
        <v>1.0500845568501946</v>
      </c>
      <c r="U150" s="37">
        <f t="shared" si="39"/>
        <v>0.29905645693814353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2475700</v>
      </c>
      <c r="E151" s="31">
        <v>535310</v>
      </c>
      <c r="F151" s="31">
        <v>426204</v>
      </c>
      <c r="G151" s="36">
        <f t="shared" si="32"/>
        <v>0.17215494607585732</v>
      </c>
      <c r="H151" s="31">
        <v>9106</v>
      </c>
      <c r="I151" s="36">
        <f t="shared" si="33"/>
        <v>3.6781516338813265E-3</v>
      </c>
      <c r="J151" s="31">
        <v>211738</v>
      </c>
      <c r="K151" s="36">
        <f t="shared" si="34"/>
        <v>0.39554276961013246</v>
      </c>
      <c r="L151" s="31">
        <v>0</v>
      </c>
      <c r="M151" s="36">
        <f t="shared" si="35"/>
        <v>0</v>
      </c>
      <c r="N151" s="31">
        <f t="shared" si="36"/>
        <v>647048</v>
      </c>
      <c r="O151" s="36">
        <f t="shared" si="37"/>
        <v>1.208735125441333</v>
      </c>
      <c r="P151" s="31">
        <v>4211270</v>
      </c>
      <c r="Q151" s="31">
        <v>1900000</v>
      </c>
      <c r="R151" s="31">
        <v>2432490</v>
      </c>
      <c r="S151" s="31">
        <v>4721789</v>
      </c>
      <c r="T151" s="36">
        <f t="shared" si="38"/>
        <v>1.9411339820513136</v>
      </c>
      <c r="U151" s="36">
        <f t="shared" si="39"/>
        <v>-0.94972110550973932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2474594400</v>
      </c>
      <c r="E152" s="31">
        <v>2259813405</v>
      </c>
      <c r="F152" s="31">
        <v>593342404</v>
      </c>
      <c r="G152" s="36">
        <f t="shared" si="32"/>
        <v>0.23977359845314447</v>
      </c>
      <c r="H152" s="31">
        <v>558655874</v>
      </c>
      <c r="I152" s="36">
        <f t="shared" si="33"/>
        <v>0.22575654175892421</v>
      </c>
      <c r="J152" s="31">
        <v>560073577</v>
      </c>
      <c r="K152" s="36">
        <f t="shared" si="34"/>
        <v>0.24784062956737793</v>
      </c>
      <c r="L152" s="31">
        <v>0</v>
      </c>
      <c r="M152" s="36">
        <f t="shared" si="35"/>
        <v>0</v>
      </c>
      <c r="N152" s="31">
        <f t="shared" si="36"/>
        <v>1712071855</v>
      </c>
      <c r="O152" s="36">
        <f t="shared" si="37"/>
        <v>0.75761647010851318</v>
      </c>
      <c r="P152" s="31">
        <v>508348594</v>
      </c>
      <c r="Q152" s="31">
        <v>2273475800</v>
      </c>
      <c r="R152" s="31">
        <v>2209344498</v>
      </c>
      <c r="S152" s="31">
        <v>1681207225</v>
      </c>
      <c r="T152" s="36">
        <f t="shared" si="38"/>
        <v>0.76095295528692153</v>
      </c>
      <c r="U152" s="36">
        <f t="shared" si="39"/>
        <v>0.10175101025262201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137306214</v>
      </c>
      <c r="E153" s="31">
        <v>139107304</v>
      </c>
      <c r="F153" s="31">
        <v>37897410</v>
      </c>
      <c r="G153" s="36">
        <f t="shared" si="32"/>
        <v>0.27600651781134977</v>
      </c>
      <c r="H153" s="31">
        <v>23884444</v>
      </c>
      <c r="I153" s="36">
        <f t="shared" si="33"/>
        <v>0.17395020446780363</v>
      </c>
      <c r="J153" s="31">
        <v>32282808</v>
      </c>
      <c r="K153" s="36">
        <f t="shared" si="34"/>
        <v>0.23207126492797245</v>
      </c>
      <c r="L153" s="31">
        <v>0</v>
      </c>
      <c r="M153" s="36">
        <f t="shared" si="35"/>
        <v>0</v>
      </c>
      <c r="N153" s="31">
        <f t="shared" si="36"/>
        <v>94064662</v>
      </c>
      <c r="O153" s="36">
        <f t="shared" si="37"/>
        <v>0.67620217842766905</v>
      </c>
      <c r="P153" s="31">
        <v>30225854</v>
      </c>
      <c r="Q153" s="31">
        <v>125873220</v>
      </c>
      <c r="R153" s="31">
        <v>134247570</v>
      </c>
      <c r="S153" s="31">
        <v>91652823</v>
      </c>
      <c r="T153" s="36">
        <f t="shared" si="38"/>
        <v>0.68271494970076552</v>
      </c>
      <c r="U153" s="36">
        <f t="shared" si="39"/>
        <v>6.8052800096235488E-2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47168289</v>
      </c>
      <c r="E154" s="31">
        <v>47168289</v>
      </c>
      <c r="F154" s="31">
        <v>10175891</v>
      </c>
      <c r="G154" s="36">
        <f t="shared" si="32"/>
        <v>0.21573585168628864</v>
      </c>
      <c r="H154" s="31">
        <v>11248306</v>
      </c>
      <c r="I154" s="36">
        <f t="shared" si="33"/>
        <v>0.23847178344756156</v>
      </c>
      <c r="J154" s="31">
        <v>9258538</v>
      </c>
      <c r="K154" s="36">
        <f t="shared" si="34"/>
        <v>0.19628734042059487</v>
      </c>
      <c r="L154" s="31">
        <v>0</v>
      </c>
      <c r="M154" s="36">
        <f t="shared" si="35"/>
        <v>0</v>
      </c>
      <c r="N154" s="31">
        <f t="shared" si="36"/>
        <v>30682735</v>
      </c>
      <c r="O154" s="36">
        <f t="shared" si="37"/>
        <v>0.65049497555444502</v>
      </c>
      <c r="P154" s="31">
        <v>1986814</v>
      </c>
      <c r="Q154" s="31">
        <v>38890596</v>
      </c>
      <c r="R154" s="31">
        <v>43263981</v>
      </c>
      <c r="S154" s="31">
        <v>30038648</v>
      </c>
      <c r="T154" s="36">
        <f t="shared" si="38"/>
        <v>0.69431077089276638</v>
      </c>
      <c r="U154" s="36">
        <f t="shared" si="39"/>
        <v>3.6599923294279186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36711417</v>
      </c>
      <c r="E155" s="31">
        <v>38313196</v>
      </c>
      <c r="F155" s="31">
        <v>8358164</v>
      </c>
      <c r="G155" s="36">
        <f t="shared" si="32"/>
        <v>0.2276720618002841</v>
      </c>
      <c r="H155" s="31">
        <v>8568541</v>
      </c>
      <c r="I155" s="36">
        <f t="shared" si="33"/>
        <v>0.23340262240490472</v>
      </c>
      <c r="J155" s="31">
        <v>8777785</v>
      </c>
      <c r="K155" s="36">
        <f t="shared" si="34"/>
        <v>0.22910605004082665</v>
      </c>
      <c r="L155" s="31">
        <v>0</v>
      </c>
      <c r="M155" s="36">
        <f t="shared" si="35"/>
        <v>0</v>
      </c>
      <c r="N155" s="31">
        <f t="shared" si="36"/>
        <v>25704490</v>
      </c>
      <c r="O155" s="36">
        <f t="shared" si="37"/>
        <v>0.6709043536853464</v>
      </c>
      <c r="P155" s="31">
        <v>8506254</v>
      </c>
      <c r="Q155" s="31">
        <v>36887495</v>
      </c>
      <c r="R155" s="31">
        <v>37463058</v>
      </c>
      <c r="S155" s="31">
        <v>23223619</v>
      </c>
      <c r="T155" s="36">
        <f t="shared" si="38"/>
        <v>0.61990718963732216</v>
      </c>
      <c r="U155" s="36">
        <f t="shared" si="39"/>
        <v>3.192133693632937E-2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0</v>
      </c>
      <c r="E156" s="31">
        <v>0</v>
      </c>
      <c r="F156" s="31">
        <v>0</v>
      </c>
      <c r="G156" s="36">
        <f t="shared" si="32"/>
        <v>0</v>
      </c>
      <c r="H156" s="31">
        <v>0</v>
      </c>
      <c r="I156" s="36">
        <f t="shared" si="33"/>
        <v>0</v>
      </c>
      <c r="J156" s="31">
        <v>0</v>
      </c>
      <c r="K156" s="36">
        <f t="shared" si="34"/>
        <v>0</v>
      </c>
      <c r="L156" s="31">
        <v>0</v>
      </c>
      <c r="M156" s="36">
        <f t="shared" si="35"/>
        <v>0</v>
      </c>
      <c r="N156" s="31">
        <f t="shared" si="36"/>
        <v>0</v>
      </c>
      <c r="O156" s="36">
        <f t="shared" si="37"/>
        <v>0</v>
      </c>
      <c r="P156" s="31">
        <v>0</v>
      </c>
      <c r="Q156" s="31">
        <v>0</v>
      </c>
      <c r="R156" s="31">
        <v>0</v>
      </c>
      <c r="S156" s="31">
        <v>0</v>
      </c>
      <c r="T156" s="36">
        <f t="shared" si="38"/>
        <v>0</v>
      </c>
      <c r="U156" s="36">
        <f t="shared" si="39"/>
        <v>0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2698256020</v>
      </c>
      <c r="E157" s="32">
        <f>SUM(E151:E156)</f>
        <v>2484937504</v>
      </c>
      <c r="F157" s="32">
        <f>SUM(F151:F156)</f>
        <v>650200073</v>
      </c>
      <c r="G157" s="37">
        <f t="shared" si="32"/>
        <v>0.24097048915321237</v>
      </c>
      <c r="H157" s="32">
        <f>SUM(H151:H156)</f>
        <v>602366271</v>
      </c>
      <c r="I157" s="37">
        <f t="shared" si="33"/>
        <v>0.22324281555758374</v>
      </c>
      <c r="J157" s="32">
        <f>SUM(J151:J156)</f>
        <v>610604446</v>
      </c>
      <c r="K157" s="37">
        <f t="shared" si="34"/>
        <v>0.2457222545907537</v>
      </c>
      <c r="L157" s="32">
        <f>SUM(L151:L156)</f>
        <v>0</v>
      </c>
      <c r="M157" s="37">
        <f t="shared" si="35"/>
        <v>0</v>
      </c>
      <c r="N157" s="32">
        <f t="shared" si="36"/>
        <v>1863170790</v>
      </c>
      <c r="O157" s="37">
        <f t="shared" si="37"/>
        <v>0.74978577408923042</v>
      </c>
      <c r="P157" s="32">
        <f>SUM(P151:P156)</f>
        <v>553278786</v>
      </c>
      <c r="Q157" s="32">
        <f>SUM(Q151:Q156)</f>
        <v>2477027111</v>
      </c>
      <c r="R157" s="32">
        <f>SUM(R151:R156)</f>
        <v>2426751597</v>
      </c>
      <c r="S157" s="32">
        <f>SUM(S151:S156)</f>
        <v>1830844104</v>
      </c>
      <c r="T157" s="37">
        <f t="shared" si="38"/>
        <v>0.75444231962732689</v>
      </c>
      <c r="U157" s="37">
        <f t="shared" si="39"/>
        <v>0.10361080426459734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75903294</v>
      </c>
      <c r="E158" s="31">
        <v>82004805</v>
      </c>
      <c r="F158" s="31">
        <v>22581185</v>
      </c>
      <c r="G158" s="36">
        <f t="shared" si="32"/>
        <v>0.2974994076014672</v>
      </c>
      <c r="H158" s="31">
        <v>18622625</v>
      </c>
      <c r="I158" s="36">
        <f t="shared" si="33"/>
        <v>0.24534673027497331</v>
      </c>
      <c r="J158" s="31">
        <v>18995482</v>
      </c>
      <c r="K158" s="36">
        <f t="shared" si="34"/>
        <v>0.23163864605250875</v>
      </c>
      <c r="L158" s="31">
        <v>0</v>
      </c>
      <c r="M158" s="36">
        <f t="shared" si="35"/>
        <v>0</v>
      </c>
      <c r="N158" s="31">
        <f t="shared" si="36"/>
        <v>60199292</v>
      </c>
      <c r="O158" s="36">
        <f t="shared" si="37"/>
        <v>0.73409469115864612</v>
      </c>
      <c r="P158" s="31">
        <v>11108904</v>
      </c>
      <c r="Q158" s="31">
        <v>76143194</v>
      </c>
      <c r="R158" s="31">
        <v>69955118</v>
      </c>
      <c r="S158" s="31">
        <v>48544135</v>
      </c>
      <c r="T158" s="36">
        <f t="shared" si="38"/>
        <v>0.69393257259604646</v>
      </c>
      <c r="U158" s="36">
        <f t="shared" si="39"/>
        <v>0.7099330410992839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1689953317</v>
      </c>
      <c r="E159" s="31">
        <v>1927332512</v>
      </c>
      <c r="F159" s="31">
        <v>400040378</v>
      </c>
      <c r="G159" s="36">
        <f t="shared" si="32"/>
        <v>0.23671682168721114</v>
      </c>
      <c r="H159" s="31">
        <v>440446435</v>
      </c>
      <c r="I159" s="36">
        <f t="shared" si="33"/>
        <v>0.26062639161055595</v>
      </c>
      <c r="J159" s="31">
        <v>464353839</v>
      </c>
      <c r="K159" s="36">
        <f t="shared" si="34"/>
        <v>0.24093083892313855</v>
      </c>
      <c r="L159" s="31">
        <v>0</v>
      </c>
      <c r="M159" s="36">
        <f t="shared" si="35"/>
        <v>0</v>
      </c>
      <c r="N159" s="31">
        <f t="shared" si="36"/>
        <v>1304840652</v>
      </c>
      <c r="O159" s="36">
        <f t="shared" si="37"/>
        <v>0.67701895955979186</v>
      </c>
      <c r="P159" s="31">
        <v>363451693</v>
      </c>
      <c r="Q159" s="31">
        <v>1470901994</v>
      </c>
      <c r="R159" s="31">
        <v>1716321963</v>
      </c>
      <c r="S159" s="31">
        <v>1115259942</v>
      </c>
      <c r="T159" s="36">
        <f t="shared" si="38"/>
        <v>0.64979646362539734</v>
      </c>
      <c r="U159" s="36">
        <f t="shared" si="39"/>
        <v>0.27762189018060246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1200000</v>
      </c>
      <c r="E160" s="31">
        <v>1200000</v>
      </c>
      <c r="F160" s="31">
        <v>1037756</v>
      </c>
      <c r="G160" s="36">
        <f t="shared" si="32"/>
        <v>0.86479666666666666</v>
      </c>
      <c r="H160" s="31">
        <v>27104</v>
      </c>
      <c r="I160" s="36">
        <f t="shared" si="33"/>
        <v>2.2586666666666668E-2</v>
      </c>
      <c r="J160" s="31">
        <v>110800</v>
      </c>
      <c r="K160" s="36">
        <f t="shared" si="34"/>
        <v>9.2333333333333337E-2</v>
      </c>
      <c r="L160" s="31">
        <v>0</v>
      </c>
      <c r="M160" s="36">
        <f t="shared" si="35"/>
        <v>0</v>
      </c>
      <c r="N160" s="31">
        <f t="shared" si="36"/>
        <v>1175660</v>
      </c>
      <c r="O160" s="36">
        <f t="shared" si="37"/>
        <v>0.97971666666666668</v>
      </c>
      <c r="P160" s="31">
        <v>4827268</v>
      </c>
      <c r="Q160" s="31">
        <v>11477000</v>
      </c>
      <c r="R160" s="31">
        <v>12935121</v>
      </c>
      <c r="S160" s="31">
        <v>8576892</v>
      </c>
      <c r="T160" s="36">
        <f t="shared" si="38"/>
        <v>0.66307010193410643</v>
      </c>
      <c r="U160" s="36">
        <f t="shared" si="39"/>
        <v>-0.97704705850182749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14869565</v>
      </c>
      <c r="E161" s="31">
        <v>14869565</v>
      </c>
      <c r="F161" s="31">
        <v>1100579</v>
      </c>
      <c r="G161" s="36">
        <f t="shared" si="32"/>
        <v>7.4015547865724382E-2</v>
      </c>
      <c r="H161" s="31">
        <v>7019515</v>
      </c>
      <c r="I161" s="36">
        <f t="shared" si="33"/>
        <v>0.47207265310047736</v>
      </c>
      <c r="J161" s="31">
        <v>2820467</v>
      </c>
      <c r="K161" s="36">
        <f t="shared" si="34"/>
        <v>0.18968053201287327</v>
      </c>
      <c r="L161" s="31">
        <v>0</v>
      </c>
      <c r="M161" s="36">
        <f t="shared" si="35"/>
        <v>0</v>
      </c>
      <c r="N161" s="31">
        <f t="shared" si="36"/>
        <v>10940561</v>
      </c>
      <c r="O161" s="36">
        <f t="shared" si="37"/>
        <v>0.73576873297907508</v>
      </c>
      <c r="P161" s="31">
        <v>2778241</v>
      </c>
      <c r="Q161" s="31">
        <v>8740000</v>
      </c>
      <c r="R161" s="31">
        <v>8739998</v>
      </c>
      <c r="S161" s="31">
        <v>8006837</v>
      </c>
      <c r="T161" s="36">
        <f t="shared" si="38"/>
        <v>0.91611428286368024</v>
      </c>
      <c r="U161" s="36">
        <f t="shared" si="39"/>
        <v>1.519882544386908E-2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1781926176</v>
      </c>
      <c r="E163" s="32">
        <f>SUM(E158:E162)</f>
        <v>2025406882</v>
      </c>
      <c r="F163" s="32">
        <f>SUM(F158:F162)</f>
        <v>424759898</v>
      </c>
      <c r="G163" s="37">
        <f t="shared" si="32"/>
        <v>0.2383712096050381</v>
      </c>
      <c r="H163" s="32">
        <f>SUM(H158:H162)</f>
        <v>466115679</v>
      </c>
      <c r="I163" s="37">
        <f t="shared" si="33"/>
        <v>0.26157968005516297</v>
      </c>
      <c r="J163" s="32">
        <f>SUM(J158:J162)</f>
        <v>486280588</v>
      </c>
      <c r="K163" s="37">
        <f t="shared" si="34"/>
        <v>0.24009032077535916</v>
      </c>
      <c r="L163" s="32">
        <f>SUM(L158:L162)</f>
        <v>0</v>
      </c>
      <c r="M163" s="37">
        <f t="shared" si="35"/>
        <v>0</v>
      </c>
      <c r="N163" s="32">
        <f t="shared" si="36"/>
        <v>1377156165</v>
      </c>
      <c r="O163" s="37">
        <f t="shared" si="37"/>
        <v>0.6799404984938725</v>
      </c>
      <c r="P163" s="32">
        <f>SUM(P158:P162)</f>
        <v>382166106</v>
      </c>
      <c r="Q163" s="32">
        <f>SUM(Q158:Q162)</f>
        <v>1567262188</v>
      </c>
      <c r="R163" s="32">
        <f>SUM(R158:R162)</f>
        <v>1807952200</v>
      </c>
      <c r="S163" s="32">
        <f>SUM(S158:S162)</f>
        <v>1180387806</v>
      </c>
      <c r="T163" s="37">
        <f t="shared" si="38"/>
        <v>0.65288662277686327</v>
      </c>
      <c r="U163" s="37">
        <f t="shared" si="39"/>
        <v>0.27243253748933971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200414712</v>
      </c>
      <c r="E164" s="31">
        <v>200947107</v>
      </c>
      <c r="F164" s="31">
        <v>77587784</v>
      </c>
      <c r="G164" s="36">
        <f t="shared" si="32"/>
        <v>0.38713616992349342</v>
      </c>
      <c r="H164" s="31">
        <v>51082192</v>
      </c>
      <c r="I164" s="36">
        <f t="shared" si="33"/>
        <v>0.2548824459553648</v>
      </c>
      <c r="J164" s="31">
        <v>46441301</v>
      </c>
      <c r="K164" s="36">
        <f t="shared" si="34"/>
        <v>0.23111206572384244</v>
      </c>
      <c r="L164" s="31">
        <v>0</v>
      </c>
      <c r="M164" s="36">
        <f t="shared" si="35"/>
        <v>0</v>
      </c>
      <c r="N164" s="31">
        <f t="shared" si="36"/>
        <v>175111277</v>
      </c>
      <c r="O164" s="36">
        <f t="shared" si="37"/>
        <v>0.87142969915959034</v>
      </c>
      <c r="P164" s="31">
        <v>26640590</v>
      </c>
      <c r="Q164" s="31">
        <v>171518832</v>
      </c>
      <c r="R164" s="31">
        <v>192514912</v>
      </c>
      <c r="S164" s="31">
        <v>153028785</v>
      </c>
      <c r="T164" s="36">
        <f t="shared" si="38"/>
        <v>0.79489315092640722</v>
      </c>
      <c r="U164" s="36">
        <f t="shared" si="39"/>
        <v>0.74325347148843179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12762609</v>
      </c>
      <c r="E165" s="31">
        <v>6809674</v>
      </c>
      <c r="F165" s="31">
        <v>498250</v>
      </c>
      <c r="G165" s="36">
        <f t="shared" si="32"/>
        <v>3.9039823283781555E-2</v>
      </c>
      <c r="H165" s="31">
        <v>2869070</v>
      </c>
      <c r="I165" s="36">
        <f t="shared" si="33"/>
        <v>0.22480278131219095</v>
      </c>
      <c r="J165" s="31">
        <v>1235499</v>
      </c>
      <c r="K165" s="36">
        <f t="shared" si="34"/>
        <v>0.18143291440970596</v>
      </c>
      <c r="L165" s="31">
        <v>0</v>
      </c>
      <c r="M165" s="36">
        <f t="shared" si="35"/>
        <v>0</v>
      </c>
      <c r="N165" s="31">
        <f t="shared" si="36"/>
        <v>4602819</v>
      </c>
      <c r="O165" s="36">
        <f t="shared" si="37"/>
        <v>0.67592354641352881</v>
      </c>
      <c r="P165" s="31">
        <v>0</v>
      </c>
      <c r="Q165" s="31">
        <v>4216000</v>
      </c>
      <c r="R165" s="31">
        <v>9896942</v>
      </c>
      <c r="S165" s="31">
        <v>9140681</v>
      </c>
      <c r="T165" s="36">
        <f t="shared" si="38"/>
        <v>0.92358639668697662</v>
      </c>
      <c r="U165" s="36">
        <f t="shared" si="39"/>
        <v>0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5391304</v>
      </c>
      <c r="E166" s="31">
        <v>6891305</v>
      </c>
      <c r="F166" s="31">
        <v>1201459</v>
      </c>
      <c r="G166" s="36">
        <f t="shared" si="32"/>
        <v>0.22285128050653422</v>
      </c>
      <c r="H166" s="31">
        <v>2374581</v>
      </c>
      <c r="I166" s="36">
        <f t="shared" si="33"/>
        <v>0.4404465042223551</v>
      </c>
      <c r="J166" s="31">
        <v>1141855</v>
      </c>
      <c r="K166" s="36">
        <f t="shared" si="34"/>
        <v>0.16569503163769417</v>
      </c>
      <c r="L166" s="31">
        <v>0</v>
      </c>
      <c r="M166" s="36">
        <f t="shared" si="35"/>
        <v>0</v>
      </c>
      <c r="N166" s="31">
        <f t="shared" si="36"/>
        <v>4717895</v>
      </c>
      <c r="O166" s="36">
        <f t="shared" si="37"/>
        <v>0.68461561344331734</v>
      </c>
      <c r="P166" s="31">
        <v>1127921</v>
      </c>
      <c r="Q166" s="31">
        <v>4269565</v>
      </c>
      <c r="R166" s="31">
        <v>5591813</v>
      </c>
      <c r="S166" s="31">
        <v>2769497</v>
      </c>
      <c r="T166" s="36">
        <f t="shared" si="38"/>
        <v>0.49527711316526501</v>
      </c>
      <c r="U166" s="36">
        <f t="shared" si="39"/>
        <v>1.2353702076652429E-2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0</v>
      </c>
      <c r="E167" s="31">
        <v>0</v>
      </c>
      <c r="F167" s="31">
        <v>0</v>
      </c>
      <c r="G167" s="36">
        <f t="shared" si="32"/>
        <v>0</v>
      </c>
      <c r="H167" s="31">
        <v>0</v>
      </c>
      <c r="I167" s="36">
        <f t="shared" si="33"/>
        <v>0</v>
      </c>
      <c r="J167" s="31">
        <v>0</v>
      </c>
      <c r="K167" s="36">
        <f t="shared" si="34"/>
        <v>0</v>
      </c>
      <c r="L167" s="31">
        <v>0</v>
      </c>
      <c r="M167" s="36">
        <f t="shared" si="35"/>
        <v>0</v>
      </c>
      <c r="N167" s="31">
        <f t="shared" si="36"/>
        <v>0</v>
      </c>
      <c r="O167" s="36">
        <f t="shared" si="37"/>
        <v>0</v>
      </c>
      <c r="P167" s="31">
        <v>-88646</v>
      </c>
      <c r="Q167" s="31">
        <v>4786087</v>
      </c>
      <c r="R167" s="31">
        <v>7147517</v>
      </c>
      <c r="S167" s="31">
        <v>4437875</v>
      </c>
      <c r="T167" s="36">
        <f t="shared" si="38"/>
        <v>0.62089743892879168</v>
      </c>
      <c r="U167" s="36">
        <f t="shared" si="39"/>
        <v>-1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218568625</v>
      </c>
      <c r="E169" s="32">
        <f>SUM(E164:E168)</f>
        <v>214648086</v>
      </c>
      <c r="F169" s="32">
        <f>SUM(F164:F168)</f>
        <v>79287493</v>
      </c>
      <c r="G169" s="37">
        <f t="shared" si="32"/>
        <v>0.36275788896965427</v>
      </c>
      <c r="H169" s="32">
        <f>SUM(H164:H168)</f>
        <v>56325843</v>
      </c>
      <c r="I169" s="37">
        <f t="shared" si="33"/>
        <v>0.25770324080137302</v>
      </c>
      <c r="J169" s="32">
        <f>SUM(J164:J168)</f>
        <v>48818655</v>
      </c>
      <c r="K169" s="37">
        <f t="shared" si="34"/>
        <v>0.22743578062932274</v>
      </c>
      <c r="L169" s="32">
        <f>SUM(L164:L168)</f>
        <v>0</v>
      </c>
      <c r="M169" s="37">
        <f t="shared" si="35"/>
        <v>0</v>
      </c>
      <c r="N169" s="32">
        <f t="shared" si="36"/>
        <v>184431991</v>
      </c>
      <c r="O169" s="37">
        <f t="shared" si="37"/>
        <v>0.85922960897028455</v>
      </c>
      <c r="P169" s="32">
        <f>SUM(P164:P168)</f>
        <v>27679865</v>
      </c>
      <c r="Q169" s="32">
        <f>SUM(Q164:Q168)</f>
        <v>184790484</v>
      </c>
      <c r="R169" s="32">
        <f>SUM(R164:R168)</f>
        <v>215151184</v>
      </c>
      <c r="S169" s="32">
        <f>SUM(S164:S168)</f>
        <v>169376838</v>
      </c>
      <c r="T169" s="37">
        <f t="shared" si="38"/>
        <v>0.7872456700029129</v>
      </c>
      <c r="U169" s="37">
        <f t="shared" si="39"/>
        <v>0.76368833446261397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35192712979</v>
      </c>
      <c r="E170" s="32">
        <f>SUM(E105,E107:E111,E113:E120,E122:E125,E127:E131,E133:E136,E138:E143,E145:E149,E151:E156,E158:E162,E164:E168)</f>
        <v>35253703576</v>
      </c>
      <c r="F170" s="32">
        <f>SUM(F105,F107:F111,F113:F120,F122:F125,F127:F131,F133:F136,F138:F143,F145:F149,F151:F156,F158:F162,F164:F168)</f>
        <v>9735026349</v>
      </c>
      <c r="G170" s="37">
        <f t="shared" si="32"/>
        <v>0.27662051387766073</v>
      </c>
      <c r="H170" s="32">
        <f>SUM(H105,H107:H111,H113:H120,H122:H125,H127:H131,H133:H136,H138:H143,H145:H149,H151:H156,H158:H162,H164:H168)</f>
        <v>8038917531</v>
      </c>
      <c r="I170" s="37">
        <f t="shared" si="33"/>
        <v>0.22842562708356523</v>
      </c>
      <c r="J170" s="32">
        <f>SUM(J105,J107:J111,J113:J120,J122:J125,J127:J131,J133:J136,J138:J143,J145:J149,J151:J156,J158:J162,J164:J168)</f>
        <v>7832167783</v>
      </c>
      <c r="K170" s="37">
        <f t="shared" si="34"/>
        <v>0.22216581489418263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25606111663</v>
      </c>
      <c r="O170" s="37">
        <f t="shared" si="37"/>
        <v>0.7263382018232013</v>
      </c>
      <c r="P170" s="32">
        <f>SUM(P105,P107:P111,P113:P120,P122:P125,P127:P131,P133:P136,P138:P143,P145:P149,P151:P156,P158:P162,P164:P168)</f>
        <v>7027395291</v>
      </c>
      <c r="Q170" s="32">
        <f>SUM(Q105,Q107:Q111,Q113:Q120,Q122:Q125,Q127:Q131,Q133:Q136,Q138:Q143,Q145:Q149,Q151:Q156,Q158:Q162,Q164:Q168)</f>
        <v>32137274945</v>
      </c>
      <c r="R170" s="32">
        <f>SUM(R105,R107:R111,R113:R120,R122:R125,R127:R131,R133:R136,R138:R143,R145:R149,R151:R156,R158:R162,R164:R168)</f>
        <v>32336423592</v>
      </c>
      <c r="S170" s="32">
        <f>SUM(S105,S107:S111,S113:S120,S122:S125,S127:S131,S133:S136,S138:S143,S145:S149,S151:S156,S158:S162,S164:S168)</f>
        <v>23674862660</v>
      </c>
      <c r="T170" s="37">
        <f t="shared" si="38"/>
        <v>0.73214227271123256</v>
      </c>
      <c r="U170" s="37">
        <f t="shared" si="39"/>
        <v>0.11451931457885589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51649597</v>
      </c>
      <c r="E173" s="31">
        <v>49270265</v>
      </c>
      <c r="F173" s="31">
        <v>8921034</v>
      </c>
      <c r="G173" s="36">
        <f t="shared" ref="G173:G205" si="40">IF(($D173     =0),0,($F173     /$D173     ))</f>
        <v>0.1727222382780644</v>
      </c>
      <c r="H173" s="31">
        <v>11734426</v>
      </c>
      <c r="I173" s="36">
        <f t="shared" ref="I173:I205" si="41">IF(($D173     =0),0,($H173     /$D173     ))</f>
        <v>0.22719298274486052</v>
      </c>
      <c r="J173" s="31">
        <v>6380328</v>
      </c>
      <c r="K173" s="36">
        <f t="shared" ref="K173:K205" si="42">IF(($E173     =0),0,($J173     /$E173     ))</f>
        <v>0.12949652290280964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27035788</v>
      </c>
      <c r="O173" s="36">
        <f t="shared" ref="O173:O205" si="45">IF(($E173     =0),0,($N173     /$E173     ))</f>
        <v>0.54872422545322219</v>
      </c>
      <c r="P173" s="31">
        <v>6196416</v>
      </c>
      <c r="Q173" s="31">
        <v>31375000</v>
      </c>
      <c r="R173" s="31">
        <v>29865640</v>
      </c>
      <c r="S173" s="31">
        <v>16418142</v>
      </c>
      <c r="T173" s="36">
        <f t="shared" ref="T173:T205" si="46">IF(($R173     =0),0,($S173     /$R173     ))</f>
        <v>0.54973347298099084</v>
      </c>
      <c r="U173" s="36">
        <f t="shared" ref="U173:U205" si="47">IF(($P173     =0),0,(($J173     /$P173     )-1))</f>
        <v>2.9680382982679054E-2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60866088</v>
      </c>
      <c r="E174" s="31">
        <v>69914868</v>
      </c>
      <c r="F174" s="31">
        <v>21911595</v>
      </c>
      <c r="G174" s="36">
        <f t="shared" si="40"/>
        <v>0.35999676864397789</v>
      </c>
      <c r="H174" s="31">
        <v>12466624</v>
      </c>
      <c r="I174" s="36">
        <f t="shared" si="41"/>
        <v>0.20482052337584108</v>
      </c>
      <c r="J174" s="31">
        <v>16054610</v>
      </c>
      <c r="K174" s="36">
        <f t="shared" si="42"/>
        <v>0.2296308418976061</v>
      </c>
      <c r="L174" s="31">
        <v>0</v>
      </c>
      <c r="M174" s="36">
        <f t="shared" si="43"/>
        <v>0</v>
      </c>
      <c r="N174" s="31">
        <f t="shared" si="44"/>
        <v>50432829</v>
      </c>
      <c r="O174" s="36">
        <f t="shared" si="45"/>
        <v>0.72134626643362898</v>
      </c>
      <c r="P174" s="31">
        <v>12670709</v>
      </c>
      <c r="Q174" s="31">
        <v>62173448</v>
      </c>
      <c r="R174" s="31">
        <v>73758449</v>
      </c>
      <c r="S174" s="31">
        <v>47910210</v>
      </c>
      <c r="T174" s="36">
        <f t="shared" si="46"/>
        <v>0.64955555125623643</v>
      </c>
      <c r="U174" s="36">
        <f t="shared" si="47"/>
        <v>0.26706485012006831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991755941</v>
      </c>
      <c r="E175" s="31">
        <v>1009088066</v>
      </c>
      <c r="F175" s="31">
        <v>194258117</v>
      </c>
      <c r="G175" s="36">
        <f t="shared" si="40"/>
        <v>0.19587290478353686</v>
      </c>
      <c r="H175" s="31">
        <v>228170762</v>
      </c>
      <c r="I175" s="36">
        <f t="shared" si="41"/>
        <v>0.23006745164534387</v>
      </c>
      <c r="J175" s="31">
        <v>193855160</v>
      </c>
      <c r="K175" s="36">
        <f t="shared" si="42"/>
        <v>0.19210925838062581</v>
      </c>
      <c r="L175" s="31">
        <v>0</v>
      </c>
      <c r="M175" s="36">
        <f t="shared" si="43"/>
        <v>0</v>
      </c>
      <c r="N175" s="31">
        <f t="shared" si="44"/>
        <v>616284039</v>
      </c>
      <c r="O175" s="36">
        <f t="shared" si="45"/>
        <v>0.61073365126884771</v>
      </c>
      <c r="P175" s="31">
        <v>169683137</v>
      </c>
      <c r="Q175" s="31">
        <v>782424706</v>
      </c>
      <c r="R175" s="31">
        <v>837917276</v>
      </c>
      <c r="S175" s="31">
        <v>587048857</v>
      </c>
      <c r="T175" s="36">
        <f t="shared" si="46"/>
        <v>0.70060478977402063</v>
      </c>
      <c r="U175" s="36">
        <f t="shared" si="47"/>
        <v>0.14245389039454159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225791111</v>
      </c>
      <c r="E176" s="31">
        <v>224642262</v>
      </c>
      <c r="F176" s="31">
        <v>53002136</v>
      </c>
      <c r="G176" s="36">
        <f t="shared" si="40"/>
        <v>0.23473969265335692</v>
      </c>
      <c r="H176" s="31">
        <v>35297871</v>
      </c>
      <c r="I176" s="36">
        <f t="shared" si="41"/>
        <v>0.156329763575148</v>
      </c>
      <c r="J176" s="31">
        <v>44804828</v>
      </c>
      <c r="K176" s="36">
        <f t="shared" si="42"/>
        <v>0.19944968324793666</v>
      </c>
      <c r="L176" s="31">
        <v>0</v>
      </c>
      <c r="M176" s="36">
        <f t="shared" si="43"/>
        <v>0</v>
      </c>
      <c r="N176" s="31">
        <f t="shared" si="44"/>
        <v>133104835</v>
      </c>
      <c r="O176" s="36">
        <f t="shared" si="45"/>
        <v>0.59251911824142867</v>
      </c>
      <c r="P176" s="31">
        <v>45334075</v>
      </c>
      <c r="Q176" s="31">
        <v>223458634</v>
      </c>
      <c r="R176" s="31">
        <v>226284704</v>
      </c>
      <c r="S176" s="31">
        <v>141071806</v>
      </c>
      <c r="T176" s="36">
        <f t="shared" si="46"/>
        <v>0.62342616847844912</v>
      </c>
      <c r="U176" s="36">
        <f t="shared" si="47"/>
        <v>-1.1674375180259045E-2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5470436</v>
      </c>
      <c r="E177" s="31">
        <v>7714523</v>
      </c>
      <c r="F177" s="31">
        <v>53431</v>
      </c>
      <c r="G177" s="36">
        <f t="shared" si="40"/>
        <v>9.7672287912700193E-3</v>
      </c>
      <c r="H177" s="31">
        <v>3577247</v>
      </c>
      <c r="I177" s="36">
        <f t="shared" si="41"/>
        <v>0.65392356294818188</v>
      </c>
      <c r="J177" s="31">
        <v>196279</v>
      </c>
      <c r="K177" s="36">
        <f t="shared" si="42"/>
        <v>2.5442791472654887E-2</v>
      </c>
      <c r="L177" s="31">
        <v>0</v>
      </c>
      <c r="M177" s="36">
        <f t="shared" si="43"/>
        <v>0</v>
      </c>
      <c r="N177" s="31">
        <f t="shared" si="44"/>
        <v>3826957</v>
      </c>
      <c r="O177" s="36">
        <f t="shared" si="45"/>
        <v>0.49607175971865014</v>
      </c>
      <c r="P177" s="31">
        <v>4044297</v>
      </c>
      <c r="Q177" s="31">
        <v>2264587</v>
      </c>
      <c r="R177" s="31">
        <v>9193478</v>
      </c>
      <c r="S177" s="31">
        <v>4302124</v>
      </c>
      <c r="T177" s="36">
        <f t="shared" si="46"/>
        <v>0.46795391254539359</v>
      </c>
      <c r="U177" s="36">
        <f t="shared" si="47"/>
        <v>-0.95146770872663411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2494152</v>
      </c>
      <c r="E178" s="31">
        <v>2349152</v>
      </c>
      <c r="F178" s="31">
        <v>444416</v>
      </c>
      <c r="G178" s="36">
        <f t="shared" si="40"/>
        <v>0.17818320615583974</v>
      </c>
      <c r="H178" s="31">
        <v>492580</v>
      </c>
      <c r="I178" s="36">
        <f t="shared" si="41"/>
        <v>0.19749397791313442</v>
      </c>
      <c r="J178" s="31">
        <v>421345</v>
      </c>
      <c r="K178" s="36">
        <f t="shared" si="42"/>
        <v>0.17936046709621173</v>
      </c>
      <c r="L178" s="31">
        <v>0</v>
      </c>
      <c r="M178" s="36">
        <f t="shared" si="43"/>
        <v>0</v>
      </c>
      <c r="N178" s="31">
        <f t="shared" si="44"/>
        <v>1358341</v>
      </c>
      <c r="O178" s="36">
        <f t="shared" si="45"/>
        <v>0.57822610031194233</v>
      </c>
      <c r="P178" s="31">
        <v>401411</v>
      </c>
      <c r="Q178" s="31">
        <v>2458200</v>
      </c>
      <c r="R178" s="31">
        <v>2408200</v>
      </c>
      <c r="S178" s="31">
        <v>1135452</v>
      </c>
      <c r="T178" s="36">
        <f t="shared" si="46"/>
        <v>0.47149406195498711</v>
      </c>
      <c r="U178" s="36">
        <f t="shared" si="47"/>
        <v>4.965982496742738E-2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1338027325</v>
      </c>
      <c r="E179" s="32">
        <f>SUM(E173:E178)</f>
        <v>1362979136</v>
      </c>
      <c r="F179" s="32">
        <f>SUM(F173:F178)</f>
        <v>278590729</v>
      </c>
      <c r="G179" s="37">
        <f t="shared" si="40"/>
        <v>0.20821004458933601</v>
      </c>
      <c r="H179" s="32">
        <f>SUM(H173:H178)</f>
        <v>291739510</v>
      </c>
      <c r="I179" s="37">
        <f t="shared" si="41"/>
        <v>0.21803703448283465</v>
      </c>
      <c r="J179" s="32">
        <f>SUM(J173:J178)</f>
        <v>261712550</v>
      </c>
      <c r="K179" s="37">
        <f t="shared" si="42"/>
        <v>0.19201508158669275</v>
      </c>
      <c r="L179" s="32">
        <f>SUM(L173:L178)</f>
        <v>0</v>
      </c>
      <c r="M179" s="37">
        <f t="shared" si="43"/>
        <v>0</v>
      </c>
      <c r="N179" s="32">
        <f t="shared" si="44"/>
        <v>832042789</v>
      </c>
      <c r="O179" s="37">
        <f t="shared" si="45"/>
        <v>0.61045893295317466</v>
      </c>
      <c r="P179" s="32">
        <f>SUM(P173:P178)</f>
        <v>238330045</v>
      </c>
      <c r="Q179" s="32">
        <f>SUM(Q173:Q178)</f>
        <v>1104154575</v>
      </c>
      <c r="R179" s="32">
        <f>SUM(R173:R178)</f>
        <v>1179427747</v>
      </c>
      <c r="S179" s="32">
        <f>SUM(S173:S178)</f>
        <v>797886591</v>
      </c>
      <c r="T179" s="37">
        <f t="shared" si="46"/>
        <v>0.67650315420296792</v>
      </c>
      <c r="U179" s="37">
        <f t="shared" si="47"/>
        <v>9.8109766227753692E-2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326105520</v>
      </c>
      <c r="E180" s="31">
        <v>326305520</v>
      </c>
      <c r="F180" s="31">
        <v>64577979</v>
      </c>
      <c r="G180" s="36">
        <f t="shared" si="40"/>
        <v>0.19802786226985669</v>
      </c>
      <c r="H180" s="31">
        <v>36672647</v>
      </c>
      <c r="I180" s="36">
        <f t="shared" si="41"/>
        <v>0.11245638221640651</v>
      </c>
      <c r="J180" s="31">
        <v>54362777</v>
      </c>
      <c r="K180" s="36">
        <f t="shared" si="42"/>
        <v>0.16660085002546079</v>
      </c>
      <c r="L180" s="31">
        <v>0</v>
      </c>
      <c r="M180" s="36">
        <f t="shared" si="43"/>
        <v>0</v>
      </c>
      <c r="N180" s="31">
        <f t="shared" si="44"/>
        <v>155613403</v>
      </c>
      <c r="O180" s="36">
        <f t="shared" si="45"/>
        <v>0.47689479172770355</v>
      </c>
      <c r="P180" s="31">
        <v>49331401</v>
      </c>
      <c r="Q180" s="31">
        <v>154219801</v>
      </c>
      <c r="R180" s="31">
        <v>239380380</v>
      </c>
      <c r="S180" s="31">
        <v>122828618</v>
      </c>
      <c r="T180" s="36">
        <f t="shared" si="46"/>
        <v>0.5131106317067422</v>
      </c>
      <c r="U180" s="36">
        <f t="shared" si="47"/>
        <v>0.10199134624212269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0</v>
      </c>
      <c r="E181" s="31">
        <v>0</v>
      </c>
      <c r="F181" s="31">
        <v>0</v>
      </c>
      <c r="G181" s="36">
        <f t="shared" si="40"/>
        <v>0</v>
      </c>
      <c r="H181" s="31">
        <v>0</v>
      </c>
      <c r="I181" s="36">
        <f t="shared" si="41"/>
        <v>0</v>
      </c>
      <c r="J181" s="31">
        <v>0</v>
      </c>
      <c r="K181" s="36">
        <f t="shared" si="42"/>
        <v>0</v>
      </c>
      <c r="L181" s="31">
        <v>0</v>
      </c>
      <c r="M181" s="36">
        <f t="shared" si="43"/>
        <v>0</v>
      </c>
      <c r="N181" s="31">
        <f t="shared" si="44"/>
        <v>0</v>
      </c>
      <c r="O181" s="36">
        <f t="shared" si="45"/>
        <v>0</v>
      </c>
      <c r="P181" s="31">
        <v>0</v>
      </c>
      <c r="Q181" s="31">
        <v>0</v>
      </c>
      <c r="R181" s="31">
        <v>0</v>
      </c>
      <c r="S181" s="31">
        <v>0</v>
      </c>
      <c r="T181" s="36">
        <f t="shared" si="46"/>
        <v>0</v>
      </c>
      <c r="U181" s="36">
        <f t="shared" si="47"/>
        <v>0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562611744</v>
      </c>
      <c r="E182" s="31">
        <v>641636864</v>
      </c>
      <c r="F182" s="31">
        <v>133682252</v>
      </c>
      <c r="G182" s="36">
        <f t="shared" si="40"/>
        <v>0.23761013421006724</v>
      </c>
      <c r="H182" s="31">
        <v>112023282</v>
      </c>
      <c r="I182" s="36">
        <f t="shared" si="41"/>
        <v>0.19911294635186286</v>
      </c>
      <c r="J182" s="31">
        <v>181026829</v>
      </c>
      <c r="K182" s="36">
        <f t="shared" si="42"/>
        <v>0.28213283736764849</v>
      </c>
      <c r="L182" s="31">
        <v>0</v>
      </c>
      <c r="M182" s="36">
        <f t="shared" si="43"/>
        <v>0</v>
      </c>
      <c r="N182" s="31">
        <f t="shared" si="44"/>
        <v>426732363</v>
      </c>
      <c r="O182" s="36">
        <f t="shared" si="45"/>
        <v>0.66506833840519486</v>
      </c>
      <c r="P182" s="31">
        <v>161589591</v>
      </c>
      <c r="Q182" s="31">
        <v>396832420</v>
      </c>
      <c r="R182" s="31">
        <v>482697756</v>
      </c>
      <c r="S182" s="31">
        <v>374966849</v>
      </c>
      <c r="T182" s="36">
        <f t="shared" si="46"/>
        <v>0.77681498274874927</v>
      </c>
      <c r="U182" s="36">
        <f t="shared" si="47"/>
        <v>0.12028768610473173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24315665</v>
      </c>
      <c r="E183" s="31">
        <v>41955129</v>
      </c>
      <c r="F183" s="31">
        <v>10221804</v>
      </c>
      <c r="G183" s="36">
        <f t="shared" si="40"/>
        <v>0.42037937272124781</v>
      </c>
      <c r="H183" s="31">
        <v>8464009</v>
      </c>
      <c r="I183" s="36">
        <f t="shared" si="41"/>
        <v>0.34808873209924551</v>
      </c>
      <c r="J183" s="31">
        <v>12783864</v>
      </c>
      <c r="K183" s="36">
        <f t="shared" si="42"/>
        <v>0.30470324617521732</v>
      </c>
      <c r="L183" s="31">
        <v>0</v>
      </c>
      <c r="M183" s="36">
        <f t="shared" si="43"/>
        <v>0</v>
      </c>
      <c r="N183" s="31">
        <f t="shared" si="44"/>
        <v>31469677</v>
      </c>
      <c r="O183" s="36">
        <f t="shared" si="45"/>
        <v>0.7500793764690844</v>
      </c>
      <c r="P183" s="31">
        <v>6931348</v>
      </c>
      <c r="Q183" s="31">
        <v>20733460</v>
      </c>
      <c r="R183" s="31">
        <v>25622820</v>
      </c>
      <c r="S183" s="31">
        <v>15914079</v>
      </c>
      <c r="T183" s="36">
        <f t="shared" si="46"/>
        <v>0.62109006736963379</v>
      </c>
      <c r="U183" s="36">
        <f t="shared" si="47"/>
        <v>0.84435466232542367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0</v>
      </c>
      <c r="E184" s="31">
        <v>0</v>
      </c>
      <c r="F184" s="31">
        <v>0</v>
      </c>
      <c r="G184" s="36">
        <f t="shared" si="40"/>
        <v>0</v>
      </c>
      <c r="H184" s="31">
        <v>0</v>
      </c>
      <c r="I184" s="36">
        <f t="shared" si="41"/>
        <v>0</v>
      </c>
      <c r="J184" s="31">
        <v>0</v>
      </c>
      <c r="K184" s="36">
        <f t="shared" si="42"/>
        <v>0</v>
      </c>
      <c r="L184" s="31">
        <v>0</v>
      </c>
      <c r="M184" s="36">
        <f t="shared" si="43"/>
        <v>0</v>
      </c>
      <c r="N184" s="31">
        <f t="shared" si="44"/>
        <v>0</v>
      </c>
      <c r="O184" s="36">
        <f t="shared" si="45"/>
        <v>0</v>
      </c>
      <c r="P184" s="31">
        <v>0</v>
      </c>
      <c r="Q184" s="31">
        <v>0</v>
      </c>
      <c r="R184" s="31">
        <v>0</v>
      </c>
      <c r="S184" s="31">
        <v>0</v>
      </c>
      <c r="T184" s="36">
        <f t="shared" si="46"/>
        <v>0</v>
      </c>
      <c r="U184" s="36">
        <f t="shared" si="47"/>
        <v>0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913032929</v>
      </c>
      <c r="E185" s="32">
        <f>SUM(E180:E184)</f>
        <v>1009897513</v>
      </c>
      <c r="F185" s="32">
        <f>SUM(F180:F184)</f>
        <v>208482035</v>
      </c>
      <c r="G185" s="37">
        <f t="shared" si="40"/>
        <v>0.22834010513546329</v>
      </c>
      <c r="H185" s="32">
        <f>SUM(H180:H184)</f>
        <v>157159938</v>
      </c>
      <c r="I185" s="37">
        <f t="shared" si="41"/>
        <v>0.17212953991936472</v>
      </c>
      <c r="J185" s="32">
        <f>SUM(J180:J184)</f>
        <v>248173470</v>
      </c>
      <c r="K185" s="37">
        <f t="shared" si="42"/>
        <v>0.24574124285421425</v>
      </c>
      <c r="L185" s="32">
        <f>SUM(L180:L184)</f>
        <v>0</v>
      </c>
      <c r="M185" s="37">
        <f t="shared" si="43"/>
        <v>0</v>
      </c>
      <c r="N185" s="32">
        <f t="shared" si="44"/>
        <v>613815443</v>
      </c>
      <c r="O185" s="37">
        <f t="shared" si="45"/>
        <v>0.60779973719966973</v>
      </c>
      <c r="P185" s="32">
        <f>SUM(P180:P184)</f>
        <v>217852340</v>
      </c>
      <c r="Q185" s="32">
        <f>SUM(Q180:Q184)</f>
        <v>571785681</v>
      </c>
      <c r="R185" s="32">
        <f>SUM(R180:R184)</f>
        <v>747700956</v>
      </c>
      <c r="S185" s="32">
        <f>SUM(S180:S184)</f>
        <v>513709546</v>
      </c>
      <c r="T185" s="37">
        <f t="shared" si="46"/>
        <v>0.68705214548368188</v>
      </c>
      <c r="U185" s="37">
        <f t="shared" si="47"/>
        <v>0.13918202577029937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103072217</v>
      </c>
      <c r="E186" s="31">
        <v>120419705</v>
      </c>
      <c r="F186" s="31">
        <v>17610973</v>
      </c>
      <c r="G186" s="36">
        <f t="shared" si="40"/>
        <v>0.17086052393730894</v>
      </c>
      <c r="H186" s="31">
        <v>21198201</v>
      </c>
      <c r="I186" s="36">
        <f t="shared" si="41"/>
        <v>0.2056635785761744</v>
      </c>
      <c r="J186" s="31">
        <v>19787445</v>
      </c>
      <c r="K186" s="36">
        <f t="shared" si="42"/>
        <v>0.16432065665664936</v>
      </c>
      <c r="L186" s="31">
        <v>0</v>
      </c>
      <c r="M186" s="36">
        <f t="shared" si="43"/>
        <v>0</v>
      </c>
      <c r="N186" s="31">
        <f t="shared" si="44"/>
        <v>58596619</v>
      </c>
      <c r="O186" s="36">
        <f t="shared" si="45"/>
        <v>0.48660324321505355</v>
      </c>
      <c r="P186" s="31">
        <v>21797266</v>
      </c>
      <c r="Q186" s="31">
        <v>112765648</v>
      </c>
      <c r="R186" s="31">
        <v>111645648</v>
      </c>
      <c r="S186" s="31">
        <v>63611244</v>
      </c>
      <c r="T186" s="36">
        <f t="shared" si="46"/>
        <v>0.56976017551530533</v>
      </c>
      <c r="U186" s="36">
        <f t="shared" si="47"/>
        <v>-9.2205187568018876E-2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46298999</v>
      </c>
      <c r="E187" s="31">
        <v>47947380</v>
      </c>
      <c r="F187" s="31">
        <v>8559203</v>
      </c>
      <c r="G187" s="36">
        <f t="shared" si="40"/>
        <v>0.1848679925023865</v>
      </c>
      <c r="H187" s="31">
        <v>16879668</v>
      </c>
      <c r="I187" s="36">
        <f t="shared" si="41"/>
        <v>0.36457954522947678</v>
      </c>
      <c r="J187" s="31">
        <v>-1738589</v>
      </c>
      <c r="K187" s="36">
        <f t="shared" si="42"/>
        <v>-3.6260354580375402E-2</v>
      </c>
      <c r="L187" s="31">
        <v>0</v>
      </c>
      <c r="M187" s="36">
        <f t="shared" si="43"/>
        <v>0</v>
      </c>
      <c r="N187" s="31">
        <f t="shared" si="44"/>
        <v>23700282</v>
      </c>
      <c r="O187" s="36">
        <f t="shared" si="45"/>
        <v>0.49429774890723954</v>
      </c>
      <c r="P187" s="31">
        <v>7966387</v>
      </c>
      <c r="Q187" s="31">
        <v>56587076</v>
      </c>
      <c r="R187" s="31">
        <v>56580076</v>
      </c>
      <c r="S187" s="31">
        <v>37925674</v>
      </c>
      <c r="T187" s="36">
        <f t="shared" si="46"/>
        <v>0.67030086704019276</v>
      </c>
      <c r="U187" s="36">
        <f t="shared" si="47"/>
        <v>-1.2182405901194606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1782955600</v>
      </c>
      <c r="E188" s="31">
        <v>1732951202</v>
      </c>
      <c r="F188" s="31">
        <v>359107559</v>
      </c>
      <c r="G188" s="36">
        <f t="shared" si="40"/>
        <v>0.20141138623979196</v>
      </c>
      <c r="H188" s="31">
        <v>478677810</v>
      </c>
      <c r="I188" s="36">
        <f t="shared" si="41"/>
        <v>0.26847432992722869</v>
      </c>
      <c r="J188" s="31">
        <v>262841847</v>
      </c>
      <c r="K188" s="36">
        <f t="shared" si="42"/>
        <v>0.1516729649955833</v>
      </c>
      <c r="L188" s="31">
        <v>0</v>
      </c>
      <c r="M188" s="36">
        <f t="shared" si="43"/>
        <v>0</v>
      </c>
      <c r="N188" s="31">
        <f t="shared" si="44"/>
        <v>1100627216</v>
      </c>
      <c r="O188" s="36">
        <f t="shared" si="45"/>
        <v>0.63511725819501752</v>
      </c>
      <c r="P188" s="31">
        <v>429769967</v>
      </c>
      <c r="Q188" s="31">
        <v>1651137716</v>
      </c>
      <c r="R188" s="31">
        <v>1532549228</v>
      </c>
      <c r="S188" s="31">
        <v>1088723164</v>
      </c>
      <c r="T188" s="36">
        <f t="shared" si="46"/>
        <v>0.71040012556125209</v>
      </c>
      <c r="U188" s="36">
        <f t="shared" si="47"/>
        <v>-0.38841271567959512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69476179</v>
      </c>
      <c r="E189" s="31">
        <v>56859987</v>
      </c>
      <c r="F189" s="31">
        <v>8727004</v>
      </c>
      <c r="G189" s="36">
        <f t="shared" si="40"/>
        <v>0.12561145597831452</v>
      </c>
      <c r="H189" s="31">
        <v>6504260</v>
      </c>
      <c r="I189" s="36">
        <f t="shared" si="41"/>
        <v>9.3618562414032588E-2</v>
      </c>
      <c r="J189" s="31">
        <v>11501235</v>
      </c>
      <c r="K189" s="36">
        <f t="shared" si="42"/>
        <v>0.20227290941870951</v>
      </c>
      <c r="L189" s="31">
        <v>0</v>
      </c>
      <c r="M189" s="36">
        <f t="shared" si="43"/>
        <v>0</v>
      </c>
      <c r="N189" s="31">
        <f t="shared" si="44"/>
        <v>26732499</v>
      </c>
      <c r="O189" s="36">
        <f t="shared" si="45"/>
        <v>0.47014606246744306</v>
      </c>
      <c r="P189" s="31">
        <v>3793935</v>
      </c>
      <c r="Q189" s="31">
        <v>50461354</v>
      </c>
      <c r="R189" s="31">
        <v>50592549</v>
      </c>
      <c r="S189" s="31">
        <v>11174947</v>
      </c>
      <c r="T189" s="36">
        <f t="shared" si="46"/>
        <v>0.22088128036403146</v>
      </c>
      <c r="U189" s="36">
        <f t="shared" si="47"/>
        <v>2.0314791898121607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0</v>
      </c>
      <c r="E190" s="31">
        <v>0</v>
      </c>
      <c r="F190" s="31">
        <v>0</v>
      </c>
      <c r="G190" s="36">
        <f t="shared" si="40"/>
        <v>0</v>
      </c>
      <c r="H190" s="31">
        <v>0</v>
      </c>
      <c r="I190" s="36">
        <f t="shared" si="41"/>
        <v>0</v>
      </c>
      <c r="J190" s="31">
        <v>0</v>
      </c>
      <c r="K190" s="36">
        <f t="shared" si="42"/>
        <v>0</v>
      </c>
      <c r="L190" s="31">
        <v>0</v>
      </c>
      <c r="M190" s="36">
        <f t="shared" si="43"/>
        <v>0</v>
      </c>
      <c r="N190" s="31">
        <f t="shared" si="44"/>
        <v>0</v>
      </c>
      <c r="O190" s="36">
        <f t="shared" si="45"/>
        <v>0</v>
      </c>
      <c r="P190" s="31">
        <v>0</v>
      </c>
      <c r="Q190" s="31">
        <v>0</v>
      </c>
      <c r="R190" s="31">
        <v>0</v>
      </c>
      <c r="S190" s="31">
        <v>0</v>
      </c>
      <c r="T190" s="36">
        <f t="shared" si="46"/>
        <v>0</v>
      </c>
      <c r="U190" s="36">
        <f t="shared" si="47"/>
        <v>0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2001802995</v>
      </c>
      <c r="E191" s="32">
        <f>SUM(E186:E190)</f>
        <v>1958178274</v>
      </c>
      <c r="F191" s="32">
        <f>SUM(F186:F190)</f>
        <v>394004739</v>
      </c>
      <c r="G191" s="37">
        <f t="shared" si="40"/>
        <v>0.19682493231557985</v>
      </c>
      <c r="H191" s="32">
        <f>SUM(H186:H190)</f>
        <v>523259939</v>
      </c>
      <c r="I191" s="37">
        <f t="shared" si="41"/>
        <v>0.26139432317114702</v>
      </c>
      <c r="J191" s="32">
        <f>SUM(J186:J190)</f>
        <v>292391938</v>
      </c>
      <c r="K191" s="37">
        <f t="shared" si="42"/>
        <v>0.14931834444405648</v>
      </c>
      <c r="L191" s="32">
        <f>SUM(L186:L190)</f>
        <v>0</v>
      </c>
      <c r="M191" s="37">
        <f t="shared" si="43"/>
        <v>0</v>
      </c>
      <c r="N191" s="32">
        <f t="shared" si="44"/>
        <v>1209656616</v>
      </c>
      <c r="O191" s="37">
        <f t="shared" si="45"/>
        <v>0.61774590805208784</v>
      </c>
      <c r="P191" s="32">
        <f>SUM(P186:P190)</f>
        <v>463327555</v>
      </c>
      <c r="Q191" s="32">
        <f>SUM(Q186:Q190)</f>
        <v>1870951794</v>
      </c>
      <c r="R191" s="32">
        <f>SUM(R186:R190)</f>
        <v>1751367501</v>
      </c>
      <c r="S191" s="32">
        <f>SUM(S186:S190)</f>
        <v>1201435029</v>
      </c>
      <c r="T191" s="37">
        <f t="shared" si="46"/>
        <v>0.68599824326647707</v>
      </c>
      <c r="U191" s="37">
        <f t="shared" si="47"/>
        <v>-0.36893039309954268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170010125</v>
      </c>
      <c r="E192" s="31">
        <v>161222420</v>
      </c>
      <c r="F192" s="31">
        <v>30712025</v>
      </c>
      <c r="G192" s="36">
        <f t="shared" si="40"/>
        <v>0.18064821139329201</v>
      </c>
      <c r="H192" s="31">
        <v>26604516</v>
      </c>
      <c r="I192" s="36">
        <f t="shared" si="41"/>
        <v>0.15648783270996361</v>
      </c>
      <c r="J192" s="31">
        <v>40691834</v>
      </c>
      <c r="K192" s="36">
        <f t="shared" si="42"/>
        <v>0.25239562834995283</v>
      </c>
      <c r="L192" s="31">
        <v>0</v>
      </c>
      <c r="M192" s="36">
        <f t="shared" si="43"/>
        <v>0</v>
      </c>
      <c r="N192" s="31">
        <f t="shared" si="44"/>
        <v>98008375</v>
      </c>
      <c r="O192" s="36">
        <f t="shared" si="45"/>
        <v>0.60790785177396545</v>
      </c>
      <c r="P192" s="31">
        <v>30519357</v>
      </c>
      <c r="Q192" s="31">
        <v>159464504</v>
      </c>
      <c r="R192" s="31">
        <v>156464504</v>
      </c>
      <c r="S192" s="31">
        <v>79734659</v>
      </c>
      <c r="T192" s="36">
        <f t="shared" si="46"/>
        <v>0.50960222262296628</v>
      </c>
      <c r="U192" s="36">
        <f t="shared" si="47"/>
        <v>0.33331229750351565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241173071</v>
      </c>
      <c r="E193" s="31">
        <v>223673077</v>
      </c>
      <c r="F193" s="31">
        <v>51134298</v>
      </c>
      <c r="G193" s="36">
        <f t="shared" si="40"/>
        <v>0.21202324864868516</v>
      </c>
      <c r="H193" s="31">
        <v>54245546</v>
      </c>
      <c r="I193" s="36">
        <f t="shared" si="41"/>
        <v>0.22492372707730707</v>
      </c>
      <c r="J193" s="31">
        <v>59009369</v>
      </c>
      <c r="K193" s="36">
        <f t="shared" si="42"/>
        <v>0.2638197220311857</v>
      </c>
      <c r="L193" s="31">
        <v>0</v>
      </c>
      <c r="M193" s="36">
        <f t="shared" si="43"/>
        <v>0</v>
      </c>
      <c r="N193" s="31">
        <f t="shared" si="44"/>
        <v>164389213</v>
      </c>
      <c r="O193" s="36">
        <f t="shared" si="45"/>
        <v>0.73495306276847971</v>
      </c>
      <c r="P193" s="31">
        <v>51880930</v>
      </c>
      <c r="Q193" s="31">
        <v>227118574</v>
      </c>
      <c r="R193" s="31">
        <v>224222166</v>
      </c>
      <c r="S193" s="31">
        <v>168356467</v>
      </c>
      <c r="T193" s="36">
        <f t="shared" si="46"/>
        <v>0.75084667142141515</v>
      </c>
      <c r="U193" s="36">
        <f t="shared" si="47"/>
        <v>0.13739998492702421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215606001</v>
      </c>
      <c r="E194" s="31">
        <v>219050657</v>
      </c>
      <c r="F194" s="31">
        <v>59264698</v>
      </c>
      <c r="G194" s="36">
        <f t="shared" si="40"/>
        <v>0.27487499292749279</v>
      </c>
      <c r="H194" s="31">
        <v>51518631</v>
      </c>
      <c r="I194" s="36">
        <f t="shared" si="41"/>
        <v>0.23894803837115833</v>
      </c>
      <c r="J194" s="31">
        <v>48227976</v>
      </c>
      <c r="K194" s="36">
        <f t="shared" si="42"/>
        <v>0.22016814128980219</v>
      </c>
      <c r="L194" s="31">
        <v>0</v>
      </c>
      <c r="M194" s="36">
        <f t="shared" si="43"/>
        <v>0</v>
      </c>
      <c r="N194" s="31">
        <f t="shared" si="44"/>
        <v>159011305</v>
      </c>
      <c r="O194" s="36">
        <f t="shared" si="45"/>
        <v>0.72591110740197418</v>
      </c>
      <c r="P194" s="31">
        <v>39083836</v>
      </c>
      <c r="Q194" s="31">
        <v>199349534</v>
      </c>
      <c r="R194" s="31">
        <v>186354284</v>
      </c>
      <c r="S194" s="31">
        <v>135828072</v>
      </c>
      <c r="T194" s="36">
        <f t="shared" si="46"/>
        <v>0.72887013426533298</v>
      </c>
      <c r="U194" s="36">
        <f t="shared" si="47"/>
        <v>0.23396219347558422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487832559</v>
      </c>
      <c r="E195" s="31">
        <v>498942535</v>
      </c>
      <c r="F195" s="31">
        <v>109287384</v>
      </c>
      <c r="G195" s="36">
        <f t="shared" si="40"/>
        <v>0.22402642460771052</v>
      </c>
      <c r="H195" s="31">
        <v>122189972</v>
      </c>
      <c r="I195" s="36">
        <f t="shared" si="41"/>
        <v>0.25047522914517067</v>
      </c>
      <c r="J195" s="31">
        <v>88002874</v>
      </c>
      <c r="K195" s="36">
        <f t="shared" si="42"/>
        <v>0.17637877676634645</v>
      </c>
      <c r="L195" s="31">
        <v>0</v>
      </c>
      <c r="M195" s="36">
        <f t="shared" si="43"/>
        <v>0</v>
      </c>
      <c r="N195" s="31">
        <f t="shared" si="44"/>
        <v>319480230</v>
      </c>
      <c r="O195" s="36">
        <f t="shared" si="45"/>
        <v>0.64031468072771147</v>
      </c>
      <c r="P195" s="31">
        <v>114499694</v>
      </c>
      <c r="Q195" s="31">
        <v>450271515</v>
      </c>
      <c r="R195" s="31">
        <v>453314275</v>
      </c>
      <c r="S195" s="31">
        <v>306546975</v>
      </c>
      <c r="T195" s="36">
        <f t="shared" si="46"/>
        <v>0.67623499171739077</v>
      </c>
      <c r="U195" s="36">
        <f t="shared" si="47"/>
        <v>-0.23141389356027453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374776512</v>
      </c>
      <c r="E196" s="31">
        <v>369514002</v>
      </c>
      <c r="F196" s="31">
        <v>93406767</v>
      </c>
      <c r="G196" s="36">
        <f t="shared" si="40"/>
        <v>0.24923324703977179</v>
      </c>
      <c r="H196" s="31">
        <v>132751802</v>
      </c>
      <c r="I196" s="36">
        <f t="shared" si="41"/>
        <v>0.35421590667880487</v>
      </c>
      <c r="J196" s="31">
        <v>78785148</v>
      </c>
      <c r="K196" s="36">
        <f t="shared" si="42"/>
        <v>0.21321288929126966</v>
      </c>
      <c r="L196" s="31">
        <v>0</v>
      </c>
      <c r="M196" s="36">
        <f t="shared" si="43"/>
        <v>0</v>
      </c>
      <c r="N196" s="31">
        <f t="shared" si="44"/>
        <v>304943717</v>
      </c>
      <c r="O196" s="36">
        <f t="shared" si="45"/>
        <v>0.82525618880336771</v>
      </c>
      <c r="P196" s="31">
        <v>110107026</v>
      </c>
      <c r="Q196" s="31">
        <v>344736860</v>
      </c>
      <c r="R196" s="31">
        <v>340775730</v>
      </c>
      <c r="S196" s="31">
        <v>259502152</v>
      </c>
      <c r="T196" s="36">
        <f t="shared" si="46"/>
        <v>0.76150420688703391</v>
      </c>
      <c r="U196" s="36">
        <f t="shared" si="47"/>
        <v>-0.28446756885432545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1489398268</v>
      </c>
      <c r="E198" s="32">
        <f>SUM(E192:E197)</f>
        <v>1472402691</v>
      </c>
      <c r="F198" s="32">
        <f>SUM(F192:F197)</f>
        <v>343805172</v>
      </c>
      <c r="G198" s="37">
        <f t="shared" si="40"/>
        <v>0.23083494817116304</v>
      </c>
      <c r="H198" s="32">
        <f>SUM(H192:H197)</f>
        <v>387310467</v>
      </c>
      <c r="I198" s="37">
        <f t="shared" si="41"/>
        <v>0.26004492909750049</v>
      </c>
      <c r="J198" s="32">
        <f>SUM(J192:J197)</f>
        <v>314717201</v>
      </c>
      <c r="K198" s="37">
        <f t="shared" si="42"/>
        <v>0.21374397297946801</v>
      </c>
      <c r="L198" s="32">
        <f>SUM(L192:L197)</f>
        <v>0</v>
      </c>
      <c r="M198" s="37">
        <f t="shared" si="43"/>
        <v>0</v>
      </c>
      <c r="N198" s="32">
        <f t="shared" si="44"/>
        <v>1045832840</v>
      </c>
      <c r="O198" s="37">
        <f t="shared" si="45"/>
        <v>0.71028995423100594</v>
      </c>
      <c r="P198" s="32">
        <f>SUM(P192:P197)</f>
        <v>346090843</v>
      </c>
      <c r="Q198" s="32">
        <f>SUM(Q192:Q197)</f>
        <v>1380940987</v>
      </c>
      <c r="R198" s="32">
        <f>SUM(R192:R197)</f>
        <v>1361130959</v>
      </c>
      <c r="S198" s="32">
        <f>SUM(S192:S197)</f>
        <v>949968325</v>
      </c>
      <c r="T198" s="37">
        <f t="shared" si="46"/>
        <v>0.69792573500636979</v>
      </c>
      <c r="U198" s="37">
        <f t="shared" si="47"/>
        <v>-9.0651465170374368E-2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80458878</v>
      </c>
      <c r="E199" s="31">
        <v>99038880</v>
      </c>
      <c r="F199" s="31">
        <v>20057468</v>
      </c>
      <c r="G199" s="36">
        <f t="shared" si="40"/>
        <v>0.24928843775325826</v>
      </c>
      <c r="H199" s="31">
        <v>14769277</v>
      </c>
      <c r="I199" s="36">
        <f t="shared" si="41"/>
        <v>0.18356304943750271</v>
      </c>
      <c r="J199" s="31">
        <v>25028829</v>
      </c>
      <c r="K199" s="36">
        <f t="shared" si="42"/>
        <v>0.25271720560652544</v>
      </c>
      <c r="L199" s="31">
        <v>0</v>
      </c>
      <c r="M199" s="36">
        <f t="shared" si="43"/>
        <v>0</v>
      </c>
      <c r="N199" s="31">
        <f t="shared" si="44"/>
        <v>59855574</v>
      </c>
      <c r="O199" s="36">
        <f t="shared" si="45"/>
        <v>0.60436440719038831</v>
      </c>
      <c r="P199" s="31">
        <v>17878928</v>
      </c>
      <c r="Q199" s="31">
        <v>83731610</v>
      </c>
      <c r="R199" s="31">
        <v>80175834</v>
      </c>
      <c r="S199" s="31">
        <v>54588429</v>
      </c>
      <c r="T199" s="36">
        <f t="shared" si="46"/>
        <v>0.680858885733574</v>
      </c>
      <c r="U199" s="36">
        <f t="shared" si="47"/>
        <v>0.39990658276603619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170465972</v>
      </c>
      <c r="E200" s="31">
        <v>203912773</v>
      </c>
      <c r="F200" s="31">
        <v>33101446</v>
      </c>
      <c r="G200" s="36">
        <f t="shared" si="40"/>
        <v>0.19418213272499921</v>
      </c>
      <c r="H200" s="31">
        <v>35445300</v>
      </c>
      <c r="I200" s="36">
        <f t="shared" si="41"/>
        <v>0.20793182113788669</v>
      </c>
      <c r="J200" s="31">
        <v>51221773</v>
      </c>
      <c r="K200" s="36">
        <f t="shared" si="42"/>
        <v>0.25119452914310569</v>
      </c>
      <c r="L200" s="31">
        <v>0</v>
      </c>
      <c r="M200" s="36">
        <f t="shared" si="43"/>
        <v>0</v>
      </c>
      <c r="N200" s="31">
        <f t="shared" si="44"/>
        <v>119768519</v>
      </c>
      <c r="O200" s="36">
        <f t="shared" si="45"/>
        <v>0.58735172514180856</v>
      </c>
      <c r="P200" s="31">
        <v>44514117</v>
      </c>
      <c r="Q200" s="31">
        <v>139572983</v>
      </c>
      <c r="R200" s="31">
        <v>158450071</v>
      </c>
      <c r="S200" s="31">
        <v>123263779</v>
      </c>
      <c r="T200" s="36">
        <f t="shared" si="46"/>
        <v>0.77793451414736192</v>
      </c>
      <c r="U200" s="36">
        <f t="shared" si="47"/>
        <v>0.15068603966692184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6074004</v>
      </c>
      <c r="E201" s="31">
        <v>4479004</v>
      </c>
      <c r="F201" s="31">
        <v>1660657</v>
      </c>
      <c r="G201" s="36">
        <f t="shared" si="40"/>
        <v>0.27340400170958068</v>
      </c>
      <c r="H201" s="31">
        <v>745914</v>
      </c>
      <c r="I201" s="36">
        <f t="shared" si="41"/>
        <v>0.12280433137679857</v>
      </c>
      <c r="J201" s="31">
        <v>483056</v>
      </c>
      <c r="K201" s="36">
        <f t="shared" si="42"/>
        <v>0.10784897713866744</v>
      </c>
      <c r="L201" s="31">
        <v>0</v>
      </c>
      <c r="M201" s="36">
        <f t="shared" si="43"/>
        <v>0</v>
      </c>
      <c r="N201" s="31">
        <f t="shared" si="44"/>
        <v>2889627</v>
      </c>
      <c r="O201" s="36">
        <f t="shared" si="45"/>
        <v>0.64514945733471107</v>
      </c>
      <c r="P201" s="31">
        <v>739052</v>
      </c>
      <c r="Q201" s="31">
        <v>4481146</v>
      </c>
      <c r="R201" s="31">
        <v>6351251</v>
      </c>
      <c r="S201" s="31">
        <v>3228042</v>
      </c>
      <c r="T201" s="36">
        <f t="shared" si="46"/>
        <v>0.50825294103476626</v>
      </c>
      <c r="U201" s="36">
        <f t="shared" si="47"/>
        <v>-0.34638428689726841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0</v>
      </c>
      <c r="E202" s="31">
        <v>51386533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24646949</v>
      </c>
      <c r="K202" s="36">
        <f t="shared" si="42"/>
        <v>0.47963829355835313</v>
      </c>
      <c r="L202" s="31">
        <v>0</v>
      </c>
      <c r="M202" s="36">
        <f t="shared" si="43"/>
        <v>0</v>
      </c>
      <c r="N202" s="31">
        <f t="shared" si="44"/>
        <v>24646949</v>
      </c>
      <c r="O202" s="36">
        <f t="shared" si="45"/>
        <v>0.47963829355835313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256998854</v>
      </c>
      <c r="E204" s="32">
        <f>SUM(E199:E203)</f>
        <v>358817190</v>
      </c>
      <c r="F204" s="32">
        <f>SUM(F199:F203)</f>
        <v>54819571</v>
      </c>
      <c r="G204" s="37">
        <f t="shared" si="40"/>
        <v>0.21330667490058147</v>
      </c>
      <c r="H204" s="32">
        <f>SUM(H199:H203)</f>
        <v>50960491</v>
      </c>
      <c r="I204" s="37">
        <f t="shared" si="41"/>
        <v>0.19829073245595094</v>
      </c>
      <c r="J204" s="32">
        <f>SUM(J199:J203)</f>
        <v>101380607</v>
      </c>
      <c r="K204" s="37">
        <f t="shared" si="42"/>
        <v>0.28254110958284911</v>
      </c>
      <c r="L204" s="32">
        <f>SUM(L199:L203)</f>
        <v>0</v>
      </c>
      <c r="M204" s="37">
        <f t="shared" si="43"/>
        <v>0</v>
      </c>
      <c r="N204" s="32">
        <f t="shared" si="44"/>
        <v>207160669</v>
      </c>
      <c r="O204" s="37">
        <f t="shared" si="45"/>
        <v>0.57734321201278005</v>
      </c>
      <c r="P204" s="32">
        <f>SUM(P199:P203)</f>
        <v>63132097</v>
      </c>
      <c r="Q204" s="32">
        <f>SUM(Q199:Q203)</f>
        <v>227785739</v>
      </c>
      <c r="R204" s="32">
        <f>SUM(R199:R203)</f>
        <v>244977156</v>
      </c>
      <c r="S204" s="32">
        <f>SUM(S199:S203)</f>
        <v>181080250</v>
      </c>
      <c r="T204" s="37">
        <f t="shared" si="46"/>
        <v>0.73917198222351799</v>
      </c>
      <c r="U204" s="37">
        <f t="shared" si="47"/>
        <v>0.6058488758895495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5999260371</v>
      </c>
      <c r="E205" s="32">
        <f>SUM(E173:E178,E180:E184,E186:E190,E192:E197,E199:E203)</f>
        <v>6162274804</v>
      </c>
      <c r="F205" s="32">
        <f>SUM(F173:F178,F180:F184,F186:F190,F192:F197,F199:F203)</f>
        <v>1279702246</v>
      </c>
      <c r="G205" s="37">
        <f t="shared" si="40"/>
        <v>0.2133100027106658</v>
      </c>
      <c r="H205" s="32">
        <f>SUM(H173:H178,H180:H184,H186:H190,H192:H197,H199:H203)</f>
        <v>1410430345</v>
      </c>
      <c r="I205" s="37">
        <f t="shared" si="41"/>
        <v>0.23510070538327033</v>
      </c>
      <c r="J205" s="32">
        <f>SUM(J173:J178,J180:J184,J186:J190,J192:J197,J199:J203)</f>
        <v>1218375766</v>
      </c>
      <c r="K205" s="37">
        <f t="shared" si="42"/>
        <v>0.19771526015184182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3908508357</v>
      </c>
      <c r="O205" s="37">
        <f t="shared" si="45"/>
        <v>0.63426388489895724</v>
      </c>
      <c r="P205" s="32">
        <f>SUM(P173:P178,P180:P184,P186:P190,P192:P197,P199:P203)</f>
        <v>1328732880</v>
      </c>
      <c r="Q205" s="32">
        <f>SUM(Q173:Q178,Q180:Q184,Q186:Q190,Q192:Q197,Q199:Q203)</f>
        <v>5155618776</v>
      </c>
      <c r="R205" s="32">
        <f>SUM(R173:R178,R180:R184,R186:R190,R192:R197,R199:R203)</f>
        <v>5284604319</v>
      </c>
      <c r="S205" s="32">
        <f>SUM(S173:S178,S180:S184,S186:S190,S192:S197,S199:S203)</f>
        <v>3644079741</v>
      </c>
      <c r="T205" s="37">
        <f t="shared" si="46"/>
        <v>0.68956529591028404</v>
      </c>
      <c r="U205" s="37">
        <f t="shared" si="47"/>
        <v>-8.3054401423407254E-2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171207203</v>
      </c>
      <c r="E208" s="31">
        <v>174851820</v>
      </c>
      <c r="F208" s="31">
        <v>42246020</v>
      </c>
      <c r="G208" s="36">
        <f t="shared" ref="G208:G231" si="48">IF(($D208     =0),0,($F208     /$D208     ))</f>
        <v>0.24675375369574842</v>
      </c>
      <c r="H208" s="31">
        <v>40735754</v>
      </c>
      <c r="I208" s="36">
        <f t="shared" ref="I208:I231" si="49">IF(($D208     =0),0,($H208     /$D208     ))</f>
        <v>0.2379324776423104</v>
      </c>
      <c r="J208" s="31">
        <v>35985475</v>
      </c>
      <c r="K208" s="36">
        <f t="shared" ref="K208:K231" si="50">IF(($E208     =0),0,($J208     /$E208     ))</f>
        <v>0.20580555009378798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118967249</v>
      </c>
      <c r="O208" s="36">
        <f t="shared" ref="O208:O231" si="53">IF(($E208     =0),0,($N208     /$E208     ))</f>
        <v>0.68038896592554765</v>
      </c>
      <c r="P208" s="31">
        <v>30236083</v>
      </c>
      <c r="Q208" s="31">
        <v>199750002</v>
      </c>
      <c r="R208" s="31">
        <v>178429865</v>
      </c>
      <c r="S208" s="31">
        <v>96271707</v>
      </c>
      <c r="T208" s="36">
        <f t="shared" ref="T208:T231" si="54">IF(($R208     =0),0,($S208     /$R208     ))</f>
        <v>0.53954929013705188</v>
      </c>
      <c r="U208" s="36">
        <f t="shared" ref="U208:U231" si="55">IF(($P208     =0),0,(($J208     /$P208     )-1))</f>
        <v>0.19015002703888606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565505800</v>
      </c>
      <c r="E209" s="31">
        <v>800089499</v>
      </c>
      <c r="F209" s="31">
        <v>171412772</v>
      </c>
      <c r="G209" s="36">
        <f t="shared" si="48"/>
        <v>0.30311408300321591</v>
      </c>
      <c r="H209" s="31">
        <v>172435322</v>
      </c>
      <c r="I209" s="36">
        <f t="shared" si="49"/>
        <v>0.30492228726920217</v>
      </c>
      <c r="J209" s="31">
        <v>165770444</v>
      </c>
      <c r="K209" s="36">
        <f t="shared" si="50"/>
        <v>0.20718987589162197</v>
      </c>
      <c r="L209" s="31">
        <v>0</v>
      </c>
      <c r="M209" s="36">
        <f t="shared" si="51"/>
        <v>0</v>
      </c>
      <c r="N209" s="31">
        <f t="shared" si="52"/>
        <v>509618538</v>
      </c>
      <c r="O209" s="36">
        <f t="shared" si="53"/>
        <v>0.63695191430077747</v>
      </c>
      <c r="P209" s="31">
        <v>164592056</v>
      </c>
      <c r="Q209" s="31">
        <v>461311319</v>
      </c>
      <c r="R209" s="31">
        <v>542075331</v>
      </c>
      <c r="S209" s="31">
        <v>456866038</v>
      </c>
      <c r="T209" s="36">
        <f t="shared" si="54"/>
        <v>0.84280912978864186</v>
      </c>
      <c r="U209" s="36">
        <f t="shared" si="55"/>
        <v>7.1594463830015886E-3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297559731</v>
      </c>
      <c r="E210" s="31">
        <v>291925168</v>
      </c>
      <c r="F210" s="31">
        <v>78220832</v>
      </c>
      <c r="G210" s="36">
        <f t="shared" si="48"/>
        <v>0.26287438739484542</v>
      </c>
      <c r="H210" s="31">
        <v>45982257</v>
      </c>
      <c r="I210" s="36">
        <f t="shared" si="49"/>
        <v>0.15453118217800782</v>
      </c>
      <c r="J210" s="31">
        <v>72463212</v>
      </c>
      <c r="K210" s="36">
        <f t="shared" si="50"/>
        <v>0.24822529861488338</v>
      </c>
      <c r="L210" s="31">
        <v>0</v>
      </c>
      <c r="M210" s="36">
        <f t="shared" si="51"/>
        <v>0</v>
      </c>
      <c r="N210" s="31">
        <f t="shared" si="52"/>
        <v>196666301</v>
      </c>
      <c r="O210" s="36">
        <f t="shared" si="53"/>
        <v>0.67368737799270528</v>
      </c>
      <c r="P210" s="31">
        <v>63191735</v>
      </c>
      <c r="Q210" s="31">
        <v>274730304</v>
      </c>
      <c r="R210" s="31">
        <v>288757535</v>
      </c>
      <c r="S210" s="31">
        <v>189142496</v>
      </c>
      <c r="T210" s="36">
        <f t="shared" si="54"/>
        <v>0.65502185423490333</v>
      </c>
      <c r="U210" s="36">
        <f t="shared" si="55"/>
        <v>0.14671977276775205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142083291</v>
      </c>
      <c r="E211" s="31">
        <v>137328396</v>
      </c>
      <c r="F211" s="31">
        <v>34898160</v>
      </c>
      <c r="G211" s="36">
        <f t="shared" si="48"/>
        <v>0.24561762156818284</v>
      </c>
      <c r="H211" s="31">
        <v>31728423</v>
      </c>
      <c r="I211" s="36">
        <f t="shared" si="49"/>
        <v>0.22330861550778691</v>
      </c>
      <c r="J211" s="31">
        <v>31328123</v>
      </c>
      <c r="K211" s="36">
        <f t="shared" si="50"/>
        <v>0.22812560193304815</v>
      </c>
      <c r="L211" s="31">
        <v>0</v>
      </c>
      <c r="M211" s="36">
        <f t="shared" si="51"/>
        <v>0</v>
      </c>
      <c r="N211" s="31">
        <f t="shared" si="52"/>
        <v>97954706</v>
      </c>
      <c r="O211" s="36">
        <f t="shared" si="53"/>
        <v>0.71328806607484152</v>
      </c>
      <c r="P211" s="31">
        <v>27291735</v>
      </c>
      <c r="Q211" s="31">
        <v>135150210</v>
      </c>
      <c r="R211" s="31">
        <v>164505976</v>
      </c>
      <c r="S211" s="31">
        <v>85859317</v>
      </c>
      <c r="T211" s="36">
        <f t="shared" si="54"/>
        <v>0.52192217624969439</v>
      </c>
      <c r="U211" s="36">
        <f t="shared" si="55"/>
        <v>0.14789781595050666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850107908</v>
      </c>
      <c r="E212" s="31">
        <v>970032189</v>
      </c>
      <c r="F212" s="31">
        <v>321214587</v>
      </c>
      <c r="G212" s="36">
        <f t="shared" si="48"/>
        <v>0.37785154564166223</v>
      </c>
      <c r="H212" s="31">
        <v>222879447</v>
      </c>
      <c r="I212" s="36">
        <f t="shared" si="49"/>
        <v>0.26217783048784438</v>
      </c>
      <c r="J212" s="31">
        <v>227476910</v>
      </c>
      <c r="K212" s="36">
        <f t="shared" si="50"/>
        <v>0.23450449642759227</v>
      </c>
      <c r="L212" s="31">
        <v>0</v>
      </c>
      <c r="M212" s="36">
        <f t="shared" si="51"/>
        <v>0</v>
      </c>
      <c r="N212" s="31">
        <f t="shared" si="52"/>
        <v>771570944</v>
      </c>
      <c r="O212" s="36">
        <f t="shared" si="53"/>
        <v>0.79540756765546883</v>
      </c>
      <c r="P212" s="31">
        <v>150270237</v>
      </c>
      <c r="Q212" s="31">
        <v>860361831</v>
      </c>
      <c r="R212" s="31">
        <v>800572245</v>
      </c>
      <c r="S212" s="31">
        <v>637551573</v>
      </c>
      <c r="T212" s="36">
        <f t="shared" si="54"/>
        <v>0.79636981794191475</v>
      </c>
      <c r="U212" s="36">
        <f t="shared" si="55"/>
        <v>0.51378552760251517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129652951</v>
      </c>
      <c r="E213" s="31">
        <v>135014808</v>
      </c>
      <c r="F213" s="31">
        <v>43133274</v>
      </c>
      <c r="G213" s="36">
        <f t="shared" si="48"/>
        <v>0.33268254727190899</v>
      </c>
      <c r="H213" s="31">
        <v>42504940</v>
      </c>
      <c r="I213" s="36">
        <f t="shared" si="49"/>
        <v>0.32783627115436809</v>
      </c>
      <c r="J213" s="31">
        <v>35680384</v>
      </c>
      <c r="K213" s="36">
        <f t="shared" si="50"/>
        <v>0.26427015324126524</v>
      </c>
      <c r="L213" s="31">
        <v>0</v>
      </c>
      <c r="M213" s="36">
        <f t="shared" si="51"/>
        <v>0</v>
      </c>
      <c r="N213" s="31">
        <f t="shared" si="52"/>
        <v>121318598</v>
      </c>
      <c r="O213" s="36">
        <f t="shared" si="53"/>
        <v>0.89855771968360687</v>
      </c>
      <c r="P213" s="31">
        <v>7421570</v>
      </c>
      <c r="Q213" s="31">
        <v>124341040</v>
      </c>
      <c r="R213" s="31">
        <v>124341040</v>
      </c>
      <c r="S213" s="31">
        <v>49549278</v>
      </c>
      <c r="T213" s="36">
        <f t="shared" si="54"/>
        <v>0.39849496192085898</v>
      </c>
      <c r="U213" s="36">
        <f t="shared" si="55"/>
        <v>3.8076598347788941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1606604509</v>
      </c>
      <c r="E214" s="31">
        <v>1596872059</v>
      </c>
      <c r="F214" s="31">
        <v>407288940</v>
      </c>
      <c r="G214" s="36">
        <f t="shared" si="48"/>
        <v>0.25350914784467343</v>
      </c>
      <c r="H214" s="31">
        <v>289201925</v>
      </c>
      <c r="I214" s="36">
        <f t="shared" si="49"/>
        <v>0.18000816217054449</v>
      </c>
      <c r="J214" s="31">
        <v>347465229</v>
      </c>
      <c r="K214" s="36">
        <f t="shared" si="50"/>
        <v>0.21759115080114255</v>
      </c>
      <c r="L214" s="31">
        <v>0</v>
      </c>
      <c r="M214" s="36">
        <f t="shared" si="51"/>
        <v>0</v>
      </c>
      <c r="N214" s="31">
        <f t="shared" si="52"/>
        <v>1043956094</v>
      </c>
      <c r="O214" s="36">
        <f t="shared" si="53"/>
        <v>0.65375061709937532</v>
      </c>
      <c r="P214" s="31">
        <v>341860367</v>
      </c>
      <c r="Q214" s="31">
        <v>1144866440</v>
      </c>
      <c r="R214" s="31">
        <v>1889890845</v>
      </c>
      <c r="S214" s="31">
        <v>1117303502</v>
      </c>
      <c r="T214" s="36">
        <f t="shared" si="54"/>
        <v>0.5912000182211582</v>
      </c>
      <c r="U214" s="36">
        <f t="shared" si="55"/>
        <v>1.6395179263351212E-2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3762721393</v>
      </c>
      <c r="E216" s="32">
        <f>SUM(E208:E215)</f>
        <v>4106113939</v>
      </c>
      <c r="F216" s="32">
        <f>SUM(F208:F215)</f>
        <v>1098414585</v>
      </c>
      <c r="G216" s="37">
        <f t="shared" si="48"/>
        <v>0.29192025405958616</v>
      </c>
      <c r="H216" s="32">
        <f>SUM(H208:H215)</f>
        <v>845468068</v>
      </c>
      <c r="I216" s="37">
        <f t="shared" si="49"/>
        <v>0.22469589950849703</v>
      </c>
      <c r="J216" s="32">
        <f>SUM(J208:J215)</f>
        <v>916169777</v>
      </c>
      <c r="K216" s="37">
        <f t="shared" si="50"/>
        <v>0.22312332064100571</v>
      </c>
      <c r="L216" s="32">
        <f>SUM(L208:L215)</f>
        <v>0</v>
      </c>
      <c r="M216" s="37">
        <f t="shared" si="51"/>
        <v>0</v>
      </c>
      <c r="N216" s="32">
        <f t="shared" si="52"/>
        <v>2860052430</v>
      </c>
      <c r="O216" s="37">
        <f t="shared" si="53"/>
        <v>0.69653508706495737</v>
      </c>
      <c r="P216" s="32">
        <f>SUM(P208:P215)</f>
        <v>784863783</v>
      </c>
      <c r="Q216" s="32">
        <f>SUM(Q208:Q215)</f>
        <v>3200511146</v>
      </c>
      <c r="R216" s="32">
        <f>SUM(R208:R215)</f>
        <v>3988572837</v>
      </c>
      <c r="S216" s="32">
        <f>SUM(S208:S215)</f>
        <v>2632543911</v>
      </c>
      <c r="T216" s="37">
        <f t="shared" si="54"/>
        <v>0.6600215211263547</v>
      </c>
      <c r="U216" s="37">
        <f t="shared" si="55"/>
        <v>0.16729781249187803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275708904</v>
      </c>
      <c r="E217" s="31">
        <v>292336144</v>
      </c>
      <c r="F217" s="31">
        <v>66526377</v>
      </c>
      <c r="G217" s="36">
        <f t="shared" si="48"/>
        <v>0.24129208754172118</v>
      </c>
      <c r="H217" s="31">
        <v>74529106</v>
      </c>
      <c r="I217" s="36">
        <f t="shared" si="49"/>
        <v>0.27031809607425666</v>
      </c>
      <c r="J217" s="31">
        <v>94725457</v>
      </c>
      <c r="K217" s="36">
        <f t="shared" si="50"/>
        <v>0.32402923464708488</v>
      </c>
      <c r="L217" s="31">
        <v>0</v>
      </c>
      <c r="M217" s="36">
        <f t="shared" si="51"/>
        <v>0</v>
      </c>
      <c r="N217" s="31">
        <f t="shared" si="52"/>
        <v>235780940</v>
      </c>
      <c r="O217" s="36">
        <f t="shared" si="53"/>
        <v>0.80654050085575457</v>
      </c>
      <c r="P217" s="31">
        <v>63529319</v>
      </c>
      <c r="Q217" s="31">
        <v>242181808</v>
      </c>
      <c r="R217" s="31">
        <v>242181808</v>
      </c>
      <c r="S217" s="31">
        <v>199022771</v>
      </c>
      <c r="T217" s="36">
        <f t="shared" si="54"/>
        <v>0.82179075564585757</v>
      </c>
      <c r="U217" s="36">
        <f t="shared" si="55"/>
        <v>0.49105103739582034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2686439549</v>
      </c>
      <c r="E218" s="31">
        <v>3033497899</v>
      </c>
      <c r="F218" s="31">
        <v>859894170</v>
      </c>
      <c r="G218" s="36">
        <f t="shared" si="48"/>
        <v>0.32008692334807493</v>
      </c>
      <c r="H218" s="31">
        <v>492546185</v>
      </c>
      <c r="I218" s="36">
        <f t="shared" si="49"/>
        <v>0.18334534465268179</v>
      </c>
      <c r="J218" s="31">
        <v>649850989</v>
      </c>
      <c r="K218" s="36">
        <f t="shared" si="50"/>
        <v>0.21422496755782325</v>
      </c>
      <c r="L218" s="31">
        <v>0</v>
      </c>
      <c r="M218" s="36">
        <f t="shared" si="51"/>
        <v>0</v>
      </c>
      <c r="N218" s="31">
        <f t="shared" si="52"/>
        <v>2002291344</v>
      </c>
      <c r="O218" s="36">
        <f t="shared" si="53"/>
        <v>0.66006023760888721</v>
      </c>
      <c r="P218" s="31">
        <v>411751792</v>
      </c>
      <c r="Q218" s="31">
        <v>2480610352</v>
      </c>
      <c r="R218" s="31">
        <v>2570110352</v>
      </c>
      <c r="S218" s="31">
        <v>1755600436</v>
      </c>
      <c r="T218" s="36">
        <f t="shared" si="54"/>
        <v>0.68308367951354021</v>
      </c>
      <c r="U218" s="36">
        <f t="shared" si="55"/>
        <v>0.57825904252530846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1079218591</v>
      </c>
      <c r="E219" s="31">
        <v>1153620216</v>
      </c>
      <c r="F219" s="31">
        <v>263090938</v>
      </c>
      <c r="G219" s="36">
        <f t="shared" si="48"/>
        <v>0.24377910109593359</v>
      </c>
      <c r="H219" s="31">
        <v>228411737</v>
      </c>
      <c r="I219" s="36">
        <f t="shared" si="49"/>
        <v>0.2116454802621168</v>
      </c>
      <c r="J219" s="31">
        <v>281468798</v>
      </c>
      <c r="K219" s="36">
        <f t="shared" si="50"/>
        <v>0.24398740078944664</v>
      </c>
      <c r="L219" s="31">
        <v>0</v>
      </c>
      <c r="M219" s="36">
        <f t="shared" si="51"/>
        <v>0</v>
      </c>
      <c r="N219" s="31">
        <f t="shared" si="52"/>
        <v>772971473</v>
      </c>
      <c r="O219" s="36">
        <f t="shared" si="53"/>
        <v>0.67003981230509224</v>
      </c>
      <c r="P219" s="31">
        <v>306436841</v>
      </c>
      <c r="Q219" s="31">
        <v>1054594914</v>
      </c>
      <c r="R219" s="31">
        <v>1144308689</v>
      </c>
      <c r="S219" s="31">
        <v>847977028</v>
      </c>
      <c r="T219" s="36">
        <f t="shared" si="54"/>
        <v>0.74103870411142181</v>
      </c>
      <c r="U219" s="36">
        <f t="shared" si="55"/>
        <v>-8.1478594148541084E-2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150425784</v>
      </c>
      <c r="E220" s="31">
        <v>151694933</v>
      </c>
      <c r="F220" s="31">
        <v>26709670</v>
      </c>
      <c r="G220" s="36">
        <f t="shared" si="48"/>
        <v>0.17756045067380205</v>
      </c>
      <c r="H220" s="31">
        <v>21337979</v>
      </c>
      <c r="I220" s="36">
        <f t="shared" si="49"/>
        <v>0.14185054205866729</v>
      </c>
      <c r="J220" s="31">
        <v>39528059</v>
      </c>
      <c r="K220" s="36">
        <f t="shared" si="50"/>
        <v>0.26057600091362315</v>
      </c>
      <c r="L220" s="31">
        <v>0</v>
      </c>
      <c r="M220" s="36">
        <f t="shared" si="51"/>
        <v>0</v>
      </c>
      <c r="N220" s="31">
        <f t="shared" si="52"/>
        <v>87575708</v>
      </c>
      <c r="O220" s="36">
        <f t="shared" si="53"/>
        <v>0.57731465559235262</v>
      </c>
      <c r="P220" s="31">
        <v>29897220</v>
      </c>
      <c r="Q220" s="31">
        <v>137187948</v>
      </c>
      <c r="R220" s="31">
        <v>138737948</v>
      </c>
      <c r="S220" s="31">
        <v>79654957</v>
      </c>
      <c r="T220" s="36">
        <f t="shared" si="54"/>
        <v>0.57413965067437789</v>
      </c>
      <c r="U220" s="36">
        <f t="shared" si="55"/>
        <v>0.32213158949226717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50526956</v>
      </c>
      <c r="E221" s="31">
        <v>54529956</v>
      </c>
      <c r="F221" s="31">
        <v>12298548</v>
      </c>
      <c r="G221" s="36">
        <f t="shared" si="48"/>
        <v>0.24340567834721727</v>
      </c>
      <c r="H221" s="31">
        <v>13257345</v>
      </c>
      <c r="I221" s="36">
        <f t="shared" si="49"/>
        <v>0.26238162853111513</v>
      </c>
      <c r="J221" s="31">
        <v>9101669</v>
      </c>
      <c r="K221" s="36">
        <f t="shared" si="50"/>
        <v>0.16691135785988898</v>
      </c>
      <c r="L221" s="31">
        <v>0</v>
      </c>
      <c r="M221" s="36">
        <f t="shared" si="51"/>
        <v>0</v>
      </c>
      <c r="N221" s="31">
        <f t="shared" si="52"/>
        <v>34657562</v>
      </c>
      <c r="O221" s="36">
        <f t="shared" si="53"/>
        <v>0.63556922730691368</v>
      </c>
      <c r="P221" s="31">
        <v>9627598</v>
      </c>
      <c r="Q221" s="31">
        <v>30816964</v>
      </c>
      <c r="R221" s="31">
        <v>39835433</v>
      </c>
      <c r="S221" s="31">
        <v>27168863</v>
      </c>
      <c r="T221" s="36">
        <f t="shared" si="54"/>
        <v>0.68202755571905038</v>
      </c>
      <c r="U221" s="36">
        <f t="shared" si="55"/>
        <v>-5.4627228930829941E-2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59469341</v>
      </c>
      <c r="E222" s="31">
        <v>60226001</v>
      </c>
      <c r="F222" s="31">
        <v>9716113</v>
      </c>
      <c r="G222" s="36">
        <f t="shared" si="48"/>
        <v>0.16338020291834074</v>
      </c>
      <c r="H222" s="31">
        <v>21514468</v>
      </c>
      <c r="I222" s="36">
        <f t="shared" si="49"/>
        <v>0.36177411147031208</v>
      </c>
      <c r="J222" s="31">
        <v>11616655</v>
      </c>
      <c r="K222" s="36">
        <f t="shared" si="50"/>
        <v>0.19288438227867727</v>
      </c>
      <c r="L222" s="31">
        <v>0</v>
      </c>
      <c r="M222" s="36">
        <f t="shared" si="51"/>
        <v>0</v>
      </c>
      <c r="N222" s="31">
        <f t="shared" si="52"/>
        <v>42847236</v>
      </c>
      <c r="O222" s="36">
        <f t="shared" si="53"/>
        <v>0.71144082769168082</v>
      </c>
      <c r="P222" s="31">
        <v>17673821</v>
      </c>
      <c r="Q222" s="31">
        <v>49624634</v>
      </c>
      <c r="R222" s="31">
        <v>49538482</v>
      </c>
      <c r="S222" s="31">
        <v>45726452</v>
      </c>
      <c r="T222" s="36">
        <f t="shared" si="54"/>
        <v>0.92304911563499259</v>
      </c>
      <c r="U222" s="36">
        <f t="shared" si="55"/>
        <v>-0.34271966429896517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0</v>
      </c>
      <c r="E223" s="31">
        <v>0</v>
      </c>
      <c r="F223" s="31">
        <v>0</v>
      </c>
      <c r="G223" s="36">
        <f t="shared" si="48"/>
        <v>0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0</v>
      </c>
      <c r="M223" s="36">
        <f t="shared" si="51"/>
        <v>0</v>
      </c>
      <c r="N223" s="31">
        <f t="shared" si="52"/>
        <v>0</v>
      </c>
      <c r="O223" s="36">
        <f t="shared" si="53"/>
        <v>0</v>
      </c>
      <c r="P223" s="31">
        <v>0</v>
      </c>
      <c r="Q223" s="31">
        <v>0</v>
      </c>
      <c r="R223" s="31">
        <v>0</v>
      </c>
      <c r="S223" s="31">
        <v>0</v>
      </c>
      <c r="T223" s="36">
        <f t="shared" si="54"/>
        <v>0</v>
      </c>
      <c r="U223" s="36">
        <f t="shared" si="55"/>
        <v>0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4301789125</v>
      </c>
      <c r="E224" s="32">
        <f>SUM(E217:E223)</f>
        <v>4745905149</v>
      </c>
      <c r="F224" s="32">
        <f>SUM(F217:F223)</f>
        <v>1238235816</v>
      </c>
      <c r="G224" s="37">
        <f t="shared" si="48"/>
        <v>0.28784205362460674</v>
      </c>
      <c r="H224" s="32">
        <f>SUM(H217:H223)</f>
        <v>851596820</v>
      </c>
      <c r="I224" s="37">
        <f t="shared" si="49"/>
        <v>0.19796340435446147</v>
      </c>
      <c r="J224" s="32">
        <f>SUM(J217:J223)</f>
        <v>1086291627</v>
      </c>
      <c r="K224" s="37">
        <f t="shared" si="50"/>
        <v>0.2288902944528696</v>
      </c>
      <c r="L224" s="32">
        <f>SUM(L217:L223)</f>
        <v>0</v>
      </c>
      <c r="M224" s="37">
        <f t="shared" si="51"/>
        <v>0</v>
      </c>
      <c r="N224" s="32">
        <f t="shared" si="52"/>
        <v>3176124263</v>
      </c>
      <c r="O224" s="37">
        <f t="shared" si="53"/>
        <v>0.66923466931681819</v>
      </c>
      <c r="P224" s="32">
        <f>SUM(P217:P223)</f>
        <v>838916591</v>
      </c>
      <c r="Q224" s="32">
        <f>SUM(Q217:Q223)</f>
        <v>3995016620</v>
      </c>
      <c r="R224" s="32">
        <f>SUM(R217:R223)</f>
        <v>4184712712</v>
      </c>
      <c r="S224" s="32">
        <f>SUM(S217:S223)</f>
        <v>2955150507</v>
      </c>
      <c r="T224" s="37">
        <f t="shared" si="54"/>
        <v>0.70617763043227999</v>
      </c>
      <c r="U224" s="37">
        <f t="shared" si="55"/>
        <v>0.29487441141809523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410688711</v>
      </c>
      <c r="E225" s="31">
        <v>410688711</v>
      </c>
      <c r="F225" s="31">
        <v>137201652</v>
      </c>
      <c r="G225" s="36">
        <f t="shared" si="48"/>
        <v>0.33407699877097424</v>
      </c>
      <c r="H225" s="31">
        <v>105632454</v>
      </c>
      <c r="I225" s="36">
        <f t="shared" si="49"/>
        <v>0.25720807796930167</v>
      </c>
      <c r="J225" s="31">
        <v>109093990</v>
      </c>
      <c r="K225" s="36">
        <f t="shared" si="50"/>
        <v>0.26563669046164751</v>
      </c>
      <c r="L225" s="31">
        <v>0</v>
      </c>
      <c r="M225" s="36">
        <f t="shared" si="51"/>
        <v>0</v>
      </c>
      <c r="N225" s="31">
        <f t="shared" si="52"/>
        <v>351928096</v>
      </c>
      <c r="O225" s="36">
        <f t="shared" si="53"/>
        <v>0.85692176720192337</v>
      </c>
      <c r="P225" s="31">
        <v>84707833</v>
      </c>
      <c r="Q225" s="31">
        <v>316597882</v>
      </c>
      <c r="R225" s="31">
        <v>292154346</v>
      </c>
      <c r="S225" s="31">
        <v>304213958</v>
      </c>
      <c r="T225" s="36">
        <f t="shared" si="54"/>
        <v>1.0412782221627468</v>
      </c>
      <c r="U225" s="36">
        <f t="shared" si="55"/>
        <v>0.28788550168672122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267881252</v>
      </c>
      <c r="E226" s="31">
        <v>264085987</v>
      </c>
      <c r="F226" s="31">
        <v>62128014</v>
      </c>
      <c r="G226" s="36">
        <f t="shared" si="48"/>
        <v>0.23192371073433687</v>
      </c>
      <c r="H226" s="31">
        <v>77538727</v>
      </c>
      <c r="I226" s="36">
        <f t="shared" si="49"/>
        <v>0.28945186130457534</v>
      </c>
      <c r="J226" s="31">
        <v>76727892</v>
      </c>
      <c r="K226" s="36">
        <f t="shared" si="50"/>
        <v>0.29054132281543588</v>
      </c>
      <c r="L226" s="31">
        <v>0</v>
      </c>
      <c r="M226" s="36">
        <f t="shared" si="51"/>
        <v>0</v>
      </c>
      <c r="N226" s="31">
        <f t="shared" si="52"/>
        <v>216394633</v>
      </c>
      <c r="O226" s="36">
        <f t="shared" si="53"/>
        <v>0.81940975156701523</v>
      </c>
      <c r="P226" s="31">
        <v>87198853</v>
      </c>
      <c r="Q226" s="31">
        <v>228406816</v>
      </c>
      <c r="R226" s="31">
        <v>226018866</v>
      </c>
      <c r="S226" s="31">
        <v>214063739</v>
      </c>
      <c r="T226" s="36">
        <f t="shared" si="54"/>
        <v>0.94710562347481209</v>
      </c>
      <c r="U226" s="36">
        <f t="shared" si="55"/>
        <v>-0.12008140749282559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124467167</v>
      </c>
      <c r="E227" s="31">
        <v>128656280</v>
      </c>
      <c r="F227" s="31">
        <v>16133348</v>
      </c>
      <c r="G227" s="36">
        <f t="shared" si="48"/>
        <v>0.12961930755602399</v>
      </c>
      <c r="H227" s="31">
        <v>26229471</v>
      </c>
      <c r="I227" s="36">
        <f t="shared" si="49"/>
        <v>0.21073405647611471</v>
      </c>
      <c r="J227" s="31">
        <v>20282335</v>
      </c>
      <c r="K227" s="36">
        <f t="shared" si="50"/>
        <v>0.15764745413127132</v>
      </c>
      <c r="L227" s="31">
        <v>0</v>
      </c>
      <c r="M227" s="36">
        <f t="shared" si="51"/>
        <v>0</v>
      </c>
      <c r="N227" s="31">
        <f t="shared" si="52"/>
        <v>62645154</v>
      </c>
      <c r="O227" s="36">
        <f t="shared" si="53"/>
        <v>0.4869187419378207</v>
      </c>
      <c r="P227" s="31">
        <v>18882845</v>
      </c>
      <c r="Q227" s="31">
        <v>110662371</v>
      </c>
      <c r="R227" s="31">
        <v>121020816</v>
      </c>
      <c r="S227" s="31">
        <v>72036421</v>
      </c>
      <c r="T227" s="36">
        <f t="shared" si="54"/>
        <v>0.59523992137022108</v>
      </c>
      <c r="U227" s="36">
        <f t="shared" si="55"/>
        <v>7.4114361474661328E-2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1671501043</v>
      </c>
      <c r="E228" s="31">
        <v>1304080933</v>
      </c>
      <c r="F228" s="31">
        <v>539254017</v>
      </c>
      <c r="G228" s="36">
        <f t="shared" si="48"/>
        <v>0.32261662010820535</v>
      </c>
      <c r="H228" s="31">
        <v>423315570</v>
      </c>
      <c r="I228" s="36">
        <f t="shared" si="49"/>
        <v>0.25325474475339588</v>
      </c>
      <c r="J228" s="31">
        <v>426379188</v>
      </c>
      <c r="K228" s="36">
        <f t="shared" si="50"/>
        <v>0.32695761222359654</v>
      </c>
      <c r="L228" s="31">
        <v>0</v>
      </c>
      <c r="M228" s="36">
        <f t="shared" si="51"/>
        <v>0</v>
      </c>
      <c r="N228" s="31">
        <f t="shared" si="52"/>
        <v>1388948775</v>
      </c>
      <c r="O228" s="36">
        <f t="shared" si="53"/>
        <v>1.065078661801123</v>
      </c>
      <c r="P228" s="31">
        <v>372506272</v>
      </c>
      <c r="Q228" s="31">
        <v>1659280317</v>
      </c>
      <c r="R228" s="31">
        <v>1249735992</v>
      </c>
      <c r="S228" s="31">
        <v>1277480231</v>
      </c>
      <c r="T228" s="36">
        <f t="shared" si="54"/>
        <v>1.0222000799989763</v>
      </c>
      <c r="U228" s="36">
        <f t="shared" si="55"/>
        <v>0.14462284275310133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0</v>
      </c>
      <c r="E229" s="31">
        <v>0</v>
      </c>
      <c r="F229" s="31">
        <v>0</v>
      </c>
      <c r="G229" s="36">
        <f t="shared" si="48"/>
        <v>0</v>
      </c>
      <c r="H229" s="31">
        <v>0</v>
      </c>
      <c r="I229" s="36">
        <f t="shared" si="49"/>
        <v>0</v>
      </c>
      <c r="J229" s="31">
        <v>0</v>
      </c>
      <c r="K229" s="36">
        <f t="shared" si="50"/>
        <v>0</v>
      </c>
      <c r="L229" s="31">
        <v>0</v>
      </c>
      <c r="M229" s="36">
        <f t="shared" si="51"/>
        <v>0</v>
      </c>
      <c r="N229" s="31">
        <f t="shared" si="52"/>
        <v>0</v>
      </c>
      <c r="O229" s="36">
        <f t="shared" si="53"/>
        <v>0</v>
      </c>
      <c r="P229" s="31">
        <v>0</v>
      </c>
      <c r="Q229" s="31">
        <v>0</v>
      </c>
      <c r="R229" s="31">
        <v>0</v>
      </c>
      <c r="S229" s="31">
        <v>0</v>
      </c>
      <c r="T229" s="36">
        <f t="shared" si="54"/>
        <v>0</v>
      </c>
      <c r="U229" s="36">
        <f t="shared" si="55"/>
        <v>0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2474538173</v>
      </c>
      <c r="E230" s="32">
        <f>SUM(E225:E229)</f>
        <v>2107511911</v>
      </c>
      <c r="F230" s="32">
        <f>SUM(F225:F229)</f>
        <v>754717031</v>
      </c>
      <c r="G230" s="37">
        <f t="shared" si="48"/>
        <v>0.30499308486521376</v>
      </c>
      <c r="H230" s="32">
        <f>SUM(H225:H229)</f>
        <v>632716222</v>
      </c>
      <c r="I230" s="37">
        <f t="shared" si="49"/>
        <v>0.25569062902469925</v>
      </c>
      <c r="J230" s="32">
        <f>SUM(J225:J229)</f>
        <v>632483405</v>
      </c>
      <c r="K230" s="37">
        <f t="shared" si="50"/>
        <v>0.30010905357108558</v>
      </c>
      <c r="L230" s="32">
        <f>SUM(L225:L229)</f>
        <v>0</v>
      </c>
      <c r="M230" s="37">
        <f t="shared" si="51"/>
        <v>0</v>
      </c>
      <c r="N230" s="32">
        <f t="shared" si="52"/>
        <v>2019916658</v>
      </c>
      <c r="O230" s="37">
        <f t="shared" si="53"/>
        <v>0.95843665103727138</v>
      </c>
      <c r="P230" s="32">
        <f>SUM(P225:P229)</f>
        <v>563295803</v>
      </c>
      <c r="Q230" s="32">
        <f>SUM(Q225:Q229)</f>
        <v>2314947386</v>
      </c>
      <c r="R230" s="32">
        <f>SUM(R225:R229)</f>
        <v>1888930020</v>
      </c>
      <c r="S230" s="32">
        <f>SUM(S225:S229)</f>
        <v>1867794349</v>
      </c>
      <c r="T230" s="37">
        <f t="shared" si="54"/>
        <v>0.98881077076640456</v>
      </c>
      <c r="U230" s="37">
        <f t="shared" si="55"/>
        <v>0.12282641133046046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10539048691</v>
      </c>
      <c r="E231" s="32">
        <f>SUM(E208:E215,E217:E223,E225:E229)</f>
        <v>10959530999</v>
      </c>
      <c r="F231" s="32">
        <f>SUM(F208:F215,F217:F223,F225:F229)</f>
        <v>3091367432</v>
      </c>
      <c r="G231" s="37">
        <f t="shared" si="48"/>
        <v>0.29332509248580718</v>
      </c>
      <c r="H231" s="32">
        <f>SUM(H208:H215,H217:H223,H225:H229)</f>
        <v>2329781110</v>
      </c>
      <c r="I231" s="37">
        <f t="shared" si="49"/>
        <v>0.22106180342344905</v>
      </c>
      <c r="J231" s="32">
        <f>SUM(J208:J215,J217:J223,J225:J229)</f>
        <v>2634944809</v>
      </c>
      <c r="K231" s="37">
        <f t="shared" si="50"/>
        <v>0.24042496063384691</v>
      </c>
      <c r="L231" s="32">
        <f>SUM(L208:L215,L217:L223,L225:L229)</f>
        <v>0</v>
      </c>
      <c r="M231" s="37">
        <f t="shared" si="51"/>
        <v>0</v>
      </c>
      <c r="N231" s="32">
        <f t="shared" si="52"/>
        <v>8056093351</v>
      </c>
      <c r="O231" s="37">
        <f t="shared" si="53"/>
        <v>0.73507646921524983</v>
      </c>
      <c r="P231" s="32">
        <f>SUM(P208:P215,P217:P223,P225:P229)</f>
        <v>2187076177</v>
      </c>
      <c r="Q231" s="32">
        <f>SUM(Q208:Q215,Q217:Q223,Q225:Q229)</f>
        <v>9510475152</v>
      </c>
      <c r="R231" s="32">
        <f>SUM(R208:R215,R217:R223,R225:R229)</f>
        <v>10062215569</v>
      </c>
      <c r="S231" s="32">
        <f>SUM(S208:S215,S217:S223,S225:S229)</f>
        <v>7455488767</v>
      </c>
      <c r="T231" s="37">
        <f t="shared" si="54"/>
        <v>0.74093908204164416</v>
      </c>
      <c r="U231" s="37">
        <f t="shared" si="55"/>
        <v>0.20477962162906405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24489773</v>
      </c>
      <c r="E234" s="31">
        <v>24489773</v>
      </c>
      <c r="F234" s="31">
        <v>5313157</v>
      </c>
      <c r="G234" s="36">
        <f t="shared" ref="G234:G260" si="56">IF(($D234     =0),0,($F234     /$D234     ))</f>
        <v>0.2169541138662249</v>
      </c>
      <c r="H234" s="31">
        <v>6653939</v>
      </c>
      <c r="I234" s="36">
        <f t="shared" ref="I234:I260" si="57">IF(($D234     =0),0,($H234     /$D234     ))</f>
        <v>0.27170276343516947</v>
      </c>
      <c r="J234" s="31">
        <v>9051506</v>
      </c>
      <c r="K234" s="36">
        <f t="shared" ref="K234:K260" si="58">IF(($E234     =0),0,($J234     /$E234     ))</f>
        <v>0.36960350755394916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21018602</v>
      </c>
      <c r="O234" s="36">
        <f t="shared" ref="O234:O260" si="61">IF(($E234     =0),0,($N234     /$E234     ))</f>
        <v>0.85826038485534351</v>
      </c>
      <c r="P234" s="31">
        <v>5964952</v>
      </c>
      <c r="Q234" s="31">
        <v>20948656</v>
      </c>
      <c r="R234" s="31">
        <v>20948656</v>
      </c>
      <c r="S234" s="31">
        <v>16426299</v>
      </c>
      <c r="T234" s="36">
        <f t="shared" ref="T234:T260" si="62">IF(($R234     =0),0,($S234     /$R234     ))</f>
        <v>0.78412185488176422</v>
      </c>
      <c r="U234" s="36">
        <f t="shared" ref="U234:U260" si="63">IF(($P234     =0),0,(($J234     /$P234     )-1))</f>
        <v>0.51744825440338826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1032786651</v>
      </c>
      <c r="E235" s="31">
        <v>1040911806</v>
      </c>
      <c r="F235" s="31">
        <v>280586065</v>
      </c>
      <c r="G235" s="36">
        <f t="shared" si="56"/>
        <v>0.27167863249231716</v>
      </c>
      <c r="H235" s="31">
        <v>240884543</v>
      </c>
      <c r="I235" s="36">
        <f t="shared" si="57"/>
        <v>0.23323746755127259</v>
      </c>
      <c r="J235" s="31">
        <v>211271778</v>
      </c>
      <c r="K235" s="36">
        <f t="shared" si="58"/>
        <v>0.20296799093082821</v>
      </c>
      <c r="L235" s="31">
        <v>0</v>
      </c>
      <c r="M235" s="36">
        <f t="shared" si="59"/>
        <v>0</v>
      </c>
      <c r="N235" s="31">
        <f t="shared" si="60"/>
        <v>732742386</v>
      </c>
      <c r="O235" s="36">
        <f t="shared" si="61"/>
        <v>0.70394281415230675</v>
      </c>
      <c r="P235" s="31">
        <v>346367657</v>
      </c>
      <c r="Q235" s="31">
        <v>878271629</v>
      </c>
      <c r="R235" s="31">
        <v>940494861</v>
      </c>
      <c r="S235" s="31">
        <v>749885388</v>
      </c>
      <c r="T235" s="36">
        <f t="shared" si="62"/>
        <v>0.79733065973658734</v>
      </c>
      <c r="U235" s="36">
        <f t="shared" si="63"/>
        <v>-0.39003606794614776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2902169450</v>
      </c>
      <c r="E236" s="31">
        <v>2892256378</v>
      </c>
      <c r="F236" s="31">
        <v>510354694</v>
      </c>
      <c r="G236" s="36">
        <f t="shared" si="56"/>
        <v>0.17585282416917455</v>
      </c>
      <c r="H236" s="31">
        <v>516023343</v>
      </c>
      <c r="I236" s="36">
        <f t="shared" si="57"/>
        <v>0.17780606952498931</v>
      </c>
      <c r="J236" s="31">
        <v>494310898</v>
      </c>
      <c r="K236" s="36">
        <f t="shared" si="58"/>
        <v>0.17090839586697248</v>
      </c>
      <c r="L236" s="31">
        <v>0</v>
      </c>
      <c r="M236" s="36">
        <f t="shared" si="59"/>
        <v>0</v>
      </c>
      <c r="N236" s="31">
        <f t="shared" si="60"/>
        <v>1520688935</v>
      </c>
      <c r="O236" s="36">
        <f t="shared" si="61"/>
        <v>0.52577943869953836</v>
      </c>
      <c r="P236" s="31">
        <v>354075838</v>
      </c>
      <c r="Q236" s="31">
        <v>3478102996</v>
      </c>
      <c r="R236" s="31">
        <v>2826582997</v>
      </c>
      <c r="S236" s="31">
        <v>1416313205</v>
      </c>
      <c r="T236" s="36">
        <f t="shared" si="62"/>
        <v>0.50106903158449867</v>
      </c>
      <c r="U236" s="36">
        <f t="shared" si="63"/>
        <v>0.39605938883635439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73578345</v>
      </c>
      <c r="E237" s="31">
        <v>75578345</v>
      </c>
      <c r="F237" s="31">
        <v>8170213</v>
      </c>
      <c r="G237" s="36">
        <f t="shared" si="56"/>
        <v>0.11104099990289262</v>
      </c>
      <c r="H237" s="31">
        <v>19335288</v>
      </c>
      <c r="I237" s="36">
        <f t="shared" si="57"/>
        <v>0.26278503546118087</v>
      </c>
      <c r="J237" s="31">
        <v>1157782</v>
      </c>
      <c r="K237" s="36">
        <f t="shared" si="58"/>
        <v>1.5318964711386576E-2</v>
      </c>
      <c r="L237" s="31">
        <v>0</v>
      </c>
      <c r="M237" s="36">
        <f t="shared" si="59"/>
        <v>0</v>
      </c>
      <c r="N237" s="31">
        <f t="shared" si="60"/>
        <v>28663283</v>
      </c>
      <c r="O237" s="36">
        <f t="shared" si="61"/>
        <v>0.37925258882025004</v>
      </c>
      <c r="P237" s="31">
        <v>11234248</v>
      </c>
      <c r="Q237" s="31">
        <v>86200735</v>
      </c>
      <c r="R237" s="31">
        <v>85172674</v>
      </c>
      <c r="S237" s="31">
        <v>52269353</v>
      </c>
      <c r="T237" s="36">
        <f t="shared" si="62"/>
        <v>0.61368688506832603</v>
      </c>
      <c r="U237" s="36">
        <f t="shared" si="63"/>
        <v>-0.89694174456536835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63956494</v>
      </c>
      <c r="E238" s="31">
        <v>63956494</v>
      </c>
      <c r="F238" s="31">
        <v>12041312</v>
      </c>
      <c r="G238" s="36">
        <f t="shared" si="56"/>
        <v>0.18827348478482889</v>
      </c>
      <c r="H238" s="31">
        <v>14259385</v>
      </c>
      <c r="I238" s="36">
        <f t="shared" si="57"/>
        <v>0.22295445088031249</v>
      </c>
      <c r="J238" s="31">
        <v>12063241</v>
      </c>
      <c r="K238" s="36">
        <f t="shared" si="58"/>
        <v>0.18861635848894406</v>
      </c>
      <c r="L238" s="31">
        <v>0</v>
      </c>
      <c r="M238" s="36">
        <f t="shared" si="59"/>
        <v>0</v>
      </c>
      <c r="N238" s="31">
        <f t="shared" si="60"/>
        <v>38363938</v>
      </c>
      <c r="O238" s="36">
        <f t="shared" si="61"/>
        <v>0.59984429415408547</v>
      </c>
      <c r="P238" s="31">
        <v>8012539</v>
      </c>
      <c r="Q238" s="31">
        <v>56696642</v>
      </c>
      <c r="R238" s="31">
        <v>56696642</v>
      </c>
      <c r="S238" s="31">
        <v>35923852</v>
      </c>
      <c r="T238" s="36">
        <f t="shared" si="62"/>
        <v>0.63361516189971179</v>
      </c>
      <c r="U238" s="36">
        <f t="shared" si="63"/>
        <v>0.50554537082440421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0</v>
      </c>
      <c r="E239" s="31">
        <v>0</v>
      </c>
      <c r="F239" s="31">
        <v>0</v>
      </c>
      <c r="G239" s="36">
        <f t="shared" si="56"/>
        <v>0</v>
      </c>
      <c r="H239" s="31">
        <v>0</v>
      </c>
      <c r="I239" s="36">
        <f t="shared" si="57"/>
        <v>0</v>
      </c>
      <c r="J239" s="31">
        <v>0</v>
      </c>
      <c r="K239" s="36">
        <f t="shared" si="58"/>
        <v>0</v>
      </c>
      <c r="L239" s="31">
        <v>0</v>
      </c>
      <c r="M239" s="36">
        <f t="shared" si="59"/>
        <v>0</v>
      </c>
      <c r="N239" s="31">
        <f t="shared" si="60"/>
        <v>0</v>
      </c>
      <c r="O239" s="36">
        <f t="shared" si="61"/>
        <v>0</v>
      </c>
      <c r="P239" s="31">
        <v>0</v>
      </c>
      <c r="Q239" s="31">
        <v>0</v>
      </c>
      <c r="R239" s="31">
        <v>0</v>
      </c>
      <c r="S239" s="31">
        <v>0</v>
      </c>
      <c r="T239" s="36">
        <f t="shared" si="62"/>
        <v>0</v>
      </c>
      <c r="U239" s="36">
        <f t="shared" si="63"/>
        <v>0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4096980713</v>
      </c>
      <c r="E240" s="32">
        <f>SUM(E234:E239)</f>
        <v>4097192796</v>
      </c>
      <c r="F240" s="32">
        <f>SUM(F234:F239)</f>
        <v>816465441</v>
      </c>
      <c r="G240" s="37">
        <f t="shared" si="56"/>
        <v>0.19928466795298774</v>
      </c>
      <c r="H240" s="32">
        <f>SUM(H234:H239)</f>
        <v>797156498</v>
      </c>
      <c r="I240" s="37">
        <f t="shared" si="57"/>
        <v>0.19457169897592339</v>
      </c>
      <c r="J240" s="32">
        <f>SUM(J234:J239)</f>
        <v>727855205</v>
      </c>
      <c r="K240" s="37">
        <f t="shared" si="58"/>
        <v>0.17764729199723994</v>
      </c>
      <c r="L240" s="32">
        <f>SUM(L234:L239)</f>
        <v>0</v>
      </c>
      <c r="M240" s="37">
        <f t="shared" si="59"/>
        <v>0</v>
      </c>
      <c r="N240" s="32">
        <f t="shared" si="60"/>
        <v>2341477144</v>
      </c>
      <c r="O240" s="37">
        <f t="shared" si="61"/>
        <v>0.57148327173813573</v>
      </c>
      <c r="P240" s="32">
        <f>SUM(P234:P239)</f>
        <v>725655234</v>
      </c>
      <c r="Q240" s="32">
        <f>SUM(Q234:Q239)</f>
        <v>4520220658</v>
      </c>
      <c r="R240" s="32">
        <f>SUM(R234:R239)</f>
        <v>3929895830</v>
      </c>
      <c r="S240" s="32">
        <f>SUM(S234:S239)</f>
        <v>2270818097</v>
      </c>
      <c r="T240" s="37">
        <f t="shared" si="62"/>
        <v>0.5778316258830708</v>
      </c>
      <c r="U240" s="37">
        <f t="shared" si="63"/>
        <v>3.0317027934507745E-3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11839992</v>
      </c>
      <c r="E241" s="31">
        <v>16886004</v>
      </c>
      <c r="F241" s="31">
        <v>4468155</v>
      </c>
      <c r="G241" s="36">
        <f t="shared" si="56"/>
        <v>0.37737821106635883</v>
      </c>
      <c r="H241" s="31">
        <v>4877833</v>
      </c>
      <c r="I241" s="36">
        <f t="shared" si="57"/>
        <v>0.41197941687798439</v>
      </c>
      <c r="J241" s="31">
        <v>3638832</v>
      </c>
      <c r="K241" s="36">
        <f t="shared" si="58"/>
        <v>0.2154939676669507</v>
      </c>
      <c r="L241" s="31">
        <v>0</v>
      </c>
      <c r="M241" s="36">
        <f t="shared" si="59"/>
        <v>0</v>
      </c>
      <c r="N241" s="31">
        <f t="shared" si="60"/>
        <v>12984820</v>
      </c>
      <c r="O241" s="36">
        <f t="shared" si="61"/>
        <v>0.76896937842724666</v>
      </c>
      <c r="P241" s="31">
        <v>2344519</v>
      </c>
      <c r="Q241" s="31">
        <v>4550004</v>
      </c>
      <c r="R241" s="31">
        <v>5350008</v>
      </c>
      <c r="S241" s="31">
        <v>5771661</v>
      </c>
      <c r="T241" s="36">
        <f t="shared" si="62"/>
        <v>1.0788135270078101</v>
      </c>
      <c r="U241" s="36">
        <f t="shared" si="63"/>
        <v>0.5520590790690969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129990561</v>
      </c>
      <c r="E242" s="31">
        <v>138090990</v>
      </c>
      <c r="F242" s="31">
        <v>18440405</v>
      </c>
      <c r="G242" s="36">
        <f t="shared" si="56"/>
        <v>0.1418595693267298</v>
      </c>
      <c r="H242" s="31">
        <v>22734655</v>
      </c>
      <c r="I242" s="36">
        <f t="shared" si="57"/>
        <v>0.17489466023613823</v>
      </c>
      <c r="J242" s="31">
        <v>15225236</v>
      </c>
      <c r="K242" s="36">
        <f t="shared" si="58"/>
        <v>0.11025510064052695</v>
      </c>
      <c r="L242" s="31">
        <v>0</v>
      </c>
      <c r="M242" s="36">
        <f t="shared" si="59"/>
        <v>0</v>
      </c>
      <c r="N242" s="31">
        <f t="shared" si="60"/>
        <v>56400296</v>
      </c>
      <c r="O242" s="36">
        <f t="shared" si="61"/>
        <v>0.40842850065742886</v>
      </c>
      <c r="P242" s="31">
        <v>21312427</v>
      </c>
      <c r="Q242" s="31">
        <v>110445816</v>
      </c>
      <c r="R242" s="31">
        <v>104814350</v>
      </c>
      <c r="S242" s="31">
        <v>60984293</v>
      </c>
      <c r="T242" s="36">
        <f t="shared" si="62"/>
        <v>0.58183152402318961</v>
      </c>
      <c r="U242" s="36">
        <f t="shared" si="63"/>
        <v>-0.28561697830096966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58949576</v>
      </c>
      <c r="E243" s="31">
        <v>72711292</v>
      </c>
      <c r="F243" s="31">
        <v>13221277</v>
      </c>
      <c r="G243" s="36">
        <f t="shared" si="56"/>
        <v>0.22428112120772506</v>
      </c>
      <c r="H243" s="31">
        <v>16010787</v>
      </c>
      <c r="I243" s="36">
        <f t="shared" si="57"/>
        <v>0.27160139370637715</v>
      </c>
      <c r="J243" s="31">
        <v>21872690</v>
      </c>
      <c r="K243" s="36">
        <f t="shared" si="58"/>
        <v>0.30081558721305623</v>
      </c>
      <c r="L243" s="31">
        <v>0</v>
      </c>
      <c r="M243" s="36">
        <f t="shared" si="59"/>
        <v>0</v>
      </c>
      <c r="N243" s="31">
        <f t="shared" si="60"/>
        <v>51104754</v>
      </c>
      <c r="O243" s="36">
        <f t="shared" si="61"/>
        <v>0.70284480710368891</v>
      </c>
      <c r="P243" s="31">
        <v>12409498</v>
      </c>
      <c r="Q243" s="31">
        <v>63634272</v>
      </c>
      <c r="R243" s="31">
        <v>74790480</v>
      </c>
      <c r="S243" s="31">
        <v>49764326</v>
      </c>
      <c r="T243" s="36">
        <f t="shared" si="62"/>
        <v>0.66538316106541906</v>
      </c>
      <c r="U243" s="36">
        <f t="shared" si="63"/>
        <v>0.76257653613385479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258286000</v>
      </c>
      <c r="E244" s="31">
        <v>253726905</v>
      </c>
      <c r="F244" s="31">
        <v>2213603</v>
      </c>
      <c r="G244" s="36">
        <f t="shared" si="56"/>
        <v>8.570356116862703E-3</v>
      </c>
      <c r="H244" s="31">
        <v>123010095</v>
      </c>
      <c r="I244" s="36">
        <f t="shared" si="57"/>
        <v>0.47625537195202217</v>
      </c>
      <c r="J244" s="31">
        <v>62467425</v>
      </c>
      <c r="K244" s="36">
        <f t="shared" si="58"/>
        <v>0.24619945212353417</v>
      </c>
      <c r="L244" s="31">
        <v>0</v>
      </c>
      <c r="M244" s="36">
        <f t="shared" si="59"/>
        <v>0</v>
      </c>
      <c r="N244" s="31">
        <f t="shared" si="60"/>
        <v>187691123</v>
      </c>
      <c r="O244" s="36">
        <f t="shared" si="61"/>
        <v>0.73973677722510345</v>
      </c>
      <c r="P244" s="31">
        <v>30461140</v>
      </c>
      <c r="Q244" s="31">
        <v>211754462</v>
      </c>
      <c r="R244" s="31">
        <v>211754462</v>
      </c>
      <c r="S244" s="31">
        <v>32468140</v>
      </c>
      <c r="T244" s="36">
        <f t="shared" si="62"/>
        <v>0.15332918935139134</v>
      </c>
      <c r="U244" s="36">
        <f t="shared" si="63"/>
        <v>1.0507251205962747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114471739</v>
      </c>
      <c r="E245" s="31">
        <v>115506780</v>
      </c>
      <c r="F245" s="31">
        <v>42077411</v>
      </c>
      <c r="G245" s="36">
        <f t="shared" si="56"/>
        <v>0.36757903188663887</v>
      </c>
      <c r="H245" s="31">
        <v>9079668</v>
      </c>
      <c r="I245" s="36">
        <f t="shared" si="57"/>
        <v>7.9317987822304328E-2</v>
      </c>
      <c r="J245" s="31">
        <v>21804948</v>
      </c>
      <c r="K245" s="36">
        <f t="shared" si="58"/>
        <v>0.1887763471546865</v>
      </c>
      <c r="L245" s="31">
        <v>0</v>
      </c>
      <c r="M245" s="36">
        <f t="shared" si="59"/>
        <v>0</v>
      </c>
      <c r="N245" s="31">
        <f t="shared" si="60"/>
        <v>72962027</v>
      </c>
      <c r="O245" s="36">
        <f t="shared" si="61"/>
        <v>0.63166878169402696</v>
      </c>
      <c r="P245" s="31">
        <v>20487301</v>
      </c>
      <c r="Q245" s="31">
        <v>113124760</v>
      </c>
      <c r="R245" s="31">
        <v>149762009</v>
      </c>
      <c r="S245" s="31">
        <v>67722420</v>
      </c>
      <c r="T245" s="36">
        <f t="shared" si="62"/>
        <v>0.45220026395345697</v>
      </c>
      <c r="U245" s="36">
        <f t="shared" si="63"/>
        <v>6.4315304392706496E-2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0</v>
      </c>
      <c r="E246" s="31">
        <v>0</v>
      </c>
      <c r="F246" s="31">
        <v>0</v>
      </c>
      <c r="G246" s="36">
        <f t="shared" si="56"/>
        <v>0</v>
      </c>
      <c r="H246" s="31">
        <v>0</v>
      </c>
      <c r="I246" s="36">
        <f t="shared" si="57"/>
        <v>0</v>
      </c>
      <c r="J246" s="31">
        <v>0</v>
      </c>
      <c r="K246" s="36">
        <f t="shared" si="58"/>
        <v>0</v>
      </c>
      <c r="L246" s="31">
        <v>0</v>
      </c>
      <c r="M246" s="36">
        <f t="shared" si="59"/>
        <v>0</v>
      </c>
      <c r="N246" s="31">
        <f t="shared" si="60"/>
        <v>0</v>
      </c>
      <c r="O246" s="36">
        <f t="shared" si="61"/>
        <v>0</v>
      </c>
      <c r="P246" s="31">
        <v>0</v>
      </c>
      <c r="Q246" s="31">
        <v>0</v>
      </c>
      <c r="R246" s="31">
        <v>0</v>
      </c>
      <c r="S246" s="31">
        <v>0</v>
      </c>
      <c r="T246" s="36">
        <f t="shared" si="62"/>
        <v>0</v>
      </c>
      <c r="U246" s="36">
        <f t="shared" si="63"/>
        <v>0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573537868</v>
      </c>
      <c r="E247" s="32">
        <f>SUM(E241:E246)</f>
        <v>596921971</v>
      </c>
      <c r="F247" s="32">
        <f>SUM(F241:F246)</f>
        <v>80420851</v>
      </c>
      <c r="G247" s="37">
        <f t="shared" si="56"/>
        <v>0.14021890355808206</v>
      </c>
      <c r="H247" s="32">
        <f>SUM(H241:H246)</f>
        <v>175713038</v>
      </c>
      <c r="I247" s="37">
        <f t="shared" si="57"/>
        <v>0.30636693373487939</v>
      </c>
      <c r="J247" s="32">
        <f>SUM(J241:J246)</f>
        <v>125009131</v>
      </c>
      <c r="K247" s="37">
        <f t="shared" si="58"/>
        <v>0.20942290127230045</v>
      </c>
      <c r="L247" s="32">
        <f>SUM(L241:L246)</f>
        <v>0</v>
      </c>
      <c r="M247" s="37">
        <f t="shared" si="59"/>
        <v>0</v>
      </c>
      <c r="N247" s="32">
        <f t="shared" si="60"/>
        <v>381143020</v>
      </c>
      <c r="O247" s="37">
        <f t="shared" si="61"/>
        <v>0.63851397421590306</v>
      </c>
      <c r="P247" s="32">
        <f>SUM(P241:P246)</f>
        <v>87014885</v>
      </c>
      <c r="Q247" s="32">
        <f>SUM(Q241:Q246)</f>
        <v>503509314</v>
      </c>
      <c r="R247" s="32">
        <f>SUM(R241:R246)</f>
        <v>546471309</v>
      </c>
      <c r="S247" s="32">
        <f>SUM(S241:S246)</f>
        <v>216710840</v>
      </c>
      <c r="T247" s="37">
        <f t="shared" si="62"/>
        <v>0.39656398502707119</v>
      </c>
      <c r="U247" s="37">
        <f t="shared" si="63"/>
        <v>0.43664076554258502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296537118</v>
      </c>
      <c r="E248" s="31">
        <v>296776513</v>
      </c>
      <c r="F248" s="31">
        <v>53956360</v>
      </c>
      <c r="G248" s="36">
        <f t="shared" si="56"/>
        <v>0.1819548269839191</v>
      </c>
      <c r="H248" s="31">
        <v>54143901</v>
      </c>
      <c r="I248" s="36">
        <f t="shared" si="57"/>
        <v>0.18258726383116733</v>
      </c>
      <c r="J248" s="31">
        <v>33280663</v>
      </c>
      <c r="K248" s="36">
        <f t="shared" si="58"/>
        <v>0.11214048801766197</v>
      </c>
      <c r="L248" s="31">
        <v>0</v>
      </c>
      <c r="M248" s="36">
        <f t="shared" si="59"/>
        <v>0</v>
      </c>
      <c r="N248" s="31">
        <f t="shared" si="60"/>
        <v>141380924</v>
      </c>
      <c r="O248" s="36">
        <f t="shared" si="61"/>
        <v>0.47638852067784759</v>
      </c>
      <c r="P248" s="31">
        <v>46391747</v>
      </c>
      <c r="Q248" s="31">
        <v>251449343</v>
      </c>
      <c r="R248" s="31">
        <v>257772168</v>
      </c>
      <c r="S248" s="31">
        <v>148672607</v>
      </c>
      <c r="T248" s="36">
        <f t="shared" si="62"/>
        <v>0.57675973381268997</v>
      </c>
      <c r="U248" s="36">
        <f t="shared" si="63"/>
        <v>-0.28261673353236727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70964577</v>
      </c>
      <c r="E249" s="31">
        <v>70964577</v>
      </c>
      <c r="F249" s="31">
        <v>0</v>
      </c>
      <c r="G249" s="36">
        <f t="shared" si="56"/>
        <v>0</v>
      </c>
      <c r="H249" s="31">
        <v>12071684</v>
      </c>
      <c r="I249" s="36">
        <f t="shared" si="57"/>
        <v>0.17010858811995738</v>
      </c>
      <c r="J249" s="31">
        <v>30208135</v>
      </c>
      <c r="K249" s="36">
        <f t="shared" si="58"/>
        <v>0.4256790680229095</v>
      </c>
      <c r="L249" s="31">
        <v>0</v>
      </c>
      <c r="M249" s="36">
        <f t="shared" si="59"/>
        <v>0</v>
      </c>
      <c r="N249" s="31">
        <f t="shared" si="60"/>
        <v>42279819</v>
      </c>
      <c r="O249" s="36">
        <f t="shared" si="61"/>
        <v>0.59578765614286688</v>
      </c>
      <c r="P249" s="31">
        <v>280183</v>
      </c>
      <c r="Q249" s="31">
        <v>51704270</v>
      </c>
      <c r="R249" s="31">
        <v>65704502</v>
      </c>
      <c r="S249" s="31">
        <v>28631761</v>
      </c>
      <c r="T249" s="36">
        <f t="shared" si="62"/>
        <v>0.43576558878720367</v>
      </c>
      <c r="U249" s="36">
        <f t="shared" si="63"/>
        <v>106.81573114714311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51494541</v>
      </c>
      <c r="E250" s="31">
        <v>48494541</v>
      </c>
      <c r="F250" s="31">
        <v>9083218</v>
      </c>
      <c r="G250" s="36">
        <f t="shared" si="56"/>
        <v>0.1763918625859778</v>
      </c>
      <c r="H250" s="31">
        <v>8274563</v>
      </c>
      <c r="I250" s="36">
        <f t="shared" si="57"/>
        <v>0.16068815915846302</v>
      </c>
      <c r="J250" s="31">
        <v>9702776</v>
      </c>
      <c r="K250" s="36">
        <f t="shared" si="58"/>
        <v>0.20007975743084155</v>
      </c>
      <c r="L250" s="31">
        <v>0</v>
      </c>
      <c r="M250" s="36">
        <f t="shared" si="59"/>
        <v>0</v>
      </c>
      <c r="N250" s="31">
        <f t="shared" si="60"/>
        <v>27060557</v>
      </c>
      <c r="O250" s="36">
        <f t="shared" si="61"/>
        <v>0.55801243690501168</v>
      </c>
      <c r="P250" s="31">
        <v>10562193</v>
      </c>
      <c r="Q250" s="31">
        <v>42154586</v>
      </c>
      <c r="R250" s="31">
        <v>55254586</v>
      </c>
      <c r="S250" s="31">
        <v>30631817</v>
      </c>
      <c r="T250" s="36">
        <f t="shared" si="62"/>
        <v>0.55437601143188364</v>
      </c>
      <c r="U250" s="36">
        <f t="shared" si="63"/>
        <v>-8.1367288024371431E-2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99992755</v>
      </c>
      <c r="E251" s="31">
        <v>122870346</v>
      </c>
      <c r="F251" s="31">
        <v>31531209</v>
      </c>
      <c r="G251" s="36">
        <f t="shared" si="56"/>
        <v>0.31533493601611434</v>
      </c>
      <c r="H251" s="31">
        <v>24111668</v>
      </c>
      <c r="I251" s="36">
        <f t="shared" si="57"/>
        <v>0.24113415016917975</v>
      </c>
      <c r="J251" s="31">
        <v>7476056</v>
      </c>
      <c r="K251" s="36">
        <f t="shared" si="58"/>
        <v>6.0845079739581753E-2</v>
      </c>
      <c r="L251" s="31">
        <v>0</v>
      </c>
      <c r="M251" s="36">
        <f t="shared" si="59"/>
        <v>0</v>
      </c>
      <c r="N251" s="31">
        <f t="shared" si="60"/>
        <v>63118933</v>
      </c>
      <c r="O251" s="36">
        <f t="shared" si="61"/>
        <v>0.51370355057028971</v>
      </c>
      <c r="P251" s="31">
        <v>2344863</v>
      </c>
      <c r="Q251" s="31">
        <v>96896339</v>
      </c>
      <c r="R251" s="31">
        <v>98329468</v>
      </c>
      <c r="S251" s="31">
        <v>53961166</v>
      </c>
      <c r="T251" s="36">
        <f t="shared" si="62"/>
        <v>0.54877919201190029</v>
      </c>
      <c r="U251" s="36">
        <f t="shared" si="63"/>
        <v>2.1882698477480349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518988991</v>
      </c>
      <c r="E254" s="32">
        <f>SUM(E248:E253)</f>
        <v>539105977</v>
      </c>
      <c r="F254" s="32">
        <f>SUM(F248:F253)</f>
        <v>94570787</v>
      </c>
      <c r="G254" s="37">
        <f t="shared" si="56"/>
        <v>0.18222118125815889</v>
      </c>
      <c r="H254" s="32">
        <f>SUM(H248:H253)</f>
        <v>98601816</v>
      </c>
      <c r="I254" s="37">
        <f t="shared" si="57"/>
        <v>0.18998826123462029</v>
      </c>
      <c r="J254" s="32">
        <f>SUM(J248:J253)</f>
        <v>80667630</v>
      </c>
      <c r="K254" s="37">
        <f t="shared" si="58"/>
        <v>0.14963223084428909</v>
      </c>
      <c r="L254" s="32">
        <f>SUM(L248:L253)</f>
        <v>0</v>
      </c>
      <c r="M254" s="37">
        <f t="shared" si="59"/>
        <v>0</v>
      </c>
      <c r="N254" s="32">
        <f t="shared" si="60"/>
        <v>273840233</v>
      </c>
      <c r="O254" s="37">
        <f t="shared" si="61"/>
        <v>0.50795250782389301</v>
      </c>
      <c r="P254" s="32">
        <f>SUM(P248:P253)</f>
        <v>59578986</v>
      </c>
      <c r="Q254" s="32">
        <f>SUM(Q248:Q253)</f>
        <v>442204538</v>
      </c>
      <c r="R254" s="32">
        <f>SUM(R248:R253)</f>
        <v>477060724</v>
      </c>
      <c r="S254" s="32">
        <f>SUM(S248:S253)</f>
        <v>261897351</v>
      </c>
      <c r="T254" s="37">
        <f t="shared" si="62"/>
        <v>0.54898116282572029</v>
      </c>
      <c r="U254" s="37">
        <f t="shared" si="63"/>
        <v>0.35396110971072914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1760117230</v>
      </c>
      <c r="E255" s="31">
        <v>1764506450</v>
      </c>
      <c r="F255" s="31">
        <v>252581677</v>
      </c>
      <c r="G255" s="36">
        <f t="shared" si="56"/>
        <v>0.14350275805208726</v>
      </c>
      <c r="H255" s="31">
        <v>418198929</v>
      </c>
      <c r="I255" s="36">
        <f t="shared" si="57"/>
        <v>0.23759720197727965</v>
      </c>
      <c r="J255" s="31">
        <v>634440258</v>
      </c>
      <c r="K255" s="36">
        <f t="shared" si="58"/>
        <v>0.35955678031100424</v>
      </c>
      <c r="L255" s="31">
        <v>0</v>
      </c>
      <c r="M255" s="36">
        <f t="shared" si="59"/>
        <v>0</v>
      </c>
      <c r="N255" s="31">
        <f t="shared" si="60"/>
        <v>1305220864</v>
      </c>
      <c r="O255" s="36">
        <f t="shared" si="61"/>
        <v>0.73970875198557651</v>
      </c>
      <c r="P255" s="31">
        <v>781521472</v>
      </c>
      <c r="Q255" s="31">
        <v>1562975979</v>
      </c>
      <c r="R255" s="31">
        <v>1705937543</v>
      </c>
      <c r="S255" s="31">
        <v>1128856478</v>
      </c>
      <c r="T255" s="36">
        <f t="shared" si="62"/>
        <v>0.66172204406430601</v>
      </c>
      <c r="U255" s="36">
        <f t="shared" si="63"/>
        <v>-0.1881985579021942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90152300</v>
      </c>
      <c r="E256" s="31">
        <v>90152300</v>
      </c>
      <c r="F256" s="31">
        <v>1476273</v>
      </c>
      <c r="G256" s="36">
        <f t="shared" si="56"/>
        <v>1.6375322648451564E-2</v>
      </c>
      <c r="H256" s="31">
        <v>30015090</v>
      </c>
      <c r="I256" s="36">
        <f t="shared" si="57"/>
        <v>0.33293759560210889</v>
      </c>
      <c r="J256" s="31">
        <v>16849220</v>
      </c>
      <c r="K256" s="36">
        <f t="shared" si="58"/>
        <v>0.18689728381860474</v>
      </c>
      <c r="L256" s="31">
        <v>0</v>
      </c>
      <c r="M256" s="36">
        <f t="shared" si="59"/>
        <v>0</v>
      </c>
      <c r="N256" s="31">
        <f t="shared" si="60"/>
        <v>48340583</v>
      </c>
      <c r="O256" s="36">
        <f t="shared" si="61"/>
        <v>0.53621020206916514</v>
      </c>
      <c r="P256" s="31">
        <v>16948356</v>
      </c>
      <c r="Q256" s="31">
        <v>120939878</v>
      </c>
      <c r="R256" s="31">
        <v>120939878</v>
      </c>
      <c r="S256" s="31">
        <v>69264000</v>
      </c>
      <c r="T256" s="36">
        <f t="shared" si="62"/>
        <v>0.57271432008555523</v>
      </c>
      <c r="U256" s="36">
        <f t="shared" si="63"/>
        <v>-5.8492988936508228E-3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1180960238</v>
      </c>
      <c r="E257" s="31">
        <v>1228587484</v>
      </c>
      <c r="F257" s="31">
        <v>291401097</v>
      </c>
      <c r="G257" s="36">
        <f t="shared" si="56"/>
        <v>0.24674928725246378</v>
      </c>
      <c r="H257" s="31">
        <v>296144580</v>
      </c>
      <c r="I257" s="36">
        <f t="shared" si="57"/>
        <v>0.25076591952116173</v>
      </c>
      <c r="J257" s="31">
        <v>126337066</v>
      </c>
      <c r="K257" s="36">
        <f t="shared" si="58"/>
        <v>0.10283115174564159</v>
      </c>
      <c r="L257" s="31">
        <v>0</v>
      </c>
      <c r="M257" s="36">
        <f t="shared" si="59"/>
        <v>0</v>
      </c>
      <c r="N257" s="31">
        <f t="shared" si="60"/>
        <v>713882743</v>
      </c>
      <c r="O257" s="36">
        <f t="shared" si="61"/>
        <v>0.58105975544839594</v>
      </c>
      <c r="P257" s="31">
        <v>231958079</v>
      </c>
      <c r="Q257" s="31">
        <v>960218296</v>
      </c>
      <c r="R257" s="31">
        <v>1051909409</v>
      </c>
      <c r="S257" s="31">
        <v>771405769</v>
      </c>
      <c r="T257" s="36">
        <f t="shared" si="62"/>
        <v>0.73333859589043759</v>
      </c>
      <c r="U257" s="36">
        <f t="shared" si="63"/>
        <v>-0.45534526521061591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3031229768</v>
      </c>
      <c r="E259" s="32">
        <f>SUM(E255:E258)</f>
        <v>3083246234</v>
      </c>
      <c r="F259" s="32">
        <f>SUM(F255:F258)</f>
        <v>545459047</v>
      </c>
      <c r="G259" s="37">
        <f t="shared" si="56"/>
        <v>0.1799464536665239</v>
      </c>
      <c r="H259" s="32">
        <f>SUM(H255:H258)</f>
        <v>744358599</v>
      </c>
      <c r="I259" s="37">
        <f t="shared" si="57"/>
        <v>0.2455632386756107</v>
      </c>
      <c r="J259" s="32">
        <f>SUM(J255:J258)</f>
        <v>777626544</v>
      </c>
      <c r="K259" s="37">
        <f t="shared" si="58"/>
        <v>0.2522103280058689</v>
      </c>
      <c r="L259" s="32">
        <f>SUM(L255:L258)</f>
        <v>0</v>
      </c>
      <c r="M259" s="37">
        <f t="shared" si="59"/>
        <v>0</v>
      </c>
      <c r="N259" s="32">
        <f t="shared" si="60"/>
        <v>2067444190</v>
      </c>
      <c r="O259" s="37">
        <f t="shared" si="61"/>
        <v>0.67054138174291533</v>
      </c>
      <c r="P259" s="32">
        <f>SUM(P255:P258)</f>
        <v>1030427907</v>
      </c>
      <c r="Q259" s="32">
        <f>SUM(Q255:Q258)</f>
        <v>2644134153</v>
      </c>
      <c r="R259" s="32">
        <f>SUM(R255:R258)</f>
        <v>2878786830</v>
      </c>
      <c r="S259" s="32">
        <f>SUM(S255:S258)</f>
        <v>1969526247</v>
      </c>
      <c r="T259" s="37">
        <f t="shared" si="62"/>
        <v>0.68415147188928882</v>
      </c>
      <c r="U259" s="37">
        <f t="shared" si="63"/>
        <v>-0.24533629309012883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8220737340</v>
      </c>
      <c r="E260" s="32">
        <f>SUM(E234:E239,E241:E246,E248:E253,E255:E258)</f>
        <v>8316466978</v>
      </c>
      <c r="F260" s="32">
        <f>SUM(F234:F239,F241:F246,F248:F253,F255:F258)</f>
        <v>1536916126</v>
      </c>
      <c r="G260" s="37">
        <f t="shared" si="56"/>
        <v>0.18695599463101201</v>
      </c>
      <c r="H260" s="32">
        <f>SUM(H234:H239,H241:H246,H248:H253,H255:H258)</f>
        <v>1815829951</v>
      </c>
      <c r="I260" s="37">
        <f t="shared" si="57"/>
        <v>0.22088407352034434</v>
      </c>
      <c r="J260" s="32">
        <f>SUM(J234:J239,J241:J246,J248:J253,J255:J258)</f>
        <v>1711158510</v>
      </c>
      <c r="K260" s="37">
        <f t="shared" si="58"/>
        <v>0.20575546256921601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5063904587</v>
      </c>
      <c r="O260" s="37">
        <f t="shared" si="61"/>
        <v>0.60890094320049859</v>
      </c>
      <c r="P260" s="32">
        <f>SUM(P234:P239,P241:P246,P248:P253,P255:P258)</f>
        <v>1902677012</v>
      </c>
      <c r="Q260" s="32">
        <f>SUM(Q234:Q239,Q241:Q246,Q248:Q253,Q255:Q258)</f>
        <v>8110068663</v>
      </c>
      <c r="R260" s="32">
        <f>SUM(R234:R239,R241:R246,R248:R253,R255:R258)</f>
        <v>7832214693</v>
      </c>
      <c r="S260" s="32">
        <f>SUM(S234:S239,S241:S246,S248:S253,S255:S258)</f>
        <v>4718952535</v>
      </c>
      <c r="T260" s="37">
        <f t="shared" si="62"/>
        <v>0.60250551344277359</v>
      </c>
      <c r="U260" s="37">
        <f t="shared" si="63"/>
        <v>-0.10065738997849416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51361660</v>
      </c>
      <c r="E263" s="31">
        <v>29558969</v>
      </c>
      <c r="F263" s="31">
        <v>3092866</v>
      </c>
      <c r="G263" s="36">
        <f t="shared" ref="G263:G299" si="64">IF(($D263     =0),0,($F263     /$D263     ))</f>
        <v>6.0217407303424383E-2</v>
      </c>
      <c r="H263" s="31">
        <v>6148642</v>
      </c>
      <c r="I263" s="36">
        <f t="shared" ref="I263:I299" si="65">IF(($D263     =0),0,($H263     /$D263     ))</f>
        <v>0.11971268062597665</v>
      </c>
      <c r="J263" s="31">
        <v>6859267</v>
      </c>
      <c r="K263" s="36">
        <f t="shared" ref="K263:K299" si="66">IF(($E263     =0),0,($J263     /$E263     ))</f>
        <v>0.23205366195282387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16100775</v>
      </c>
      <c r="O263" s="36">
        <f t="shared" ref="O263:O299" si="69">IF(($E263     =0),0,($N263     /$E263     ))</f>
        <v>0.54470015513734593</v>
      </c>
      <c r="P263" s="31">
        <v>5009218</v>
      </c>
      <c r="Q263" s="31">
        <v>49172629</v>
      </c>
      <c r="R263" s="31">
        <v>52406552</v>
      </c>
      <c r="S263" s="31">
        <v>15296530</v>
      </c>
      <c r="T263" s="36">
        <f t="shared" ref="T263:T299" si="70">IF(($R263     =0),0,($S263     /$R263     ))</f>
        <v>0.29188201505796452</v>
      </c>
      <c r="U263" s="36">
        <f t="shared" ref="U263:U299" si="71">IF(($P263     =0),0,(($J263     /$P263     )-1))</f>
        <v>0.36932890523031747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186747552</v>
      </c>
      <c r="E264" s="31">
        <v>201011547</v>
      </c>
      <c r="F264" s="31">
        <v>51848918</v>
      </c>
      <c r="G264" s="36">
        <f t="shared" si="64"/>
        <v>0.27764175457571727</v>
      </c>
      <c r="H264" s="31">
        <v>52556828</v>
      </c>
      <c r="I264" s="36">
        <f t="shared" si="65"/>
        <v>0.28143248699720574</v>
      </c>
      <c r="J264" s="31">
        <v>54445842</v>
      </c>
      <c r="K264" s="36">
        <f t="shared" si="66"/>
        <v>0.27085927556191586</v>
      </c>
      <c r="L264" s="31">
        <v>0</v>
      </c>
      <c r="M264" s="36">
        <f t="shared" si="67"/>
        <v>0</v>
      </c>
      <c r="N264" s="31">
        <f t="shared" si="68"/>
        <v>158851588</v>
      </c>
      <c r="O264" s="36">
        <f t="shared" si="69"/>
        <v>0.79026100923445952</v>
      </c>
      <c r="P264" s="31">
        <v>31090808</v>
      </c>
      <c r="Q264" s="31">
        <v>167536935</v>
      </c>
      <c r="R264" s="31">
        <v>187925030</v>
      </c>
      <c r="S264" s="31">
        <v>129440071</v>
      </c>
      <c r="T264" s="36">
        <f t="shared" si="70"/>
        <v>0.68878568756913328</v>
      </c>
      <c r="U264" s="36">
        <f t="shared" si="71"/>
        <v>0.75118774655197118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273977792</v>
      </c>
      <c r="E265" s="31">
        <v>269114573</v>
      </c>
      <c r="F265" s="31">
        <v>33536857</v>
      </c>
      <c r="G265" s="36">
        <f t="shared" si="64"/>
        <v>0.12240720955952518</v>
      </c>
      <c r="H265" s="31">
        <v>89245283</v>
      </c>
      <c r="I265" s="36">
        <f t="shared" si="65"/>
        <v>0.32573911319060489</v>
      </c>
      <c r="J265" s="31">
        <v>2119932</v>
      </c>
      <c r="K265" s="36">
        <f t="shared" si="66"/>
        <v>7.8774329326268041E-3</v>
      </c>
      <c r="L265" s="31">
        <v>0</v>
      </c>
      <c r="M265" s="36">
        <f t="shared" si="67"/>
        <v>0</v>
      </c>
      <c r="N265" s="31">
        <f t="shared" si="68"/>
        <v>124902072</v>
      </c>
      <c r="O265" s="36">
        <f t="shared" si="69"/>
        <v>0.46412229039710906</v>
      </c>
      <c r="P265" s="31">
        <v>76433251</v>
      </c>
      <c r="Q265" s="31">
        <v>262773051</v>
      </c>
      <c r="R265" s="31">
        <v>262278850</v>
      </c>
      <c r="S265" s="31">
        <v>174072747</v>
      </c>
      <c r="T265" s="36">
        <f t="shared" si="70"/>
        <v>0.66369342019000011</v>
      </c>
      <c r="U265" s="36">
        <f t="shared" si="71"/>
        <v>-0.97226427016691985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512087004</v>
      </c>
      <c r="E267" s="32">
        <f>SUM(E263:E266)</f>
        <v>499685089</v>
      </c>
      <c r="F267" s="32">
        <f>SUM(F263:F266)</f>
        <v>88478641</v>
      </c>
      <c r="G267" s="37">
        <f t="shared" si="64"/>
        <v>0.17278048516927408</v>
      </c>
      <c r="H267" s="32">
        <f>SUM(H263:H266)</f>
        <v>147950753</v>
      </c>
      <c r="I267" s="37">
        <f t="shared" si="65"/>
        <v>0.2889172188404141</v>
      </c>
      <c r="J267" s="32">
        <f>SUM(J263:J266)</f>
        <v>63425041</v>
      </c>
      <c r="K267" s="37">
        <f t="shared" si="66"/>
        <v>0.1269300253224086</v>
      </c>
      <c r="L267" s="32">
        <f>SUM(L263:L266)</f>
        <v>0</v>
      </c>
      <c r="M267" s="37">
        <f t="shared" si="67"/>
        <v>0</v>
      </c>
      <c r="N267" s="32">
        <f t="shared" si="68"/>
        <v>299854435</v>
      </c>
      <c r="O267" s="37">
        <f t="shared" si="69"/>
        <v>0.60008681787981066</v>
      </c>
      <c r="P267" s="32">
        <f>SUM(P263:P266)</f>
        <v>112533277</v>
      </c>
      <c r="Q267" s="32">
        <f>SUM(Q263:Q266)</f>
        <v>479482615</v>
      </c>
      <c r="R267" s="32">
        <f>SUM(R263:R266)</f>
        <v>502610432</v>
      </c>
      <c r="S267" s="32">
        <f>SUM(S263:S266)</f>
        <v>318809348</v>
      </c>
      <c r="T267" s="37">
        <f t="shared" si="70"/>
        <v>0.63430706507898349</v>
      </c>
      <c r="U267" s="37">
        <f t="shared" si="71"/>
        <v>-0.43638857153337851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29044832</v>
      </c>
      <c r="E268" s="31">
        <v>27902931</v>
      </c>
      <c r="F268" s="31">
        <v>4980658</v>
      </c>
      <c r="G268" s="36">
        <f t="shared" si="64"/>
        <v>0.17148172866002462</v>
      </c>
      <c r="H268" s="31">
        <v>4837565</v>
      </c>
      <c r="I268" s="36">
        <f t="shared" si="65"/>
        <v>0.16655510350343911</v>
      </c>
      <c r="J268" s="31">
        <v>3923402</v>
      </c>
      <c r="K268" s="36">
        <f t="shared" si="66"/>
        <v>0.14060895609855467</v>
      </c>
      <c r="L268" s="31">
        <v>0</v>
      </c>
      <c r="M268" s="36">
        <f t="shared" si="67"/>
        <v>0</v>
      </c>
      <c r="N268" s="31">
        <f t="shared" si="68"/>
        <v>13741625</v>
      </c>
      <c r="O268" s="36">
        <f t="shared" si="69"/>
        <v>0.49247962516912652</v>
      </c>
      <c r="P268" s="31">
        <v>4864907</v>
      </c>
      <c r="Q268" s="31">
        <v>34350574</v>
      </c>
      <c r="R268" s="31">
        <v>32019740</v>
      </c>
      <c r="S268" s="31">
        <v>6957187</v>
      </c>
      <c r="T268" s="36">
        <f t="shared" si="70"/>
        <v>0.21727806034652375</v>
      </c>
      <c r="U268" s="36">
        <f t="shared" si="71"/>
        <v>-0.19352990714930418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207768325</v>
      </c>
      <c r="E269" s="31">
        <v>269474555</v>
      </c>
      <c r="F269" s="31">
        <v>87763073</v>
      </c>
      <c r="G269" s="36">
        <f t="shared" si="64"/>
        <v>0.42240833871091754</v>
      </c>
      <c r="H269" s="31">
        <v>37420689</v>
      </c>
      <c r="I269" s="36">
        <f t="shared" si="65"/>
        <v>0.18010776666751296</v>
      </c>
      <c r="J269" s="31">
        <v>38960217</v>
      </c>
      <c r="K269" s="36">
        <f t="shared" si="66"/>
        <v>0.14457846307604069</v>
      </c>
      <c r="L269" s="31">
        <v>0</v>
      </c>
      <c r="M269" s="36">
        <f t="shared" si="67"/>
        <v>0</v>
      </c>
      <c r="N269" s="31">
        <f t="shared" si="68"/>
        <v>164143979</v>
      </c>
      <c r="O269" s="36">
        <f t="shared" si="69"/>
        <v>0.60912607871270075</v>
      </c>
      <c r="P269" s="31">
        <v>26073889</v>
      </c>
      <c r="Q269" s="31">
        <v>156056876</v>
      </c>
      <c r="R269" s="31">
        <v>187461286</v>
      </c>
      <c r="S269" s="31">
        <v>110417998</v>
      </c>
      <c r="T269" s="36">
        <f t="shared" si="70"/>
        <v>0.58901760654730595</v>
      </c>
      <c r="U269" s="36">
        <f t="shared" si="71"/>
        <v>0.49422347391292498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21563394</v>
      </c>
      <c r="E270" s="31">
        <v>21563394</v>
      </c>
      <c r="F270" s="31">
        <v>9838807</v>
      </c>
      <c r="G270" s="36">
        <f t="shared" si="64"/>
        <v>0.45627358105129462</v>
      </c>
      <c r="H270" s="31">
        <v>5942787</v>
      </c>
      <c r="I270" s="36">
        <f t="shared" si="65"/>
        <v>0.27559608659007945</v>
      </c>
      <c r="J270" s="31">
        <v>871589</v>
      </c>
      <c r="K270" s="36">
        <f t="shared" si="66"/>
        <v>4.0419842998741295E-2</v>
      </c>
      <c r="L270" s="31">
        <v>0</v>
      </c>
      <c r="M270" s="36">
        <f t="shared" si="67"/>
        <v>0</v>
      </c>
      <c r="N270" s="31">
        <f t="shared" si="68"/>
        <v>16653183</v>
      </c>
      <c r="O270" s="36">
        <f t="shared" si="69"/>
        <v>0.77228951064011542</v>
      </c>
      <c r="P270" s="31">
        <v>481479</v>
      </c>
      <c r="Q270" s="31">
        <v>19217743</v>
      </c>
      <c r="R270" s="31">
        <v>19798664</v>
      </c>
      <c r="S270" s="31">
        <v>4837700</v>
      </c>
      <c r="T270" s="36">
        <f t="shared" si="70"/>
        <v>0.24434476992993062</v>
      </c>
      <c r="U270" s="36">
        <f t="shared" si="71"/>
        <v>0.81023263735282325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43903931</v>
      </c>
      <c r="E271" s="31">
        <v>43021727</v>
      </c>
      <c r="F271" s="31">
        <v>7708901</v>
      </c>
      <c r="G271" s="36">
        <f t="shared" si="64"/>
        <v>0.17558566680509771</v>
      </c>
      <c r="H271" s="31">
        <v>8977242</v>
      </c>
      <c r="I271" s="36">
        <f t="shared" si="65"/>
        <v>0.20447467448871492</v>
      </c>
      <c r="J271" s="31">
        <v>7436203</v>
      </c>
      <c r="K271" s="36">
        <f t="shared" si="66"/>
        <v>0.17284761720513916</v>
      </c>
      <c r="L271" s="31">
        <v>0</v>
      </c>
      <c r="M271" s="36">
        <f t="shared" si="67"/>
        <v>0</v>
      </c>
      <c r="N271" s="31">
        <f t="shared" si="68"/>
        <v>24122346</v>
      </c>
      <c r="O271" s="36">
        <f t="shared" si="69"/>
        <v>0.56070147997545516</v>
      </c>
      <c r="P271" s="31">
        <v>9267152</v>
      </c>
      <c r="Q271" s="31">
        <v>38629591</v>
      </c>
      <c r="R271" s="31">
        <v>40275158</v>
      </c>
      <c r="S271" s="31">
        <v>29009028</v>
      </c>
      <c r="T271" s="36">
        <f t="shared" si="70"/>
        <v>0.72027099186054089</v>
      </c>
      <c r="U271" s="36">
        <f t="shared" si="71"/>
        <v>-0.19757407669583926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19316691</v>
      </c>
      <c r="E272" s="31">
        <v>21506085</v>
      </c>
      <c r="F272" s="31">
        <v>3957278</v>
      </c>
      <c r="G272" s="36">
        <f t="shared" si="64"/>
        <v>0.20486314141485207</v>
      </c>
      <c r="H272" s="31">
        <v>4153703</v>
      </c>
      <c r="I272" s="36">
        <f t="shared" si="65"/>
        <v>0.21503180850177703</v>
      </c>
      <c r="J272" s="31">
        <v>4497041</v>
      </c>
      <c r="K272" s="36">
        <f t="shared" si="66"/>
        <v>0.20910551595048565</v>
      </c>
      <c r="L272" s="31">
        <v>0</v>
      </c>
      <c r="M272" s="36">
        <f t="shared" si="67"/>
        <v>0</v>
      </c>
      <c r="N272" s="31">
        <f t="shared" si="68"/>
        <v>12608022</v>
      </c>
      <c r="O272" s="36">
        <f t="shared" si="69"/>
        <v>0.58625370447480329</v>
      </c>
      <c r="P272" s="31">
        <v>4004887</v>
      </c>
      <c r="Q272" s="31">
        <v>17322752</v>
      </c>
      <c r="R272" s="31">
        <v>17472752</v>
      </c>
      <c r="S272" s="31">
        <v>12351514</v>
      </c>
      <c r="T272" s="36">
        <f t="shared" si="70"/>
        <v>0.70690146577940327</v>
      </c>
      <c r="U272" s="36">
        <f t="shared" si="71"/>
        <v>0.12288836114477131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22818347</v>
      </c>
      <c r="E273" s="31">
        <v>22665347</v>
      </c>
      <c r="F273" s="31">
        <v>5684567</v>
      </c>
      <c r="G273" s="36">
        <f t="shared" si="64"/>
        <v>0.24912264678944535</v>
      </c>
      <c r="H273" s="31">
        <v>4348249</v>
      </c>
      <c r="I273" s="36">
        <f t="shared" si="65"/>
        <v>0.19055933368004263</v>
      </c>
      <c r="J273" s="31">
        <v>4526528</v>
      </c>
      <c r="K273" s="36">
        <f t="shared" si="66"/>
        <v>0.19971139202060309</v>
      </c>
      <c r="L273" s="31">
        <v>0</v>
      </c>
      <c r="M273" s="36">
        <f t="shared" si="67"/>
        <v>0</v>
      </c>
      <c r="N273" s="31">
        <f t="shared" si="68"/>
        <v>14559344</v>
      </c>
      <c r="O273" s="36">
        <f t="shared" si="69"/>
        <v>0.64236139865848951</v>
      </c>
      <c r="P273" s="31">
        <v>4142615</v>
      </c>
      <c r="Q273" s="31">
        <v>23203189</v>
      </c>
      <c r="R273" s="31">
        <v>23258689</v>
      </c>
      <c r="S273" s="31">
        <v>13470271</v>
      </c>
      <c r="T273" s="36">
        <f t="shared" si="70"/>
        <v>0.57915005441622269</v>
      </c>
      <c r="U273" s="36">
        <f t="shared" si="71"/>
        <v>9.2674071812128389E-2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0</v>
      </c>
      <c r="E274" s="31">
        <v>0</v>
      </c>
      <c r="F274" s="31">
        <v>0</v>
      </c>
      <c r="G274" s="36">
        <f t="shared" si="64"/>
        <v>0</v>
      </c>
      <c r="H274" s="31">
        <v>0</v>
      </c>
      <c r="I274" s="36">
        <f t="shared" si="65"/>
        <v>0</v>
      </c>
      <c r="J274" s="31">
        <v>0</v>
      </c>
      <c r="K274" s="36">
        <f t="shared" si="66"/>
        <v>0</v>
      </c>
      <c r="L274" s="31">
        <v>0</v>
      </c>
      <c r="M274" s="36">
        <f t="shared" si="67"/>
        <v>0</v>
      </c>
      <c r="N274" s="31">
        <f t="shared" si="68"/>
        <v>0</v>
      </c>
      <c r="O274" s="36">
        <f t="shared" si="69"/>
        <v>0</v>
      </c>
      <c r="P274" s="31">
        <v>0</v>
      </c>
      <c r="Q274" s="31">
        <v>0</v>
      </c>
      <c r="R274" s="31">
        <v>0</v>
      </c>
      <c r="S274" s="31">
        <v>0</v>
      </c>
      <c r="T274" s="36">
        <f t="shared" si="70"/>
        <v>0</v>
      </c>
      <c r="U274" s="36">
        <f t="shared" si="71"/>
        <v>0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344415520</v>
      </c>
      <c r="E275" s="32">
        <f>SUM(E268:E274)</f>
        <v>406134039</v>
      </c>
      <c r="F275" s="32">
        <f>SUM(F268:F274)</f>
        <v>119933284</v>
      </c>
      <c r="G275" s="37">
        <f t="shared" si="64"/>
        <v>0.34822264687723714</v>
      </c>
      <c r="H275" s="32">
        <f>SUM(H268:H274)</f>
        <v>65680235</v>
      </c>
      <c r="I275" s="37">
        <f t="shared" si="65"/>
        <v>0.19070056715214229</v>
      </c>
      <c r="J275" s="32">
        <f>SUM(J268:J274)</f>
        <v>60214980</v>
      </c>
      <c r="K275" s="37">
        <f t="shared" si="66"/>
        <v>0.14826381001765773</v>
      </c>
      <c r="L275" s="32">
        <f>SUM(L268:L274)</f>
        <v>0</v>
      </c>
      <c r="M275" s="37">
        <f t="shared" si="67"/>
        <v>0</v>
      </c>
      <c r="N275" s="32">
        <f t="shared" si="68"/>
        <v>245828499</v>
      </c>
      <c r="O275" s="37">
        <f t="shared" si="69"/>
        <v>0.60528908043583118</v>
      </c>
      <c r="P275" s="32">
        <f>SUM(P268:P274)</f>
        <v>48834929</v>
      </c>
      <c r="Q275" s="32">
        <f>SUM(Q268:Q274)</f>
        <v>288780725</v>
      </c>
      <c r="R275" s="32">
        <f>SUM(R268:R274)</f>
        <v>320286289</v>
      </c>
      <c r="S275" s="32">
        <f>SUM(S268:S274)</f>
        <v>177043698</v>
      </c>
      <c r="T275" s="37">
        <f t="shared" si="70"/>
        <v>0.55276702150681201</v>
      </c>
      <c r="U275" s="37">
        <f t="shared" si="71"/>
        <v>0.23303097256473948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32285640</v>
      </c>
      <c r="E276" s="31">
        <v>32284640</v>
      </c>
      <c r="F276" s="31">
        <v>9695301</v>
      </c>
      <c r="G276" s="36">
        <f t="shared" si="64"/>
        <v>0.3002976245786052</v>
      </c>
      <c r="H276" s="31">
        <v>6485379</v>
      </c>
      <c r="I276" s="36">
        <f t="shared" si="65"/>
        <v>0.20087503298680157</v>
      </c>
      <c r="J276" s="31">
        <v>6576390</v>
      </c>
      <c r="K276" s="36">
        <f t="shared" si="66"/>
        <v>0.20370027356662487</v>
      </c>
      <c r="L276" s="31">
        <v>0</v>
      </c>
      <c r="M276" s="36">
        <f t="shared" si="67"/>
        <v>0</v>
      </c>
      <c r="N276" s="31">
        <f t="shared" si="68"/>
        <v>22757070</v>
      </c>
      <c r="O276" s="36">
        <f t="shared" si="69"/>
        <v>0.70488845469548367</v>
      </c>
      <c r="P276" s="31">
        <v>6183949</v>
      </c>
      <c r="Q276" s="31">
        <v>28102548</v>
      </c>
      <c r="R276" s="31">
        <v>34107503</v>
      </c>
      <c r="S276" s="31">
        <v>22103499</v>
      </c>
      <c r="T276" s="36">
        <f t="shared" si="70"/>
        <v>0.64805386075902416</v>
      </c>
      <c r="U276" s="36">
        <f t="shared" si="71"/>
        <v>6.3461228415693682E-2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82248600</v>
      </c>
      <c r="E277" s="31">
        <v>82063400</v>
      </c>
      <c r="F277" s="31">
        <v>808010</v>
      </c>
      <c r="G277" s="36">
        <f t="shared" si="64"/>
        <v>9.8239970042043271E-3</v>
      </c>
      <c r="H277" s="31">
        <v>22346749</v>
      </c>
      <c r="I277" s="36">
        <f t="shared" si="65"/>
        <v>0.27169762160085398</v>
      </c>
      <c r="J277" s="31">
        <v>19631316</v>
      </c>
      <c r="K277" s="36">
        <f t="shared" si="66"/>
        <v>0.2392213337492719</v>
      </c>
      <c r="L277" s="31">
        <v>0</v>
      </c>
      <c r="M277" s="36">
        <f t="shared" si="67"/>
        <v>0</v>
      </c>
      <c r="N277" s="31">
        <f t="shared" si="68"/>
        <v>42786075</v>
      </c>
      <c r="O277" s="36">
        <f t="shared" si="69"/>
        <v>0.52137828800659003</v>
      </c>
      <c r="P277" s="31">
        <v>15678565</v>
      </c>
      <c r="Q277" s="31">
        <v>69910070</v>
      </c>
      <c r="R277" s="31">
        <v>70639872</v>
      </c>
      <c r="S277" s="31">
        <v>47208987</v>
      </c>
      <c r="T277" s="36">
        <f t="shared" si="70"/>
        <v>0.66830510395035825</v>
      </c>
      <c r="U277" s="36">
        <f t="shared" si="71"/>
        <v>0.25211178446496851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105243565</v>
      </c>
      <c r="E278" s="31">
        <v>143382855</v>
      </c>
      <c r="F278" s="31">
        <v>4258246</v>
      </c>
      <c r="G278" s="36">
        <f t="shared" si="64"/>
        <v>4.046086808252837E-2</v>
      </c>
      <c r="H278" s="31">
        <v>9686030</v>
      </c>
      <c r="I278" s="36">
        <f t="shared" si="65"/>
        <v>9.2034415595860897E-2</v>
      </c>
      <c r="J278" s="31">
        <v>32172183</v>
      </c>
      <c r="K278" s="36">
        <f t="shared" si="66"/>
        <v>0.22437956755708344</v>
      </c>
      <c r="L278" s="31">
        <v>0</v>
      </c>
      <c r="M278" s="36">
        <f t="shared" si="67"/>
        <v>0</v>
      </c>
      <c r="N278" s="31">
        <f t="shared" si="68"/>
        <v>46116459</v>
      </c>
      <c r="O278" s="36">
        <f t="shared" si="69"/>
        <v>0.3216316134868426</v>
      </c>
      <c r="P278" s="31">
        <v>7512006</v>
      </c>
      <c r="Q278" s="31">
        <v>0</v>
      </c>
      <c r="R278" s="31">
        <v>103672389</v>
      </c>
      <c r="S278" s="31">
        <v>19282348</v>
      </c>
      <c r="T278" s="36">
        <f t="shared" si="70"/>
        <v>0.18599309021421315</v>
      </c>
      <c r="U278" s="36">
        <f t="shared" si="71"/>
        <v>3.2827685441145817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29391461</v>
      </c>
      <c r="E279" s="31">
        <v>23361461</v>
      </c>
      <c r="F279" s="31">
        <v>2390050</v>
      </c>
      <c r="G279" s="36">
        <f t="shared" si="64"/>
        <v>8.1317835816327746E-2</v>
      </c>
      <c r="H279" s="31">
        <v>3684297</v>
      </c>
      <c r="I279" s="36">
        <f t="shared" si="65"/>
        <v>0.1253526321811631</v>
      </c>
      <c r="J279" s="31">
        <v>5526182</v>
      </c>
      <c r="K279" s="36">
        <f t="shared" si="66"/>
        <v>0.23655121569665527</v>
      </c>
      <c r="L279" s="31">
        <v>0</v>
      </c>
      <c r="M279" s="36">
        <f t="shared" si="67"/>
        <v>0</v>
      </c>
      <c r="N279" s="31">
        <f t="shared" si="68"/>
        <v>11600529</v>
      </c>
      <c r="O279" s="36">
        <f t="shared" si="69"/>
        <v>0.4965669313233449</v>
      </c>
      <c r="P279" s="31">
        <v>83616</v>
      </c>
      <c r="Q279" s="31">
        <v>27285813</v>
      </c>
      <c r="R279" s="31">
        <v>27865840</v>
      </c>
      <c r="S279" s="31">
        <v>83616</v>
      </c>
      <c r="T279" s="36">
        <f t="shared" si="70"/>
        <v>3.0006631775679471E-3</v>
      </c>
      <c r="U279" s="36">
        <f t="shared" si="71"/>
        <v>65.090006697282817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28895995</v>
      </c>
      <c r="E280" s="31">
        <v>29101690</v>
      </c>
      <c r="F280" s="31">
        <v>7935109</v>
      </c>
      <c r="G280" s="36">
        <f t="shared" si="64"/>
        <v>0.27460930139280548</v>
      </c>
      <c r="H280" s="31">
        <v>4277186</v>
      </c>
      <c r="I280" s="36">
        <f t="shared" si="65"/>
        <v>0.14802002838109571</v>
      </c>
      <c r="J280" s="31">
        <v>5303715</v>
      </c>
      <c r="K280" s="36">
        <f t="shared" si="66"/>
        <v>0.1822476632800363</v>
      </c>
      <c r="L280" s="31">
        <v>0</v>
      </c>
      <c r="M280" s="36">
        <f t="shared" si="67"/>
        <v>0</v>
      </c>
      <c r="N280" s="31">
        <f t="shared" si="68"/>
        <v>17516010</v>
      </c>
      <c r="O280" s="36">
        <f t="shared" si="69"/>
        <v>0.60188978715669095</v>
      </c>
      <c r="P280" s="31">
        <v>13212603</v>
      </c>
      <c r="Q280" s="31">
        <v>21091799</v>
      </c>
      <c r="R280" s="31">
        <v>27662499</v>
      </c>
      <c r="S280" s="31">
        <v>16793177</v>
      </c>
      <c r="T280" s="36">
        <f t="shared" si="70"/>
        <v>0.60707374991680974</v>
      </c>
      <c r="U280" s="36">
        <f t="shared" si="71"/>
        <v>-0.5985866675930549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34848020</v>
      </c>
      <c r="E281" s="31">
        <v>28562214</v>
      </c>
      <c r="F281" s="31">
        <v>6070394</v>
      </c>
      <c r="G281" s="36">
        <f t="shared" si="64"/>
        <v>0.17419623840895407</v>
      </c>
      <c r="H281" s="31">
        <v>3336921</v>
      </c>
      <c r="I281" s="36">
        <f t="shared" si="65"/>
        <v>9.5756401654957732E-2</v>
      </c>
      <c r="J281" s="31">
        <v>2958825</v>
      </c>
      <c r="K281" s="36">
        <f t="shared" si="66"/>
        <v>0.10359228454768947</v>
      </c>
      <c r="L281" s="31">
        <v>0</v>
      </c>
      <c r="M281" s="36">
        <f t="shared" si="67"/>
        <v>0</v>
      </c>
      <c r="N281" s="31">
        <f t="shared" si="68"/>
        <v>12366140</v>
      </c>
      <c r="O281" s="36">
        <f t="shared" si="69"/>
        <v>0.43295453216616892</v>
      </c>
      <c r="P281" s="31">
        <v>2267413</v>
      </c>
      <c r="Q281" s="31">
        <v>26398413</v>
      </c>
      <c r="R281" s="31">
        <v>28772788</v>
      </c>
      <c r="S281" s="31">
        <v>11166580</v>
      </c>
      <c r="T281" s="36">
        <f t="shared" si="70"/>
        <v>0.38809516825411566</v>
      </c>
      <c r="U281" s="36">
        <f t="shared" si="71"/>
        <v>0.30493430177916414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56259799</v>
      </c>
      <c r="E282" s="31">
        <v>55011299</v>
      </c>
      <c r="F282" s="31">
        <v>1491587</v>
      </c>
      <c r="G282" s="36">
        <f t="shared" si="64"/>
        <v>2.6512483629740662E-2</v>
      </c>
      <c r="H282" s="31">
        <v>15583595</v>
      </c>
      <c r="I282" s="36">
        <f t="shared" si="65"/>
        <v>0.27699343540136001</v>
      </c>
      <c r="J282" s="31">
        <v>5827213</v>
      </c>
      <c r="K282" s="36">
        <f t="shared" si="66"/>
        <v>0.10592756589878018</v>
      </c>
      <c r="L282" s="31">
        <v>0</v>
      </c>
      <c r="M282" s="36">
        <f t="shared" si="67"/>
        <v>0</v>
      </c>
      <c r="N282" s="31">
        <f t="shared" si="68"/>
        <v>22902395</v>
      </c>
      <c r="O282" s="36">
        <f t="shared" si="69"/>
        <v>0.41632165421143752</v>
      </c>
      <c r="P282" s="31">
        <v>11788967</v>
      </c>
      <c r="Q282" s="31">
        <v>44818289</v>
      </c>
      <c r="R282" s="31">
        <v>50264208</v>
      </c>
      <c r="S282" s="31">
        <v>27161263</v>
      </c>
      <c r="T282" s="36">
        <f t="shared" si="70"/>
        <v>0.54036985920478442</v>
      </c>
      <c r="U282" s="36">
        <f t="shared" si="71"/>
        <v>-0.5057062251510247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109299068</v>
      </c>
      <c r="E283" s="31">
        <v>101491109</v>
      </c>
      <c r="F283" s="31">
        <v>10226082</v>
      </c>
      <c r="G283" s="36">
        <f t="shared" si="64"/>
        <v>9.3560559912551133E-2</v>
      </c>
      <c r="H283" s="31">
        <v>17957823</v>
      </c>
      <c r="I283" s="36">
        <f t="shared" si="65"/>
        <v>0.16429987307851518</v>
      </c>
      <c r="J283" s="31">
        <v>24295609</v>
      </c>
      <c r="K283" s="36">
        <f t="shared" si="66"/>
        <v>0.239386575231925</v>
      </c>
      <c r="L283" s="31">
        <v>0</v>
      </c>
      <c r="M283" s="36">
        <f t="shared" si="67"/>
        <v>0</v>
      </c>
      <c r="N283" s="31">
        <f t="shared" si="68"/>
        <v>52479514</v>
      </c>
      <c r="O283" s="36">
        <f t="shared" si="69"/>
        <v>0.51708484139236277</v>
      </c>
      <c r="P283" s="31">
        <v>20629484</v>
      </c>
      <c r="Q283" s="31">
        <v>94868439</v>
      </c>
      <c r="R283" s="31">
        <v>98757816</v>
      </c>
      <c r="S283" s="31">
        <v>54563362</v>
      </c>
      <c r="T283" s="36">
        <f t="shared" si="70"/>
        <v>0.55249664492378003</v>
      </c>
      <c r="U283" s="36">
        <f t="shared" si="71"/>
        <v>0.17771287929450885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478472148</v>
      </c>
      <c r="E285" s="32">
        <f>SUM(E276:E284)</f>
        <v>495258668</v>
      </c>
      <c r="F285" s="32">
        <f>SUM(F276:F284)</f>
        <v>42874779</v>
      </c>
      <c r="G285" s="37">
        <f t="shared" si="64"/>
        <v>8.9607679734787823E-2</v>
      </c>
      <c r="H285" s="32">
        <f>SUM(H276:H284)</f>
        <v>83357980</v>
      </c>
      <c r="I285" s="37">
        <f t="shared" si="65"/>
        <v>0.17421699538506888</v>
      </c>
      <c r="J285" s="32">
        <f>SUM(J276:J284)</f>
        <v>102291433</v>
      </c>
      <c r="K285" s="37">
        <f t="shared" si="66"/>
        <v>0.20654142897303113</v>
      </c>
      <c r="L285" s="32">
        <f>SUM(L276:L284)</f>
        <v>0</v>
      </c>
      <c r="M285" s="37">
        <f t="shared" si="67"/>
        <v>0</v>
      </c>
      <c r="N285" s="32">
        <f t="shared" si="68"/>
        <v>228524192</v>
      </c>
      <c r="O285" s="37">
        <f t="shared" si="69"/>
        <v>0.46142391191828669</v>
      </c>
      <c r="P285" s="32">
        <f>SUM(P276:P284)</f>
        <v>77356603</v>
      </c>
      <c r="Q285" s="32">
        <f>SUM(Q276:Q284)</f>
        <v>312475371</v>
      </c>
      <c r="R285" s="32">
        <f>SUM(R276:R284)</f>
        <v>441742915</v>
      </c>
      <c r="S285" s="32">
        <f>SUM(S276:S284)</f>
        <v>198362832</v>
      </c>
      <c r="T285" s="37">
        <f t="shared" si="70"/>
        <v>0.44904587094509485</v>
      </c>
      <c r="U285" s="37">
        <f t="shared" si="71"/>
        <v>0.32233615532471083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110088012</v>
      </c>
      <c r="E286" s="31">
        <v>110088012</v>
      </c>
      <c r="F286" s="31">
        <v>3140264</v>
      </c>
      <c r="G286" s="36">
        <f t="shared" si="64"/>
        <v>2.8525031408506131E-2</v>
      </c>
      <c r="H286" s="31">
        <v>5505323</v>
      </c>
      <c r="I286" s="36">
        <f t="shared" si="65"/>
        <v>5.0008378750630904E-2</v>
      </c>
      <c r="J286" s="31">
        <v>9648906</v>
      </c>
      <c r="K286" s="36">
        <f t="shared" si="66"/>
        <v>8.7647199951253543E-2</v>
      </c>
      <c r="L286" s="31">
        <v>0</v>
      </c>
      <c r="M286" s="36">
        <f t="shared" si="67"/>
        <v>0</v>
      </c>
      <c r="N286" s="31">
        <f t="shared" si="68"/>
        <v>18294493</v>
      </c>
      <c r="O286" s="36">
        <f t="shared" si="69"/>
        <v>0.16618061011039059</v>
      </c>
      <c r="P286" s="31">
        <v>842119</v>
      </c>
      <c r="Q286" s="31">
        <v>154371329</v>
      </c>
      <c r="R286" s="31">
        <v>154371329</v>
      </c>
      <c r="S286" s="31">
        <v>6373714</v>
      </c>
      <c r="T286" s="36">
        <f t="shared" si="70"/>
        <v>4.1288198017651323E-2</v>
      </c>
      <c r="U286" s="36">
        <f t="shared" si="71"/>
        <v>10.457888968186207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3707880</v>
      </c>
      <c r="E287" s="31">
        <v>3707880</v>
      </c>
      <c r="F287" s="31">
        <v>110823</v>
      </c>
      <c r="G287" s="36">
        <f t="shared" si="64"/>
        <v>2.9888507718696399E-2</v>
      </c>
      <c r="H287" s="31">
        <v>0</v>
      </c>
      <c r="I287" s="36">
        <f t="shared" si="65"/>
        <v>0</v>
      </c>
      <c r="J287" s="31">
        <v>1128755</v>
      </c>
      <c r="K287" s="36">
        <f t="shared" si="66"/>
        <v>0.30442058534796163</v>
      </c>
      <c r="L287" s="31">
        <v>0</v>
      </c>
      <c r="M287" s="36">
        <f t="shared" si="67"/>
        <v>0</v>
      </c>
      <c r="N287" s="31">
        <f t="shared" si="68"/>
        <v>1239578</v>
      </c>
      <c r="O287" s="36">
        <f t="shared" si="69"/>
        <v>0.33430909306665801</v>
      </c>
      <c r="P287" s="31">
        <v>1490093</v>
      </c>
      <c r="Q287" s="31">
        <v>2199310</v>
      </c>
      <c r="R287" s="31">
        <v>4199310</v>
      </c>
      <c r="S287" s="31">
        <v>1964493</v>
      </c>
      <c r="T287" s="36">
        <f t="shared" si="70"/>
        <v>0.46781328361087893</v>
      </c>
      <c r="U287" s="36">
        <f t="shared" si="71"/>
        <v>-0.24249358932630383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80621692</v>
      </c>
      <c r="E288" s="31">
        <v>104155744</v>
      </c>
      <c r="F288" s="31">
        <v>22405289</v>
      </c>
      <c r="G288" s="36">
        <f t="shared" si="64"/>
        <v>0.27790645971558126</v>
      </c>
      <c r="H288" s="31">
        <v>18035763</v>
      </c>
      <c r="I288" s="36">
        <f t="shared" si="65"/>
        <v>0.2237085646875285</v>
      </c>
      <c r="J288" s="31">
        <v>17471155</v>
      </c>
      <c r="K288" s="36">
        <f t="shared" si="66"/>
        <v>0.16774067688480052</v>
      </c>
      <c r="L288" s="31">
        <v>0</v>
      </c>
      <c r="M288" s="36">
        <f t="shared" si="67"/>
        <v>0</v>
      </c>
      <c r="N288" s="31">
        <f t="shared" si="68"/>
        <v>57912207</v>
      </c>
      <c r="O288" s="36">
        <f t="shared" si="69"/>
        <v>0.55601548964980751</v>
      </c>
      <c r="P288" s="31">
        <v>16180392</v>
      </c>
      <c r="Q288" s="31">
        <v>61139546</v>
      </c>
      <c r="R288" s="31">
        <v>78138548</v>
      </c>
      <c r="S288" s="31">
        <v>37182607</v>
      </c>
      <c r="T288" s="36">
        <f t="shared" si="70"/>
        <v>0.47585484951678397</v>
      </c>
      <c r="U288" s="36">
        <f t="shared" si="71"/>
        <v>7.977328361389513E-2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37262997</v>
      </c>
      <c r="E289" s="31">
        <v>31423440</v>
      </c>
      <c r="F289" s="31">
        <v>12080023</v>
      </c>
      <c r="G289" s="36">
        <f t="shared" si="64"/>
        <v>0.32418280794751964</v>
      </c>
      <c r="H289" s="31">
        <v>6305918</v>
      </c>
      <c r="I289" s="36">
        <f t="shared" si="65"/>
        <v>0.16922734368360118</v>
      </c>
      <c r="J289" s="31">
        <v>6073753</v>
      </c>
      <c r="K289" s="36">
        <f t="shared" si="66"/>
        <v>0.19328733582319441</v>
      </c>
      <c r="L289" s="31">
        <v>0</v>
      </c>
      <c r="M289" s="36">
        <f t="shared" si="67"/>
        <v>0</v>
      </c>
      <c r="N289" s="31">
        <f t="shared" si="68"/>
        <v>24459694</v>
      </c>
      <c r="O289" s="36">
        <f t="shared" si="69"/>
        <v>0.77839008078046201</v>
      </c>
      <c r="P289" s="31">
        <v>7152714</v>
      </c>
      <c r="Q289" s="31">
        <v>37570233</v>
      </c>
      <c r="R289" s="31">
        <v>41445654</v>
      </c>
      <c r="S289" s="31">
        <v>14929959</v>
      </c>
      <c r="T289" s="36">
        <f t="shared" si="70"/>
        <v>0.36022978428570579</v>
      </c>
      <c r="U289" s="36">
        <f t="shared" si="71"/>
        <v>-0.15084637803217071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460007269</v>
      </c>
      <c r="E290" s="31">
        <v>453305546</v>
      </c>
      <c r="F290" s="31">
        <v>83128649</v>
      </c>
      <c r="G290" s="36">
        <f t="shared" si="64"/>
        <v>0.18071159871171513</v>
      </c>
      <c r="H290" s="31">
        <v>94977143</v>
      </c>
      <c r="I290" s="36">
        <f t="shared" si="65"/>
        <v>0.20646878734431476</v>
      </c>
      <c r="J290" s="31">
        <v>105579180</v>
      </c>
      <c r="K290" s="36">
        <f t="shared" si="66"/>
        <v>0.23290952632642178</v>
      </c>
      <c r="L290" s="31">
        <v>0</v>
      </c>
      <c r="M290" s="36">
        <f t="shared" si="67"/>
        <v>0</v>
      </c>
      <c r="N290" s="31">
        <f t="shared" si="68"/>
        <v>283684972</v>
      </c>
      <c r="O290" s="36">
        <f t="shared" si="69"/>
        <v>0.62581403316870077</v>
      </c>
      <c r="P290" s="31">
        <v>63125340</v>
      </c>
      <c r="Q290" s="31">
        <v>387183457</v>
      </c>
      <c r="R290" s="31">
        <v>388183457</v>
      </c>
      <c r="S290" s="31">
        <v>257924982</v>
      </c>
      <c r="T290" s="36">
        <f t="shared" si="70"/>
        <v>0.6644409424175951</v>
      </c>
      <c r="U290" s="36">
        <f t="shared" si="71"/>
        <v>0.67253245685488583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691687850</v>
      </c>
      <c r="E292" s="32">
        <f>SUM(E286:E291)</f>
        <v>702680622</v>
      </c>
      <c r="F292" s="32">
        <f>SUM(F286:F291)</f>
        <v>120865048</v>
      </c>
      <c r="G292" s="37">
        <f t="shared" si="64"/>
        <v>0.17473929605674005</v>
      </c>
      <c r="H292" s="32">
        <f>SUM(H286:H291)</f>
        <v>124824147</v>
      </c>
      <c r="I292" s="37">
        <f t="shared" si="65"/>
        <v>0.18046311931024955</v>
      </c>
      <c r="J292" s="32">
        <f>SUM(J286:J291)</f>
        <v>139901749</v>
      </c>
      <c r="K292" s="37">
        <f t="shared" si="66"/>
        <v>0.19909720663963321</v>
      </c>
      <c r="L292" s="32">
        <f>SUM(L286:L291)</f>
        <v>0</v>
      </c>
      <c r="M292" s="37">
        <f t="shared" si="67"/>
        <v>0</v>
      </c>
      <c r="N292" s="32">
        <f t="shared" si="68"/>
        <v>385590944</v>
      </c>
      <c r="O292" s="37">
        <f t="shared" si="69"/>
        <v>0.54874281704612027</v>
      </c>
      <c r="P292" s="32">
        <f>SUM(P286:P291)</f>
        <v>88790658</v>
      </c>
      <c r="Q292" s="32">
        <f>SUM(Q286:Q291)</f>
        <v>642463875</v>
      </c>
      <c r="R292" s="32">
        <f>SUM(R286:R291)</f>
        <v>666338298</v>
      </c>
      <c r="S292" s="32">
        <f>SUM(S286:S291)</f>
        <v>318375755</v>
      </c>
      <c r="T292" s="37">
        <f t="shared" si="70"/>
        <v>0.47779897381795094</v>
      </c>
      <c r="U292" s="37">
        <f t="shared" si="71"/>
        <v>0.57563590755234628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1264127818</v>
      </c>
      <c r="E293" s="31">
        <v>1349512818</v>
      </c>
      <c r="F293" s="31">
        <v>374137748</v>
      </c>
      <c r="G293" s="36">
        <f t="shared" si="64"/>
        <v>0.29596512526077484</v>
      </c>
      <c r="H293" s="31">
        <v>187840881</v>
      </c>
      <c r="I293" s="36">
        <f t="shared" si="65"/>
        <v>0.1485932659065968</v>
      </c>
      <c r="J293" s="31">
        <v>289674876</v>
      </c>
      <c r="K293" s="36">
        <f t="shared" si="66"/>
        <v>0.21465144468157249</v>
      </c>
      <c r="L293" s="31">
        <v>0</v>
      </c>
      <c r="M293" s="36">
        <f t="shared" si="67"/>
        <v>0</v>
      </c>
      <c r="N293" s="31">
        <f t="shared" si="68"/>
        <v>851653505</v>
      </c>
      <c r="O293" s="36">
        <f t="shared" si="69"/>
        <v>0.63108219028416812</v>
      </c>
      <c r="P293" s="31">
        <v>288793573</v>
      </c>
      <c r="Q293" s="31">
        <v>1139851325</v>
      </c>
      <c r="R293" s="31">
        <v>1234339558</v>
      </c>
      <c r="S293" s="31">
        <v>794461401</v>
      </c>
      <c r="T293" s="36">
        <f t="shared" si="70"/>
        <v>0.64363277985456901</v>
      </c>
      <c r="U293" s="36">
        <f t="shared" si="71"/>
        <v>3.0516710979575645E-3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75130864</v>
      </c>
      <c r="E294" s="31">
        <v>100401788</v>
      </c>
      <c r="F294" s="31">
        <v>8148866</v>
      </c>
      <c r="G294" s="36">
        <f t="shared" si="64"/>
        <v>0.10846229586818008</v>
      </c>
      <c r="H294" s="31">
        <v>12739567</v>
      </c>
      <c r="I294" s="36">
        <f t="shared" si="65"/>
        <v>0.16956502723035369</v>
      </c>
      <c r="J294" s="31">
        <v>4350050</v>
      </c>
      <c r="K294" s="36">
        <f t="shared" si="66"/>
        <v>4.3326419645036598E-2</v>
      </c>
      <c r="L294" s="31">
        <v>0</v>
      </c>
      <c r="M294" s="36">
        <f t="shared" si="67"/>
        <v>0</v>
      </c>
      <c r="N294" s="31">
        <f t="shared" si="68"/>
        <v>25238483</v>
      </c>
      <c r="O294" s="36">
        <f t="shared" si="69"/>
        <v>0.25137483607363648</v>
      </c>
      <c r="P294" s="31">
        <v>12836708</v>
      </c>
      <c r="Q294" s="31">
        <v>53180442</v>
      </c>
      <c r="R294" s="31">
        <v>81138632</v>
      </c>
      <c r="S294" s="31">
        <v>34535666</v>
      </c>
      <c r="T294" s="36">
        <f t="shared" si="70"/>
        <v>0.42563776525095964</v>
      </c>
      <c r="U294" s="36">
        <f t="shared" si="71"/>
        <v>-0.66112417607380336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42339419</v>
      </c>
      <c r="E295" s="31">
        <v>35625288</v>
      </c>
      <c r="F295" s="31">
        <v>4647134</v>
      </c>
      <c r="G295" s="36">
        <f t="shared" si="64"/>
        <v>0.1097590403873988</v>
      </c>
      <c r="H295" s="31">
        <v>7364222</v>
      </c>
      <c r="I295" s="36">
        <f t="shared" si="65"/>
        <v>0.1739329961046466</v>
      </c>
      <c r="J295" s="31">
        <v>224606</v>
      </c>
      <c r="K295" s="36">
        <f t="shared" si="66"/>
        <v>6.3046788562102288E-3</v>
      </c>
      <c r="L295" s="31">
        <v>0</v>
      </c>
      <c r="M295" s="36">
        <f t="shared" si="67"/>
        <v>0</v>
      </c>
      <c r="N295" s="31">
        <f t="shared" si="68"/>
        <v>12235962</v>
      </c>
      <c r="O295" s="36">
        <f t="shared" si="69"/>
        <v>0.3434628233742279</v>
      </c>
      <c r="P295" s="31">
        <v>11887939</v>
      </c>
      <c r="Q295" s="31">
        <v>39250970</v>
      </c>
      <c r="R295" s="31">
        <v>39912077</v>
      </c>
      <c r="S295" s="31">
        <v>25414423</v>
      </c>
      <c r="T295" s="36">
        <f t="shared" si="70"/>
        <v>0.63676022172436675</v>
      </c>
      <c r="U295" s="36">
        <f t="shared" si="71"/>
        <v>-0.98110639699614877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129639664</v>
      </c>
      <c r="E296" s="31">
        <v>128615466</v>
      </c>
      <c r="F296" s="31">
        <v>2796538</v>
      </c>
      <c r="G296" s="36">
        <f t="shared" si="64"/>
        <v>2.1571623326638676E-2</v>
      </c>
      <c r="H296" s="31">
        <v>3442286</v>
      </c>
      <c r="I296" s="36">
        <f t="shared" si="65"/>
        <v>2.6552722321156279E-2</v>
      </c>
      <c r="J296" s="31">
        <v>19086095</v>
      </c>
      <c r="K296" s="36">
        <f t="shared" si="66"/>
        <v>0.14839657774905546</v>
      </c>
      <c r="L296" s="31">
        <v>0</v>
      </c>
      <c r="M296" s="36">
        <f t="shared" si="67"/>
        <v>0</v>
      </c>
      <c r="N296" s="31">
        <f t="shared" si="68"/>
        <v>25324919</v>
      </c>
      <c r="O296" s="36">
        <f t="shared" si="69"/>
        <v>0.19690414992548408</v>
      </c>
      <c r="P296" s="31">
        <v>6430539</v>
      </c>
      <c r="Q296" s="31">
        <v>154139510</v>
      </c>
      <c r="R296" s="31">
        <v>154139510</v>
      </c>
      <c r="S296" s="31">
        <v>15911858</v>
      </c>
      <c r="T296" s="36">
        <f t="shared" si="70"/>
        <v>0.10323023603747021</v>
      </c>
      <c r="U296" s="36">
        <f t="shared" si="71"/>
        <v>1.9680396930957111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1511237765</v>
      </c>
      <c r="E298" s="32">
        <f>SUM(E293:E297)</f>
        <v>1614155360</v>
      </c>
      <c r="F298" s="32">
        <f>SUM(F293:F297)</f>
        <v>389730286</v>
      </c>
      <c r="G298" s="37">
        <f t="shared" si="64"/>
        <v>0.25788813317539083</v>
      </c>
      <c r="H298" s="32">
        <f>SUM(H293:H297)</f>
        <v>211386956</v>
      </c>
      <c r="I298" s="37">
        <f t="shared" si="65"/>
        <v>0.13987670298855984</v>
      </c>
      <c r="J298" s="32">
        <f>SUM(J293:J297)</f>
        <v>313335627</v>
      </c>
      <c r="K298" s="37">
        <f t="shared" si="66"/>
        <v>0.19411739090591626</v>
      </c>
      <c r="L298" s="32">
        <f>SUM(L293:L297)</f>
        <v>0</v>
      </c>
      <c r="M298" s="37">
        <f t="shared" si="67"/>
        <v>0</v>
      </c>
      <c r="N298" s="32">
        <f t="shared" si="68"/>
        <v>914452869</v>
      </c>
      <c r="O298" s="37">
        <f t="shared" si="69"/>
        <v>0.56652097540350765</v>
      </c>
      <c r="P298" s="32">
        <f>SUM(P293:P297)</f>
        <v>319948759</v>
      </c>
      <c r="Q298" s="32">
        <f>SUM(Q293:Q297)</f>
        <v>1386422247</v>
      </c>
      <c r="R298" s="32">
        <f>SUM(R293:R297)</f>
        <v>1509529777</v>
      </c>
      <c r="S298" s="32">
        <f>SUM(S293:S297)</f>
        <v>870323348</v>
      </c>
      <c r="T298" s="37">
        <f t="shared" si="70"/>
        <v>0.57655262006799091</v>
      </c>
      <c r="U298" s="37">
        <f t="shared" si="71"/>
        <v>-2.0669347243819081E-2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3537900287</v>
      </c>
      <c r="E299" s="32">
        <f>SUM(E263:E266,E268:E274,E276:E284,E286:E291,E293:E297)</f>
        <v>3717913778</v>
      </c>
      <c r="F299" s="32">
        <f>SUM(F263:F266,F268:F274,F276:F284,F286:F291,F293:F297)</f>
        <v>761882038</v>
      </c>
      <c r="G299" s="37">
        <f t="shared" si="64"/>
        <v>0.21534864642724172</v>
      </c>
      <c r="H299" s="32">
        <f>SUM(H263:H266,H268:H274,H276:H284,H286:H291,H293:H297)</f>
        <v>633200071</v>
      </c>
      <c r="I299" s="37">
        <f t="shared" si="65"/>
        <v>0.17897623438588448</v>
      </c>
      <c r="J299" s="32">
        <f>SUM(J263:J266,J268:J274,J276:J284,J286:J291,J293:J297)</f>
        <v>679168830</v>
      </c>
      <c r="K299" s="37">
        <f t="shared" si="66"/>
        <v>0.18267471236660832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2074250939</v>
      </c>
      <c r="O299" s="37">
        <f t="shared" si="69"/>
        <v>0.55790721970852553</v>
      </c>
      <c r="P299" s="32">
        <f>SUM(P263:P266,P268:P274,P276:P284,P286:P291,P293:P297)</f>
        <v>647464226</v>
      </c>
      <c r="Q299" s="32">
        <f>SUM(Q263:Q266,Q268:Q274,Q276:Q284,Q286:Q291,Q293:Q297)</f>
        <v>3109624833</v>
      </c>
      <c r="R299" s="32">
        <f>SUM(R263:R266,R268:R274,R276:R284,R286:R291,R293:R297)</f>
        <v>3440507711</v>
      </c>
      <c r="S299" s="32">
        <f>SUM(S263:S266,S268:S274,S276:S284,S286:S291,S293:S297)</f>
        <v>1882914981</v>
      </c>
      <c r="T299" s="37">
        <f t="shared" si="70"/>
        <v>0.54727823308750023</v>
      </c>
      <c r="U299" s="37">
        <f t="shared" si="71"/>
        <v>4.8967344799680124E-2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21552410322</v>
      </c>
      <c r="E302" s="31">
        <v>21310882932</v>
      </c>
      <c r="F302" s="31">
        <v>4753306102</v>
      </c>
      <c r="G302" s="36">
        <f t="shared" ref="G302:G339" si="72">IF(($D302     =0),0,($F302     /$D302     ))</f>
        <v>0.2205463811696263</v>
      </c>
      <c r="H302" s="31">
        <v>4918766038</v>
      </c>
      <c r="I302" s="36">
        <f t="shared" ref="I302:I339" si="73">IF(($D302     =0),0,($H302     /$D302     ))</f>
        <v>0.22822347776940213</v>
      </c>
      <c r="J302" s="31">
        <v>4598521934</v>
      </c>
      <c r="K302" s="36">
        <f t="shared" ref="K302:K339" si="74">IF(($E302     =0),0,($J302     /$E302     ))</f>
        <v>0.21578279739385883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14270594074</v>
      </c>
      <c r="O302" s="36">
        <f t="shared" ref="O302:O339" si="77">IF(($E302     =0),0,($N302     /$E302     ))</f>
        <v>0.66963880002229093</v>
      </c>
      <c r="P302" s="31">
        <v>4059813408</v>
      </c>
      <c r="Q302" s="31">
        <v>18741182719</v>
      </c>
      <c r="R302" s="31">
        <v>19275504564</v>
      </c>
      <c r="S302" s="31">
        <v>13285064785</v>
      </c>
      <c r="T302" s="36">
        <f t="shared" ref="T302:T339" si="78">IF(($R302     =0),0,($S302     /$R302     ))</f>
        <v>0.68922007934422236</v>
      </c>
      <c r="U302" s="36">
        <f t="shared" ref="U302:U339" si="79">IF(($P302     =0),0,(($J302     /$P302     )-1))</f>
        <v>0.13269292744796024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21552410322</v>
      </c>
      <c r="E303" s="32">
        <f>E302</f>
        <v>21310882932</v>
      </c>
      <c r="F303" s="32">
        <f>F302</f>
        <v>4753306102</v>
      </c>
      <c r="G303" s="37">
        <f t="shared" si="72"/>
        <v>0.2205463811696263</v>
      </c>
      <c r="H303" s="32">
        <f>H302</f>
        <v>4918766038</v>
      </c>
      <c r="I303" s="37">
        <f t="shared" si="73"/>
        <v>0.22822347776940213</v>
      </c>
      <c r="J303" s="32">
        <f>J302</f>
        <v>4598521934</v>
      </c>
      <c r="K303" s="37">
        <f t="shared" si="74"/>
        <v>0.21578279739385883</v>
      </c>
      <c r="L303" s="32">
        <f>L302</f>
        <v>0</v>
      </c>
      <c r="M303" s="37">
        <f t="shared" si="75"/>
        <v>0</v>
      </c>
      <c r="N303" s="32">
        <f t="shared" si="76"/>
        <v>14270594074</v>
      </c>
      <c r="O303" s="37">
        <f t="shared" si="77"/>
        <v>0.66963880002229093</v>
      </c>
      <c r="P303" s="32">
        <f>P302</f>
        <v>4059813408</v>
      </c>
      <c r="Q303" s="32">
        <f>Q302</f>
        <v>18741182719</v>
      </c>
      <c r="R303" s="32">
        <f>R302</f>
        <v>19275504564</v>
      </c>
      <c r="S303" s="32">
        <f>S302</f>
        <v>13285064785</v>
      </c>
      <c r="T303" s="37">
        <f t="shared" si="78"/>
        <v>0.68922007934422236</v>
      </c>
      <c r="U303" s="37">
        <f t="shared" si="79"/>
        <v>0.13269292744796024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194303972</v>
      </c>
      <c r="E304" s="31">
        <v>199206756</v>
      </c>
      <c r="F304" s="31">
        <v>54372834</v>
      </c>
      <c r="G304" s="36">
        <f t="shared" si="72"/>
        <v>0.27983387802283322</v>
      </c>
      <c r="H304" s="31">
        <v>44203038</v>
      </c>
      <c r="I304" s="36">
        <f t="shared" si="73"/>
        <v>0.22749425832633005</v>
      </c>
      <c r="J304" s="31">
        <v>49054367</v>
      </c>
      <c r="K304" s="36">
        <f t="shared" si="74"/>
        <v>0.24624851076837975</v>
      </c>
      <c r="L304" s="31">
        <v>0</v>
      </c>
      <c r="M304" s="36">
        <f t="shared" si="75"/>
        <v>0</v>
      </c>
      <c r="N304" s="31">
        <f t="shared" si="76"/>
        <v>147630239</v>
      </c>
      <c r="O304" s="36">
        <f t="shared" si="77"/>
        <v>0.74109052305434864</v>
      </c>
      <c r="P304" s="31">
        <v>39187297</v>
      </c>
      <c r="Q304" s="31">
        <v>166713264</v>
      </c>
      <c r="R304" s="31">
        <v>176473540</v>
      </c>
      <c r="S304" s="31">
        <v>126365073</v>
      </c>
      <c r="T304" s="36">
        <f t="shared" si="78"/>
        <v>0.71605676975709787</v>
      </c>
      <c r="U304" s="36">
        <f t="shared" si="79"/>
        <v>0.2517925643098069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172961085</v>
      </c>
      <c r="E305" s="31">
        <v>181617492</v>
      </c>
      <c r="F305" s="31">
        <v>41599341</v>
      </c>
      <c r="G305" s="36">
        <f t="shared" si="72"/>
        <v>0.24051271995663071</v>
      </c>
      <c r="H305" s="31">
        <v>31686205</v>
      </c>
      <c r="I305" s="36">
        <f t="shared" si="73"/>
        <v>0.18319846340001855</v>
      </c>
      <c r="J305" s="31">
        <v>49686355</v>
      </c>
      <c r="K305" s="36">
        <f t="shared" si="74"/>
        <v>0.27357692506842896</v>
      </c>
      <c r="L305" s="31">
        <v>0</v>
      </c>
      <c r="M305" s="36">
        <f t="shared" si="75"/>
        <v>0</v>
      </c>
      <c r="N305" s="31">
        <f t="shared" si="76"/>
        <v>122971901</v>
      </c>
      <c r="O305" s="36">
        <f t="shared" si="77"/>
        <v>0.677092826499333</v>
      </c>
      <c r="P305" s="31">
        <v>35359880</v>
      </c>
      <c r="Q305" s="31">
        <v>136678567</v>
      </c>
      <c r="R305" s="31">
        <v>164848213</v>
      </c>
      <c r="S305" s="31">
        <v>111351088</v>
      </c>
      <c r="T305" s="36">
        <f t="shared" si="78"/>
        <v>0.67547646391532312</v>
      </c>
      <c r="U305" s="36">
        <f t="shared" si="79"/>
        <v>0.40516186706515978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219547000</v>
      </c>
      <c r="E306" s="31">
        <v>220000500</v>
      </c>
      <c r="F306" s="31">
        <v>46324153</v>
      </c>
      <c r="G306" s="36">
        <f t="shared" si="72"/>
        <v>0.21099879752399259</v>
      </c>
      <c r="H306" s="31">
        <v>48922271</v>
      </c>
      <c r="I306" s="36">
        <f t="shared" si="73"/>
        <v>0.22283279206730222</v>
      </c>
      <c r="J306" s="31">
        <v>49381547</v>
      </c>
      <c r="K306" s="36">
        <f t="shared" si="74"/>
        <v>0.22446106713393832</v>
      </c>
      <c r="L306" s="31">
        <v>0</v>
      </c>
      <c r="M306" s="36">
        <f t="shared" si="75"/>
        <v>0</v>
      </c>
      <c r="N306" s="31">
        <f t="shared" si="76"/>
        <v>144627971</v>
      </c>
      <c r="O306" s="36">
        <f t="shared" si="77"/>
        <v>0.65739837409460433</v>
      </c>
      <c r="P306" s="31">
        <v>42553743</v>
      </c>
      <c r="Q306" s="31">
        <v>178342267</v>
      </c>
      <c r="R306" s="31">
        <v>203313000</v>
      </c>
      <c r="S306" s="31">
        <v>130503283</v>
      </c>
      <c r="T306" s="36">
        <f t="shared" si="78"/>
        <v>0.64188361295145913</v>
      </c>
      <c r="U306" s="36">
        <f t="shared" si="79"/>
        <v>0.1604513144707389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635796103</v>
      </c>
      <c r="E307" s="31">
        <v>623260100</v>
      </c>
      <c r="F307" s="31">
        <v>136177782</v>
      </c>
      <c r="G307" s="36">
        <f t="shared" si="72"/>
        <v>0.21418467549179049</v>
      </c>
      <c r="H307" s="31">
        <v>169873936</v>
      </c>
      <c r="I307" s="36">
        <f t="shared" si="73"/>
        <v>0.26718304059815856</v>
      </c>
      <c r="J307" s="31">
        <v>124728535</v>
      </c>
      <c r="K307" s="36">
        <f t="shared" si="74"/>
        <v>0.20012276576023397</v>
      </c>
      <c r="L307" s="31">
        <v>0</v>
      </c>
      <c r="M307" s="36">
        <f t="shared" si="75"/>
        <v>0</v>
      </c>
      <c r="N307" s="31">
        <f t="shared" si="76"/>
        <v>430780253</v>
      </c>
      <c r="O307" s="36">
        <f t="shared" si="77"/>
        <v>0.69117251850391193</v>
      </c>
      <c r="P307" s="31">
        <v>113547803</v>
      </c>
      <c r="Q307" s="31">
        <v>575240605</v>
      </c>
      <c r="R307" s="31">
        <v>574380253</v>
      </c>
      <c r="S307" s="31">
        <v>366986588</v>
      </c>
      <c r="T307" s="36">
        <f t="shared" si="78"/>
        <v>0.6389261923320334</v>
      </c>
      <c r="U307" s="36">
        <f t="shared" si="79"/>
        <v>9.8467180382169062E-2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556386550</v>
      </c>
      <c r="E308" s="31">
        <v>588014272</v>
      </c>
      <c r="F308" s="31">
        <v>121214127</v>
      </c>
      <c r="G308" s="36">
        <f t="shared" si="72"/>
        <v>0.21785955645405158</v>
      </c>
      <c r="H308" s="31">
        <v>126933930</v>
      </c>
      <c r="I308" s="36">
        <f t="shared" si="73"/>
        <v>0.22813982473156477</v>
      </c>
      <c r="J308" s="31">
        <v>121354964</v>
      </c>
      <c r="K308" s="36">
        <f t="shared" si="74"/>
        <v>0.20638098389557455</v>
      </c>
      <c r="L308" s="31">
        <v>0</v>
      </c>
      <c r="M308" s="36">
        <f t="shared" si="75"/>
        <v>0</v>
      </c>
      <c r="N308" s="31">
        <f t="shared" si="76"/>
        <v>369503021</v>
      </c>
      <c r="O308" s="36">
        <f t="shared" si="77"/>
        <v>0.62839124591860251</v>
      </c>
      <c r="P308" s="31">
        <v>95433057</v>
      </c>
      <c r="Q308" s="31">
        <v>452643424</v>
      </c>
      <c r="R308" s="31">
        <v>470548287</v>
      </c>
      <c r="S308" s="31">
        <v>313672091</v>
      </c>
      <c r="T308" s="36">
        <f t="shared" si="78"/>
        <v>0.66660978196271703</v>
      </c>
      <c r="U308" s="36">
        <f t="shared" si="79"/>
        <v>0.27162398245295649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0</v>
      </c>
      <c r="E309" s="31">
        <v>0</v>
      </c>
      <c r="F309" s="31">
        <v>0</v>
      </c>
      <c r="G309" s="36">
        <f t="shared" si="72"/>
        <v>0</v>
      </c>
      <c r="H309" s="31">
        <v>0</v>
      </c>
      <c r="I309" s="36">
        <f t="shared" si="73"/>
        <v>0</v>
      </c>
      <c r="J309" s="31">
        <v>0</v>
      </c>
      <c r="K309" s="36">
        <f t="shared" si="74"/>
        <v>0</v>
      </c>
      <c r="L309" s="31">
        <v>0</v>
      </c>
      <c r="M309" s="36">
        <f t="shared" si="75"/>
        <v>0</v>
      </c>
      <c r="N309" s="31">
        <f t="shared" si="76"/>
        <v>0</v>
      </c>
      <c r="O309" s="36">
        <f t="shared" si="77"/>
        <v>0</v>
      </c>
      <c r="P309" s="31">
        <v>0</v>
      </c>
      <c r="Q309" s="31">
        <v>0</v>
      </c>
      <c r="R309" s="31">
        <v>0</v>
      </c>
      <c r="S309" s="31">
        <v>0</v>
      </c>
      <c r="T309" s="36">
        <f t="shared" si="78"/>
        <v>0</v>
      </c>
      <c r="U309" s="36">
        <f t="shared" si="79"/>
        <v>0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1778994710</v>
      </c>
      <c r="E310" s="32">
        <f>SUM(E304:E309)</f>
        <v>1812099120</v>
      </c>
      <c r="F310" s="32">
        <f>SUM(F304:F309)</f>
        <v>399688237</v>
      </c>
      <c r="G310" s="37">
        <f t="shared" si="72"/>
        <v>0.22467084064572626</v>
      </c>
      <c r="H310" s="32">
        <f>SUM(H304:H309)</f>
        <v>421619380</v>
      </c>
      <c r="I310" s="37">
        <f t="shared" si="73"/>
        <v>0.23699866988362209</v>
      </c>
      <c r="J310" s="32">
        <f>SUM(J304:J309)</f>
        <v>394205768</v>
      </c>
      <c r="K310" s="37">
        <f t="shared" si="74"/>
        <v>0.2175409521748457</v>
      </c>
      <c r="L310" s="32">
        <f>SUM(L304:L309)</f>
        <v>0</v>
      </c>
      <c r="M310" s="37">
        <f t="shared" si="75"/>
        <v>0</v>
      </c>
      <c r="N310" s="32">
        <f t="shared" si="76"/>
        <v>1215513385</v>
      </c>
      <c r="O310" s="37">
        <f t="shared" si="77"/>
        <v>0.67077643357610595</v>
      </c>
      <c r="P310" s="32">
        <f>SUM(P304:P309)</f>
        <v>326081780</v>
      </c>
      <c r="Q310" s="32">
        <f>SUM(Q304:Q309)</f>
        <v>1509618127</v>
      </c>
      <c r="R310" s="32">
        <f>SUM(R304:R309)</f>
        <v>1589563293</v>
      </c>
      <c r="S310" s="32">
        <f>SUM(S304:S309)</f>
        <v>1048878123</v>
      </c>
      <c r="T310" s="37">
        <f t="shared" si="78"/>
        <v>0.65985300970333871</v>
      </c>
      <c r="U310" s="37">
        <f t="shared" si="79"/>
        <v>0.20891687968582606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442294776</v>
      </c>
      <c r="E311" s="31">
        <v>477780607</v>
      </c>
      <c r="F311" s="31">
        <v>96632204</v>
      </c>
      <c r="G311" s="36">
        <f t="shared" si="72"/>
        <v>0.21847918909175632</v>
      </c>
      <c r="H311" s="31">
        <v>93043084</v>
      </c>
      <c r="I311" s="36">
        <f t="shared" si="73"/>
        <v>0.21036441994964913</v>
      </c>
      <c r="J311" s="31">
        <v>115985520</v>
      </c>
      <c r="K311" s="36">
        <f t="shared" si="74"/>
        <v>0.24275895316948265</v>
      </c>
      <c r="L311" s="31">
        <v>0</v>
      </c>
      <c r="M311" s="36">
        <f t="shared" si="75"/>
        <v>0</v>
      </c>
      <c r="N311" s="31">
        <f t="shared" si="76"/>
        <v>305660808</v>
      </c>
      <c r="O311" s="36">
        <f t="shared" si="77"/>
        <v>0.63975139116519231</v>
      </c>
      <c r="P311" s="31">
        <v>107090079</v>
      </c>
      <c r="Q311" s="31">
        <v>428397701</v>
      </c>
      <c r="R311" s="31">
        <v>428339194</v>
      </c>
      <c r="S311" s="31">
        <v>260141550</v>
      </c>
      <c r="T311" s="36">
        <f t="shared" si="78"/>
        <v>0.60732604824390646</v>
      </c>
      <c r="U311" s="36">
        <f t="shared" si="79"/>
        <v>8.3065033503243457E-2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1723224862</v>
      </c>
      <c r="E312" s="31">
        <v>1762690619</v>
      </c>
      <c r="F312" s="31">
        <v>483844523</v>
      </c>
      <c r="G312" s="36">
        <f t="shared" si="72"/>
        <v>0.28077851803881415</v>
      </c>
      <c r="H312" s="31">
        <v>389825939</v>
      </c>
      <c r="I312" s="36">
        <f t="shared" si="73"/>
        <v>0.22621884560530442</v>
      </c>
      <c r="J312" s="31">
        <v>409074289</v>
      </c>
      <c r="K312" s="36">
        <f t="shared" si="74"/>
        <v>0.23207378798672781</v>
      </c>
      <c r="L312" s="31">
        <v>0</v>
      </c>
      <c r="M312" s="36">
        <f t="shared" si="75"/>
        <v>0</v>
      </c>
      <c r="N312" s="31">
        <f t="shared" si="76"/>
        <v>1282744751</v>
      </c>
      <c r="O312" s="36">
        <f t="shared" si="77"/>
        <v>0.72771973548467617</v>
      </c>
      <c r="P312" s="31">
        <v>333085633</v>
      </c>
      <c r="Q312" s="31">
        <v>1475925048</v>
      </c>
      <c r="R312" s="31">
        <v>1545543555</v>
      </c>
      <c r="S312" s="31">
        <v>1182121117</v>
      </c>
      <c r="T312" s="36">
        <f t="shared" si="78"/>
        <v>0.76485784769747234</v>
      </c>
      <c r="U312" s="36">
        <f t="shared" si="79"/>
        <v>0.22813549571500125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960718204</v>
      </c>
      <c r="E313" s="31">
        <v>1030602355</v>
      </c>
      <c r="F313" s="31">
        <v>196330206</v>
      </c>
      <c r="G313" s="36">
        <f t="shared" si="72"/>
        <v>0.20435774526033651</v>
      </c>
      <c r="H313" s="31">
        <v>228097895</v>
      </c>
      <c r="I313" s="36">
        <f t="shared" si="73"/>
        <v>0.23742434987731326</v>
      </c>
      <c r="J313" s="31">
        <v>190801970</v>
      </c>
      <c r="K313" s="36">
        <f t="shared" si="74"/>
        <v>0.1851363613466612</v>
      </c>
      <c r="L313" s="31">
        <v>0</v>
      </c>
      <c r="M313" s="36">
        <f t="shared" si="75"/>
        <v>0</v>
      </c>
      <c r="N313" s="31">
        <f t="shared" si="76"/>
        <v>615230071</v>
      </c>
      <c r="O313" s="36">
        <f t="shared" si="77"/>
        <v>0.59696163900188259</v>
      </c>
      <c r="P313" s="31">
        <v>204396423</v>
      </c>
      <c r="Q313" s="31">
        <v>839839019</v>
      </c>
      <c r="R313" s="31">
        <v>833276530</v>
      </c>
      <c r="S313" s="31">
        <v>605860474</v>
      </c>
      <c r="T313" s="36">
        <f t="shared" si="78"/>
        <v>0.72708212962628382</v>
      </c>
      <c r="U313" s="36">
        <f t="shared" si="79"/>
        <v>-6.6510229486746009E-2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717164009</v>
      </c>
      <c r="E314" s="31">
        <v>707009621</v>
      </c>
      <c r="F314" s="31">
        <v>140027338</v>
      </c>
      <c r="G314" s="36">
        <f t="shared" si="72"/>
        <v>0.195251485354447</v>
      </c>
      <c r="H314" s="31">
        <v>142492284</v>
      </c>
      <c r="I314" s="36">
        <f t="shared" si="73"/>
        <v>0.19868855967645191</v>
      </c>
      <c r="J314" s="31">
        <v>145317173</v>
      </c>
      <c r="K314" s="36">
        <f t="shared" si="74"/>
        <v>0.20553775887018658</v>
      </c>
      <c r="L314" s="31">
        <v>0</v>
      </c>
      <c r="M314" s="36">
        <f t="shared" si="75"/>
        <v>0</v>
      </c>
      <c r="N314" s="31">
        <f t="shared" si="76"/>
        <v>427836795</v>
      </c>
      <c r="O314" s="36">
        <f t="shared" si="77"/>
        <v>0.60513574680195192</v>
      </c>
      <c r="P314" s="31">
        <v>141543831</v>
      </c>
      <c r="Q314" s="31">
        <v>591618230</v>
      </c>
      <c r="R314" s="31">
        <v>622339130</v>
      </c>
      <c r="S314" s="31">
        <v>414542956</v>
      </c>
      <c r="T314" s="36">
        <f t="shared" si="78"/>
        <v>0.66610459798663146</v>
      </c>
      <c r="U314" s="36">
        <f t="shared" si="79"/>
        <v>2.6658470195002781E-2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593392705</v>
      </c>
      <c r="E315" s="31">
        <v>760145266</v>
      </c>
      <c r="F315" s="31">
        <v>187701816</v>
      </c>
      <c r="G315" s="36">
        <f t="shared" si="72"/>
        <v>0.31631972287222504</v>
      </c>
      <c r="H315" s="31">
        <v>169474303</v>
      </c>
      <c r="I315" s="36">
        <f t="shared" si="73"/>
        <v>0.2856022690740696</v>
      </c>
      <c r="J315" s="31">
        <v>203157605</v>
      </c>
      <c r="K315" s="36">
        <f t="shared" si="74"/>
        <v>0.26726155392514145</v>
      </c>
      <c r="L315" s="31">
        <v>0</v>
      </c>
      <c r="M315" s="36">
        <f t="shared" si="75"/>
        <v>0</v>
      </c>
      <c r="N315" s="31">
        <f t="shared" si="76"/>
        <v>560333724</v>
      </c>
      <c r="O315" s="36">
        <f t="shared" si="77"/>
        <v>0.73714031917683487</v>
      </c>
      <c r="P315" s="31">
        <v>181465082</v>
      </c>
      <c r="Q315" s="31">
        <v>574644133</v>
      </c>
      <c r="R315" s="31">
        <v>586597945</v>
      </c>
      <c r="S315" s="31">
        <v>482282535</v>
      </c>
      <c r="T315" s="36">
        <f t="shared" si="78"/>
        <v>0.82216881104143658</v>
      </c>
      <c r="U315" s="36">
        <f t="shared" si="79"/>
        <v>0.11954103103978975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0</v>
      </c>
      <c r="E316" s="31">
        <v>0</v>
      </c>
      <c r="F316" s="31">
        <v>0</v>
      </c>
      <c r="G316" s="36">
        <f t="shared" si="72"/>
        <v>0</v>
      </c>
      <c r="H316" s="31">
        <v>0</v>
      </c>
      <c r="I316" s="36">
        <f t="shared" si="73"/>
        <v>0</v>
      </c>
      <c r="J316" s="31">
        <v>0</v>
      </c>
      <c r="K316" s="36">
        <f t="shared" si="74"/>
        <v>0</v>
      </c>
      <c r="L316" s="31">
        <v>0</v>
      </c>
      <c r="M316" s="36">
        <f t="shared" si="75"/>
        <v>0</v>
      </c>
      <c r="N316" s="31">
        <f t="shared" si="76"/>
        <v>0</v>
      </c>
      <c r="O316" s="36">
        <f t="shared" si="77"/>
        <v>0</v>
      </c>
      <c r="P316" s="31">
        <v>0</v>
      </c>
      <c r="Q316" s="31">
        <v>0</v>
      </c>
      <c r="R316" s="31">
        <v>0</v>
      </c>
      <c r="S316" s="31">
        <v>0</v>
      </c>
      <c r="T316" s="36">
        <f t="shared" si="78"/>
        <v>0</v>
      </c>
      <c r="U316" s="36">
        <f t="shared" si="79"/>
        <v>0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4436794556</v>
      </c>
      <c r="E317" s="32">
        <f>SUM(E311:E316)</f>
        <v>4738228468</v>
      </c>
      <c r="F317" s="32">
        <f>SUM(F311:F316)</f>
        <v>1104536087</v>
      </c>
      <c r="G317" s="37">
        <f t="shared" si="72"/>
        <v>0.2489491169940031</v>
      </c>
      <c r="H317" s="32">
        <f>SUM(H311:H316)</f>
        <v>1022933505</v>
      </c>
      <c r="I317" s="37">
        <f t="shared" si="73"/>
        <v>0.23055687886577006</v>
      </c>
      <c r="J317" s="32">
        <f>SUM(J311:J316)</f>
        <v>1064336557</v>
      </c>
      <c r="K317" s="37">
        <f t="shared" si="74"/>
        <v>0.22462752992771054</v>
      </c>
      <c r="L317" s="32">
        <f>SUM(L311:L316)</f>
        <v>0</v>
      </c>
      <c r="M317" s="37">
        <f t="shared" si="75"/>
        <v>0</v>
      </c>
      <c r="N317" s="32">
        <f t="shared" si="76"/>
        <v>3191806149</v>
      </c>
      <c r="O317" s="37">
        <f t="shared" si="77"/>
        <v>0.67362858725705499</v>
      </c>
      <c r="P317" s="32">
        <f>SUM(P311:P316)</f>
        <v>967581048</v>
      </c>
      <c r="Q317" s="32">
        <f>SUM(Q311:Q316)</f>
        <v>3910424131</v>
      </c>
      <c r="R317" s="32">
        <f>SUM(R311:R316)</f>
        <v>4016096354</v>
      </c>
      <c r="S317" s="32">
        <f>SUM(S311:S316)</f>
        <v>2944948632</v>
      </c>
      <c r="T317" s="37">
        <f t="shared" si="78"/>
        <v>0.73328634883644028</v>
      </c>
      <c r="U317" s="37">
        <f t="shared" si="79"/>
        <v>9.9997317227321192E-2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182675121</v>
      </c>
      <c r="E318" s="31">
        <v>186646657</v>
      </c>
      <c r="F318" s="31">
        <v>34679781</v>
      </c>
      <c r="G318" s="36">
        <f t="shared" si="72"/>
        <v>0.1898440291713287</v>
      </c>
      <c r="H318" s="31">
        <v>49039679</v>
      </c>
      <c r="I318" s="36">
        <f t="shared" si="73"/>
        <v>0.2684529712176843</v>
      </c>
      <c r="J318" s="31">
        <v>37189205</v>
      </c>
      <c r="K318" s="36">
        <f t="shared" si="74"/>
        <v>0.1992492423799479</v>
      </c>
      <c r="L318" s="31">
        <v>0</v>
      </c>
      <c r="M318" s="36">
        <f t="shared" si="75"/>
        <v>0</v>
      </c>
      <c r="N318" s="31">
        <f t="shared" si="76"/>
        <v>120908665</v>
      </c>
      <c r="O318" s="36">
        <f t="shared" si="77"/>
        <v>0.64779443116412205</v>
      </c>
      <c r="P318" s="31">
        <v>47716903</v>
      </c>
      <c r="Q318" s="31">
        <v>135152511</v>
      </c>
      <c r="R318" s="31">
        <v>165212450</v>
      </c>
      <c r="S318" s="31">
        <v>102517548</v>
      </c>
      <c r="T318" s="36">
        <f t="shared" si="78"/>
        <v>0.62051950685314572</v>
      </c>
      <c r="U318" s="36">
        <f t="shared" si="79"/>
        <v>-0.22062827505800198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674784373</v>
      </c>
      <c r="E319" s="31">
        <v>672653437</v>
      </c>
      <c r="F319" s="31">
        <v>147716257</v>
      </c>
      <c r="G319" s="36">
        <f t="shared" si="72"/>
        <v>0.21890882911717932</v>
      </c>
      <c r="H319" s="31">
        <v>170484186</v>
      </c>
      <c r="I319" s="36">
        <f t="shared" si="73"/>
        <v>0.25264987279128942</v>
      </c>
      <c r="J319" s="31">
        <v>142016668</v>
      </c>
      <c r="K319" s="36">
        <f t="shared" si="74"/>
        <v>0.2111290304757634</v>
      </c>
      <c r="L319" s="31">
        <v>0</v>
      </c>
      <c r="M319" s="36">
        <f t="shared" si="75"/>
        <v>0</v>
      </c>
      <c r="N319" s="31">
        <f t="shared" si="76"/>
        <v>460217111</v>
      </c>
      <c r="O319" s="36">
        <f t="shared" si="77"/>
        <v>0.68418160925861737</v>
      </c>
      <c r="P319" s="31">
        <v>126303906</v>
      </c>
      <c r="Q319" s="31">
        <v>585409658</v>
      </c>
      <c r="R319" s="31">
        <v>617567357</v>
      </c>
      <c r="S319" s="31">
        <v>392135694</v>
      </c>
      <c r="T319" s="36">
        <f t="shared" si="78"/>
        <v>0.63496829868875337</v>
      </c>
      <c r="U319" s="36">
        <f t="shared" si="79"/>
        <v>0.12440440282187315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174139999</v>
      </c>
      <c r="E320" s="31">
        <v>180908214</v>
      </c>
      <c r="F320" s="31">
        <v>56591514</v>
      </c>
      <c r="G320" s="36">
        <f t="shared" si="72"/>
        <v>0.32497711223714892</v>
      </c>
      <c r="H320" s="31">
        <v>36856514</v>
      </c>
      <c r="I320" s="36">
        <f t="shared" si="73"/>
        <v>0.21164875509158582</v>
      </c>
      <c r="J320" s="31">
        <v>52225073</v>
      </c>
      <c r="K320" s="36">
        <f t="shared" si="74"/>
        <v>0.28868270735346491</v>
      </c>
      <c r="L320" s="31">
        <v>0</v>
      </c>
      <c r="M320" s="36">
        <f t="shared" si="75"/>
        <v>0</v>
      </c>
      <c r="N320" s="31">
        <f t="shared" si="76"/>
        <v>145673101</v>
      </c>
      <c r="O320" s="36">
        <f t="shared" si="77"/>
        <v>0.80523209963257947</v>
      </c>
      <c r="P320" s="31">
        <v>28218685</v>
      </c>
      <c r="Q320" s="31">
        <v>171363871</v>
      </c>
      <c r="R320" s="31">
        <v>168072445</v>
      </c>
      <c r="S320" s="31">
        <v>122308892</v>
      </c>
      <c r="T320" s="36">
        <f t="shared" si="78"/>
        <v>0.72771531347687601</v>
      </c>
      <c r="U320" s="36">
        <f t="shared" si="79"/>
        <v>0.85072667277018765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157135954</v>
      </c>
      <c r="E321" s="31">
        <v>156352177</v>
      </c>
      <c r="F321" s="31">
        <v>33271081</v>
      </c>
      <c r="G321" s="36">
        <f t="shared" si="72"/>
        <v>0.21173436220713687</v>
      </c>
      <c r="H321" s="31">
        <v>36794798</v>
      </c>
      <c r="I321" s="36">
        <f t="shared" si="73"/>
        <v>0.23415900093749392</v>
      </c>
      <c r="J321" s="31">
        <v>34084396</v>
      </c>
      <c r="K321" s="36">
        <f t="shared" si="74"/>
        <v>0.21799757863301131</v>
      </c>
      <c r="L321" s="31">
        <v>0</v>
      </c>
      <c r="M321" s="36">
        <f t="shared" si="75"/>
        <v>0</v>
      </c>
      <c r="N321" s="31">
        <f t="shared" si="76"/>
        <v>104150275</v>
      </c>
      <c r="O321" s="36">
        <f t="shared" si="77"/>
        <v>0.66612615825617827</v>
      </c>
      <c r="P321" s="31">
        <v>27665980</v>
      </c>
      <c r="Q321" s="31">
        <v>130095221</v>
      </c>
      <c r="R321" s="31">
        <v>157849148</v>
      </c>
      <c r="S321" s="31">
        <v>91440763</v>
      </c>
      <c r="T321" s="36">
        <f t="shared" si="78"/>
        <v>0.57929209095255929</v>
      </c>
      <c r="U321" s="36">
        <f t="shared" si="79"/>
        <v>0.23199669774936593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0</v>
      </c>
      <c r="E322" s="31">
        <v>0</v>
      </c>
      <c r="F322" s="31">
        <v>0</v>
      </c>
      <c r="G322" s="36">
        <f t="shared" si="72"/>
        <v>0</v>
      </c>
      <c r="H322" s="31">
        <v>0</v>
      </c>
      <c r="I322" s="36">
        <f t="shared" si="73"/>
        <v>0</v>
      </c>
      <c r="J322" s="31">
        <v>0</v>
      </c>
      <c r="K322" s="36">
        <f t="shared" si="74"/>
        <v>0</v>
      </c>
      <c r="L322" s="31">
        <v>0</v>
      </c>
      <c r="M322" s="36">
        <f t="shared" si="75"/>
        <v>0</v>
      </c>
      <c r="N322" s="31">
        <f t="shared" si="76"/>
        <v>0</v>
      </c>
      <c r="O322" s="36">
        <f t="shared" si="77"/>
        <v>0</v>
      </c>
      <c r="P322" s="31">
        <v>0</v>
      </c>
      <c r="Q322" s="31">
        <v>330000</v>
      </c>
      <c r="R322" s="31">
        <v>0</v>
      </c>
      <c r="S322" s="31">
        <v>0</v>
      </c>
      <c r="T322" s="36">
        <f t="shared" si="78"/>
        <v>0</v>
      </c>
      <c r="U322" s="36">
        <f t="shared" si="79"/>
        <v>0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1188735447</v>
      </c>
      <c r="E323" s="32">
        <f>SUM(E318:E322)</f>
        <v>1196560485</v>
      </c>
      <c r="F323" s="32">
        <f>SUM(F318:F322)</f>
        <v>272258633</v>
      </c>
      <c r="G323" s="37">
        <f t="shared" si="72"/>
        <v>0.22903214814288281</v>
      </c>
      <c r="H323" s="32">
        <f>SUM(H318:H322)</f>
        <v>293175177</v>
      </c>
      <c r="I323" s="37">
        <f t="shared" si="73"/>
        <v>0.24662777385824855</v>
      </c>
      <c r="J323" s="32">
        <f>SUM(J318:J322)</f>
        <v>265515342</v>
      </c>
      <c r="K323" s="37">
        <f t="shared" si="74"/>
        <v>0.22189880522420896</v>
      </c>
      <c r="L323" s="32">
        <f>SUM(L318:L322)</f>
        <v>0</v>
      </c>
      <c r="M323" s="37">
        <f t="shared" si="75"/>
        <v>0</v>
      </c>
      <c r="N323" s="32">
        <f t="shared" si="76"/>
        <v>830949152</v>
      </c>
      <c r="O323" s="37">
        <f t="shared" si="77"/>
        <v>0.6944480972058843</v>
      </c>
      <c r="P323" s="32">
        <f>SUM(P318:P322)</f>
        <v>229905474</v>
      </c>
      <c r="Q323" s="32">
        <f>SUM(Q318:Q322)</f>
        <v>1022351261</v>
      </c>
      <c r="R323" s="32">
        <f>SUM(R318:R322)</f>
        <v>1108701400</v>
      </c>
      <c r="S323" s="32">
        <f>SUM(S318:S322)</f>
        <v>708402897</v>
      </c>
      <c r="T323" s="37">
        <f t="shared" si="78"/>
        <v>0.6389483200796896</v>
      </c>
      <c r="U323" s="37">
        <f t="shared" si="79"/>
        <v>0.15488916979854084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94301971</v>
      </c>
      <c r="E324" s="31">
        <v>94301971</v>
      </c>
      <c r="F324" s="31">
        <v>17366553</v>
      </c>
      <c r="G324" s="36">
        <f t="shared" si="72"/>
        <v>0.18415896100411305</v>
      </c>
      <c r="H324" s="31">
        <v>14243469</v>
      </c>
      <c r="I324" s="36">
        <f t="shared" si="73"/>
        <v>0.15104105300195686</v>
      </c>
      <c r="J324" s="31">
        <v>18842216</v>
      </c>
      <c r="K324" s="36">
        <f t="shared" si="74"/>
        <v>0.1998072341457211</v>
      </c>
      <c r="L324" s="31">
        <v>0</v>
      </c>
      <c r="M324" s="36">
        <f t="shared" si="75"/>
        <v>0</v>
      </c>
      <c r="N324" s="31">
        <f t="shared" si="76"/>
        <v>50452238</v>
      </c>
      <c r="O324" s="36">
        <f t="shared" si="77"/>
        <v>0.53500724815179102</v>
      </c>
      <c r="P324" s="31">
        <v>13450052</v>
      </c>
      <c r="Q324" s="31">
        <v>71137192</v>
      </c>
      <c r="R324" s="31">
        <v>71137192</v>
      </c>
      <c r="S324" s="31">
        <v>47425727</v>
      </c>
      <c r="T324" s="36">
        <f t="shared" si="78"/>
        <v>0.66667977279732937</v>
      </c>
      <c r="U324" s="36">
        <f t="shared" si="79"/>
        <v>0.40090283665817794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257896233</v>
      </c>
      <c r="E325" s="31">
        <v>258988940</v>
      </c>
      <c r="F325" s="31">
        <v>58089104</v>
      </c>
      <c r="G325" s="36">
        <f t="shared" si="72"/>
        <v>0.22524215776350637</v>
      </c>
      <c r="H325" s="31">
        <v>61024705</v>
      </c>
      <c r="I325" s="36">
        <f t="shared" si="73"/>
        <v>0.23662503437962198</v>
      </c>
      <c r="J325" s="31">
        <v>58707662</v>
      </c>
      <c r="K325" s="36">
        <f t="shared" si="74"/>
        <v>0.22668018950925087</v>
      </c>
      <c r="L325" s="31">
        <v>0</v>
      </c>
      <c r="M325" s="36">
        <f t="shared" si="75"/>
        <v>0</v>
      </c>
      <c r="N325" s="31">
        <f t="shared" si="76"/>
        <v>177821471</v>
      </c>
      <c r="O325" s="36">
        <f t="shared" si="77"/>
        <v>0.68659870572079251</v>
      </c>
      <c r="P325" s="31">
        <v>45251903</v>
      </c>
      <c r="Q325" s="31">
        <v>235629265</v>
      </c>
      <c r="R325" s="31">
        <v>233338413</v>
      </c>
      <c r="S325" s="31">
        <v>150839674</v>
      </c>
      <c r="T325" s="36">
        <f t="shared" si="78"/>
        <v>0.64644167267907149</v>
      </c>
      <c r="U325" s="36">
        <f t="shared" si="79"/>
        <v>0.29735233455264853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818810242</v>
      </c>
      <c r="E326" s="31">
        <v>775626867</v>
      </c>
      <c r="F326" s="31">
        <v>172584710</v>
      </c>
      <c r="G326" s="36">
        <f t="shared" si="72"/>
        <v>0.21077497709170082</v>
      </c>
      <c r="H326" s="31">
        <v>172882359</v>
      </c>
      <c r="I326" s="36">
        <f t="shared" si="73"/>
        <v>0.21113849110841973</v>
      </c>
      <c r="J326" s="31">
        <v>168893507</v>
      </c>
      <c r="K326" s="36">
        <f t="shared" si="74"/>
        <v>0.21775097561183374</v>
      </c>
      <c r="L326" s="31">
        <v>0</v>
      </c>
      <c r="M326" s="36">
        <f t="shared" si="75"/>
        <v>0</v>
      </c>
      <c r="N326" s="31">
        <f t="shared" si="76"/>
        <v>514360576</v>
      </c>
      <c r="O326" s="36">
        <f t="shared" si="77"/>
        <v>0.66315466609539198</v>
      </c>
      <c r="P326" s="31">
        <v>149065995</v>
      </c>
      <c r="Q326" s="31">
        <v>669923940</v>
      </c>
      <c r="R326" s="31">
        <v>736850152</v>
      </c>
      <c r="S326" s="31">
        <v>564660082</v>
      </c>
      <c r="T326" s="36">
        <f t="shared" si="78"/>
        <v>0.76631602839107504</v>
      </c>
      <c r="U326" s="36">
        <f t="shared" si="79"/>
        <v>0.13301163689277362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1214906967</v>
      </c>
      <c r="E327" s="31">
        <v>1191104784</v>
      </c>
      <c r="F327" s="31">
        <v>247477211</v>
      </c>
      <c r="G327" s="36">
        <f t="shared" si="72"/>
        <v>0.20370054475125912</v>
      </c>
      <c r="H327" s="31">
        <v>272384214</v>
      </c>
      <c r="I327" s="36">
        <f t="shared" si="73"/>
        <v>0.22420170547923116</v>
      </c>
      <c r="J327" s="31">
        <v>243483648</v>
      </c>
      <c r="K327" s="36">
        <f t="shared" si="74"/>
        <v>0.20441832764899717</v>
      </c>
      <c r="L327" s="31">
        <v>0</v>
      </c>
      <c r="M327" s="36">
        <f t="shared" si="75"/>
        <v>0</v>
      </c>
      <c r="N327" s="31">
        <f t="shared" si="76"/>
        <v>763345073</v>
      </c>
      <c r="O327" s="36">
        <f t="shared" si="77"/>
        <v>0.64087146928964056</v>
      </c>
      <c r="P327" s="31">
        <v>213758783</v>
      </c>
      <c r="Q327" s="31">
        <v>982530852</v>
      </c>
      <c r="R327" s="31">
        <v>982470852</v>
      </c>
      <c r="S327" s="31">
        <v>690675566</v>
      </c>
      <c r="T327" s="36">
        <f t="shared" si="78"/>
        <v>0.70299853129892143</v>
      </c>
      <c r="U327" s="36">
        <f t="shared" si="79"/>
        <v>0.13905798200581998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379123300</v>
      </c>
      <c r="E328" s="31">
        <v>385484000</v>
      </c>
      <c r="F328" s="31">
        <v>87886591</v>
      </c>
      <c r="G328" s="36">
        <f t="shared" si="72"/>
        <v>0.23181532498793928</v>
      </c>
      <c r="H328" s="31">
        <v>84391813</v>
      </c>
      <c r="I328" s="36">
        <f t="shared" si="73"/>
        <v>0.22259727376291566</v>
      </c>
      <c r="J328" s="31">
        <v>85038488</v>
      </c>
      <c r="K328" s="36">
        <f t="shared" si="74"/>
        <v>0.22060186155586223</v>
      </c>
      <c r="L328" s="31">
        <v>0</v>
      </c>
      <c r="M328" s="36">
        <f t="shared" si="75"/>
        <v>0</v>
      </c>
      <c r="N328" s="31">
        <f t="shared" si="76"/>
        <v>257316892</v>
      </c>
      <c r="O328" s="36">
        <f t="shared" si="77"/>
        <v>0.66751640016187441</v>
      </c>
      <c r="P328" s="31">
        <v>69622371</v>
      </c>
      <c r="Q328" s="31">
        <v>325891900</v>
      </c>
      <c r="R328" s="31">
        <v>344029500</v>
      </c>
      <c r="S328" s="31">
        <v>226862530</v>
      </c>
      <c r="T328" s="36">
        <f t="shared" si="78"/>
        <v>0.65942754909099366</v>
      </c>
      <c r="U328" s="36">
        <f t="shared" si="79"/>
        <v>0.22142476302624048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303462180</v>
      </c>
      <c r="E329" s="31">
        <v>301382477</v>
      </c>
      <c r="F329" s="31">
        <v>65117524</v>
      </c>
      <c r="G329" s="36">
        <f t="shared" si="72"/>
        <v>0.21458200820939202</v>
      </c>
      <c r="H329" s="31">
        <v>69637771</v>
      </c>
      <c r="I329" s="36">
        <f t="shared" si="73"/>
        <v>0.22947759420959804</v>
      </c>
      <c r="J329" s="31">
        <v>61197579</v>
      </c>
      <c r="K329" s="36">
        <f t="shared" si="74"/>
        <v>0.20305619493597832</v>
      </c>
      <c r="L329" s="31">
        <v>0</v>
      </c>
      <c r="M329" s="36">
        <f t="shared" si="75"/>
        <v>0</v>
      </c>
      <c r="N329" s="31">
        <f t="shared" si="76"/>
        <v>195952874</v>
      </c>
      <c r="O329" s="36">
        <f t="shared" si="77"/>
        <v>0.65018005011618507</v>
      </c>
      <c r="P329" s="31">
        <v>62085984</v>
      </c>
      <c r="Q329" s="31">
        <v>283960637</v>
      </c>
      <c r="R329" s="31">
        <v>272991392</v>
      </c>
      <c r="S329" s="31">
        <v>176758060</v>
      </c>
      <c r="T329" s="36">
        <f t="shared" si="78"/>
        <v>0.64748583720910879</v>
      </c>
      <c r="U329" s="36">
        <f t="shared" si="79"/>
        <v>-1.4309268256101126E-2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457520339</v>
      </c>
      <c r="E330" s="31">
        <v>466797070</v>
      </c>
      <c r="F330" s="31">
        <v>97257113</v>
      </c>
      <c r="G330" s="36">
        <f t="shared" si="72"/>
        <v>0.21257440316768081</v>
      </c>
      <c r="H330" s="31">
        <v>97143510</v>
      </c>
      <c r="I330" s="36">
        <f t="shared" si="73"/>
        <v>0.21232610163807383</v>
      </c>
      <c r="J330" s="31">
        <v>97995353</v>
      </c>
      <c r="K330" s="36">
        <f t="shared" si="74"/>
        <v>0.20993137981778678</v>
      </c>
      <c r="L330" s="31">
        <v>0</v>
      </c>
      <c r="M330" s="36">
        <f t="shared" si="75"/>
        <v>0</v>
      </c>
      <c r="N330" s="31">
        <f t="shared" si="76"/>
        <v>292395976</v>
      </c>
      <c r="O330" s="36">
        <f t="shared" si="77"/>
        <v>0.62638777060018824</v>
      </c>
      <c r="P330" s="31">
        <v>70383429</v>
      </c>
      <c r="Q330" s="31">
        <v>425258562</v>
      </c>
      <c r="R330" s="31">
        <v>407294753</v>
      </c>
      <c r="S330" s="31">
        <v>284556677</v>
      </c>
      <c r="T330" s="36">
        <f t="shared" si="78"/>
        <v>0.69865048568401278</v>
      </c>
      <c r="U330" s="36">
        <f t="shared" si="79"/>
        <v>0.39230717218963562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0</v>
      </c>
      <c r="E331" s="31">
        <v>0</v>
      </c>
      <c r="F331" s="31">
        <v>0</v>
      </c>
      <c r="G331" s="36">
        <f t="shared" si="72"/>
        <v>0</v>
      </c>
      <c r="H331" s="31">
        <v>0</v>
      </c>
      <c r="I331" s="36">
        <f t="shared" si="73"/>
        <v>0</v>
      </c>
      <c r="J331" s="31">
        <v>0</v>
      </c>
      <c r="K331" s="36">
        <f t="shared" si="74"/>
        <v>0</v>
      </c>
      <c r="L331" s="31">
        <v>0</v>
      </c>
      <c r="M331" s="36">
        <f t="shared" si="75"/>
        <v>0</v>
      </c>
      <c r="N331" s="31">
        <f t="shared" si="76"/>
        <v>0</v>
      </c>
      <c r="O331" s="36">
        <f t="shared" si="77"/>
        <v>0</v>
      </c>
      <c r="P331" s="31">
        <v>0</v>
      </c>
      <c r="Q331" s="31">
        <v>0</v>
      </c>
      <c r="R331" s="31">
        <v>0</v>
      </c>
      <c r="S331" s="31">
        <v>0</v>
      </c>
      <c r="T331" s="36">
        <f t="shared" si="78"/>
        <v>0</v>
      </c>
      <c r="U331" s="36">
        <f t="shared" si="79"/>
        <v>0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3526021232</v>
      </c>
      <c r="E332" s="32">
        <f>SUM(E324:E331)</f>
        <v>3473686109</v>
      </c>
      <c r="F332" s="32">
        <f>SUM(F324:F331)</f>
        <v>745778806</v>
      </c>
      <c r="G332" s="37">
        <f t="shared" si="72"/>
        <v>0.2115071796028255</v>
      </c>
      <c r="H332" s="32">
        <f>SUM(H324:H331)</f>
        <v>771707841</v>
      </c>
      <c r="I332" s="37">
        <f t="shared" si="73"/>
        <v>0.21886080378542655</v>
      </c>
      <c r="J332" s="32">
        <f>SUM(J324:J331)</f>
        <v>734158453</v>
      </c>
      <c r="K332" s="37">
        <f t="shared" si="74"/>
        <v>0.21134853005222989</v>
      </c>
      <c r="L332" s="32">
        <f>SUM(L324:L331)</f>
        <v>0</v>
      </c>
      <c r="M332" s="37">
        <f t="shared" si="75"/>
        <v>0</v>
      </c>
      <c r="N332" s="32">
        <f t="shared" si="76"/>
        <v>2251645100</v>
      </c>
      <c r="O332" s="37">
        <f t="shared" si="77"/>
        <v>0.64820050785999217</v>
      </c>
      <c r="P332" s="32">
        <f>SUM(P324:P331)</f>
        <v>623618517</v>
      </c>
      <c r="Q332" s="32">
        <f>SUM(Q324:Q331)</f>
        <v>2994332348</v>
      </c>
      <c r="R332" s="32">
        <f>SUM(R324:R331)</f>
        <v>3048112254</v>
      </c>
      <c r="S332" s="32">
        <f>SUM(S324:S331)</f>
        <v>2141778316</v>
      </c>
      <c r="T332" s="37">
        <f t="shared" si="78"/>
        <v>0.70265729655768772</v>
      </c>
      <c r="U332" s="37">
        <f t="shared" si="79"/>
        <v>0.17725569877521763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20680340</v>
      </c>
      <c r="E333" s="31">
        <v>21497886</v>
      </c>
      <c r="F333" s="31">
        <v>5969853</v>
      </c>
      <c r="G333" s="36">
        <f t="shared" si="72"/>
        <v>0.28867286514631774</v>
      </c>
      <c r="H333" s="31">
        <v>4002443</v>
      </c>
      <c r="I333" s="36">
        <f t="shared" si="73"/>
        <v>0.19353854917278923</v>
      </c>
      <c r="J333" s="31">
        <v>1507326</v>
      </c>
      <c r="K333" s="36">
        <f t="shared" si="74"/>
        <v>7.0115080152532205E-2</v>
      </c>
      <c r="L333" s="31">
        <v>0</v>
      </c>
      <c r="M333" s="36">
        <f t="shared" si="75"/>
        <v>0</v>
      </c>
      <c r="N333" s="31">
        <f t="shared" si="76"/>
        <v>11479622</v>
      </c>
      <c r="O333" s="36">
        <f t="shared" si="77"/>
        <v>0.53398841169778277</v>
      </c>
      <c r="P333" s="31">
        <v>3586703</v>
      </c>
      <c r="Q333" s="31">
        <v>16547806</v>
      </c>
      <c r="R333" s="31">
        <v>17817366</v>
      </c>
      <c r="S333" s="31">
        <v>12496271</v>
      </c>
      <c r="T333" s="36">
        <f t="shared" si="78"/>
        <v>0.70135344360103513</v>
      </c>
      <c r="U333" s="36">
        <f t="shared" si="79"/>
        <v>-0.57974607878042872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28256927</v>
      </c>
      <c r="E334" s="31">
        <v>31407774</v>
      </c>
      <c r="F334" s="31">
        <v>5512089</v>
      </c>
      <c r="G334" s="36">
        <f t="shared" si="72"/>
        <v>0.19507036274680542</v>
      </c>
      <c r="H334" s="31">
        <v>7789792</v>
      </c>
      <c r="I334" s="36">
        <f t="shared" si="73"/>
        <v>0.27567725251935571</v>
      </c>
      <c r="J334" s="31">
        <v>5379005</v>
      </c>
      <c r="K334" s="36">
        <f t="shared" si="74"/>
        <v>0.17126349037025038</v>
      </c>
      <c r="L334" s="31">
        <v>0</v>
      </c>
      <c r="M334" s="36">
        <f t="shared" si="75"/>
        <v>0</v>
      </c>
      <c r="N334" s="31">
        <f t="shared" si="76"/>
        <v>18680886</v>
      </c>
      <c r="O334" s="36">
        <f t="shared" si="77"/>
        <v>0.59478541841265165</v>
      </c>
      <c r="P334" s="31">
        <v>5087087</v>
      </c>
      <c r="Q334" s="31">
        <v>24206996</v>
      </c>
      <c r="R334" s="31">
        <v>24739046</v>
      </c>
      <c r="S334" s="31">
        <v>17835246</v>
      </c>
      <c r="T334" s="36">
        <f t="shared" si="78"/>
        <v>0.72093507566944981</v>
      </c>
      <c r="U334" s="36">
        <f t="shared" si="79"/>
        <v>5.7384117865489692E-2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156767573</v>
      </c>
      <c r="E335" s="31">
        <v>133470385</v>
      </c>
      <c r="F335" s="31">
        <v>40074131</v>
      </c>
      <c r="G335" s="36">
        <f t="shared" si="72"/>
        <v>0.25562768009427561</v>
      </c>
      <c r="H335" s="31">
        <v>31637426</v>
      </c>
      <c r="I335" s="36">
        <f t="shared" si="73"/>
        <v>0.20181103396937836</v>
      </c>
      <c r="J335" s="31">
        <v>30333937</v>
      </c>
      <c r="K335" s="36">
        <f t="shared" si="74"/>
        <v>0.22727091856369486</v>
      </c>
      <c r="L335" s="31">
        <v>0</v>
      </c>
      <c r="M335" s="36">
        <f t="shared" si="75"/>
        <v>0</v>
      </c>
      <c r="N335" s="31">
        <f t="shared" si="76"/>
        <v>102045494</v>
      </c>
      <c r="O335" s="36">
        <f t="shared" si="77"/>
        <v>0.76455532813515148</v>
      </c>
      <c r="P335" s="31">
        <v>26709838</v>
      </c>
      <c r="Q335" s="31">
        <v>135228364</v>
      </c>
      <c r="R335" s="31">
        <v>138699418</v>
      </c>
      <c r="S335" s="31">
        <v>70981090</v>
      </c>
      <c r="T335" s="36">
        <f t="shared" si="78"/>
        <v>0.51176198879219525</v>
      </c>
      <c r="U335" s="36">
        <f t="shared" si="79"/>
        <v>0.13568405019903151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0</v>
      </c>
      <c r="O336" s="36">
        <f t="shared" si="77"/>
        <v>0</v>
      </c>
      <c r="P336" s="31">
        <v>0</v>
      </c>
      <c r="Q336" s="31">
        <v>0</v>
      </c>
      <c r="R336" s="31">
        <v>0</v>
      </c>
      <c r="S336" s="31">
        <v>0</v>
      </c>
      <c r="T336" s="36">
        <f t="shared" si="78"/>
        <v>0</v>
      </c>
      <c r="U336" s="36">
        <f t="shared" si="79"/>
        <v>0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205704840</v>
      </c>
      <c r="E337" s="32">
        <f>SUM(E333:E336)</f>
        <v>186376045</v>
      </c>
      <c r="F337" s="32">
        <f>SUM(F333:F336)</f>
        <v>51556073</v>
      </c>
      <c r="G337" s="37">
        <f t="shared" si="72"/>
        <v>0.25063130745975642</v>
      </c>
      <c r="H337" s="32">
        <f>SUM(H333:H336)</f>
        <v>43429661</v>
      </c>
      <c r="I337" s="37">
        <f t="shared" si="73"/>
        <v>0.21112610184573197</v>
      </c>
      <c r="J337" s="32">
        <f>SUM(J333:J336)</f>
        <v>37220268</v>
      </c>
      <c r="K337" s="37">
        <f t="shared" si="74"/>
        <v>0.19970521426184357</v>
      </c>
      <c r="L337" s="32">
        <f>SUM(L333:L336)</f>
        <v>0</v>
      </c>
      <c r="M337" s="37">
        <f t="shared" si="75"/>
        <v>0</v>
      </c>
      <c r="N337" s="32">
        <f t="shared" si="76"/>
        <v>132206002</v>
      </c>
      <c r="O337" s="37">
        <f t="shared" si="77"/>
        <v>0.70935082885786105</v>
      </c>
      <c r="P337" s="32">
        <f>SUM(P333:P336)</f>
        <v>35383628</v>
      </c>
      <c r="Q337" s="32">
        <f>SUM(Q333:Q336)</f>
        <v>175983166</v>
      </c>
      <c r="R337" s="32">
        <f>SUM(R333:R336)</f>
        <v>181255830</v>
      </c>
      <c r="S337" s="32">
        <f>SUM(S333:S336)</f>
        <v>101312607</v>
      </c>
      <c r="T337" s="37">
        <f t="shared" si="78"/>
        <v>0.55894812873053523</v>
      </c>
      <c r="U337" s="37">
        <f t="shared" si="79"/>
        <v>5.1906491895065132E-2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32688661107</v>
      </c>
      <c r="E338" s="32">
        <f>SUM(E302,E304:E309,E311:E316,E318:E322,E324:E331,E333:E336)</f>
        <v>32717833159</v>
      </c>
      <c r="F338" s="32">
        <f>SUM(F302,F304:F309,F311:F316,F318:F322,F324:F331,F333:F336)</f>
        <v>7327123938</v>
      </c>
      <c r="G338" s="37">
        <f t="shared" si="72"/>
        <v>0.22414879318599434</v>
      </c>
      <c r="H338" s="32">
        <f>SUM(H302,H304:H309,H311:H316,H318:H322,H324:H331,H333:H336)</f>
        <v>7471631602</v>
      </c>
      <c r="I338" s="37">
        <f t="shared" si="73"/>
        <v>0.22856952071371359</v>
      </c>
      <c r="J338" s="32">
        <f>SUM(J302,J304:J309,J311:J316,J318:J322,J324:J331,J333:J336)</f>
        <v>7093958322</v>
      </c>
      <c r="K338" s="37">
        <f t="shared" si="74"/>
        <v>0.21682237596619686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21892713862</v>
      </c>
      <c r="O338" s="37">
        <f t="shared" si="77"/>
        <v>0.6691370347054223</v>
      </c>
      <c r="P338" s="32">
        <f>SUM(P302,P304:P309,P311:P316,P318:P322,P324:P331,P333:P336)</f>
        <v>6242383855</v>
      </c>
      <c r="Q338" s="32">
        <f>SUM(Q302,Q304:Q309,Q311:Q316,Q318:Q322,Q324:Q331,Q333:Q336)</f>
        <v>28353891752</v>
      </c>
      <c r="R338" s="32">
        <f>SUM(R302,R304:R309,R311:R316,R318:R322,R324:R331,R333:R336)</f>
        <v>29219233695</v>
      </c>
      <c r="S338" s="32">
        <f>SUM(S302,S304:S309,S311:S316,S318:S322,S324:S331,S333:S336)</f>
        <v>20230385360</v>
      </c>
      <c r="T338" s="37">
        <f t="shared" si="78"/>
        <v>0.69236536355372746</v>
      </c>
      <c r="U338" s="37">
        <f t="shared" si="79"/>
        <v>0.13641815158769988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200628319967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201761316417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48836783086</v>
      </c>
      <c r="G339" s="39">
        <f t="shared" si="72"/>
        <v>0.24341918974366547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43123489378</v>
      </c>
      <c r="I339" s="39">
        <f t="shared" si="73"/>
        <v>0.21494218455845662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45841737168</v>
      </c>
      <c r="K339" s="39">
        <f t="shared" si="74"/>
        <v>0.22720776203330456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137802009632</v>
      </c>
      <c r="O339" s="39">
        <f t="shared" si="77"/>
        <v>0.68299519491234384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38996219145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180819307613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183545226480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133225528061</v>
      </c>
      <c r="T339" s="39">
        <f t="shared" si="78"/>
        <v>0.72584577989837784</v>
      </c>
      <c r="U339" s="39">
        <f t="shared" si="79"/>
        <v>0.1755431211817291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1" width="11.7265625" customWidth="1"/>
    <col min="12" max="13" width="11.7265625" hidden="1" customWidth="1"/>
    <col min="1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614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920191769</v>
      </c>
      <c r="E8" s="31">
        <v>928128314</v>
      </c>
      <c r="F8" s="31">
        <v>290828504</v>
      </c>
      <c r="G8" s="36">
        <f>IF(($D8       =0),0,($F8       /$D8       ))</f>
        <v>0.31605205979624451</v>
      </c>
      <c r="H8" s="31">
        <v>332356707</v>
      </c>
      <c r="I8" s="36">
        <f>IF(($D8       =0),0,($H8       /$D8       ))</f>
        <v>0.36118200379164661</v>
      </c>
      <c r="J8" s="31">
        <v>302458469</v>
      </c>
      <c r="K8" s="36">
        <f>IF(($E8       =0),0,($J8       /$E8       ))</f>
        <v>0.32588001512040932</v>
      </c>
      <c r="L8" s="31">
        <v>0</v>
      </c>
      <c r="M8" s="36">
        <f>IF(($E8       =0),0,($L8       /$E8       ))</f>
        <v>0</v>
      </c>
      <c r="N8" s="31">
        <f>$F8       +$H8       +$J8</f>
        <v>925643680</v>
      </c>
      <c r="O8" s="36">
        <f>IF(($E8       =0),0,($N8       /$E8       ))</f>
        <v>0.99732296282472854</v>
      </c>
      <c r="P8" s="31">
        <v>271139778</v>
      </c>
      <c r="Q8" s="31">
        <v>918660923</v>
      </c>
      <c r="R8" s="31">
        <v>934666932</v>
      </c>
      <c r="S8" s="31">
        <v>760231642</v>
      </c>
      <c r="T8" s="36">
        <f>IF(($R8       =0),0,($S8       /$R8       ))</f>
        <v>0.81337171132529162</v>
      </c>
      <c r="U8" s="36">
        <f>IF(($P8       =0),0,(($J8       /$P8       )-1))</f>
        <v>0.11550754828751097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3119706010</v>
      </c>
      <c r="E9" s="31">
        <v>2694456020</v>
      </c>
      <c r="F9" s="31">
        <v>141819172</v>
      </c>
      <c r="G9" s="36">
        <f>IF(($D9       =0),0,($F9       /$D9       ))</f>
        <v>4.5459146325137222E-2</v>
      </c>
      <c r="H9" s="31">
        <v>0</v>
      </c>
      <c r="I9" s="36">
        <f>IF(($D9       =0),0,($H9       /$D9       ))</f>
        <v>0</v>
      </c>
      <c r="J9" s="31">
        <v>0</v>
      </c>
      <c r="K9" s="36">
        <f>IF(($E9       =0),0,($J9       /$E9       ))</f>
        <v>0</v>
      </c>
      <c r="L9" s="31">
        <v>0</v>
      </c>
      <c r="M9" s="36">
        <f>IF(($E9       =0),0,($L9       /$E9       ))</f>
        <v>0</v>
      </c>
      <c r="N9" s="31">
        <f>$F9       +$H9       +$J9</f>
        <v>141819172</v>
      </c>
      <c r="O9" s="36">
        <f>IF(($E9       =0),0,($N9       /$E9       ))</f>
        <v>5.263369338646693E-2</v>
      </c>
      <c r="P9" s="31">
        <v>262349753</v>
      </c>
      <c r="Q9" s="31">
        <v>2661485240</v>
      </c>
      <c r="R9" s="31">
        <v>2647166050</v>
      </c>
      <c r="S9" s="31">
        <v>643741888</v>
      </c>
      <c r="T9" s="36">
        <f>IF(($R9       =0),0,($S9       /$R9       ))</f>
        <v>0.24318152916776792</v>
      </c>
      <c r="U9" s="36">
        <f>IF(($P9       =0),0,(($J9       /$P9       )-1))</f>
        <v>-1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4039897779</v>
      </c>
      <c r="E10" s="32">
        <f>SUM(E8:E9)</f>
        <v>3622584334</v>
      </c>
      <c r="F10" s="32">
        <f>SUM(F8:F9)</f>
        <v>432647676</v>
      </c>
      <c r="G10" s="37">
        <f t="shared" ref="G10:G54" si="0">IF(($D10      =0),0,($F10      /$D10      ))</f>
        <v>0.1070937186205473</v>
      </c>
      <c r="H10" s="32">
        <f>SUM(H8:H9)</f>
        <v>332356707</v>
      </c>
      <c r="I10" s="37">
        <f t="shared" ref="I10:I54" si="1">IF(($D10      =0),0,($H10      /$D10      ))</f>
        <v>8.2268593212343255E-2</v>
      </c>
      <c r="J10" s="32">
        <f>SUM(J8:J9)</f>
        <v>302458469</v>
      </c>
      <c r="K10" s="37">
        <f t="shared" ref="K10:K54" si="2">IF(($E10      =0),0,($J10      /$E10      ))</f>
        <v>8.3492457625142485E-2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1067462852</v>
      </c>
      <c r="O10" s="37">
        <f t="shared" ref="O10:O54" si="5">IF(($E10      =0),0,($N10      /$E10      ))</f>
        <v>0.29466887547137499</v>
      </c>
      <c r="P10" s="32">
        <f>SUM(P8:P9)</f>
        <v>533489531</v>
      </c>
      <c r="Q10" s="32">
        <f>SUM(Q8:Q9)</f>
        <v>3580146163</v>
      </c>
      <c r="R10" s="32">
        <f>SUM(R8:R9)</f>
        <v>3581832982</v>
      </c>
      <c r="S10" s="32">
        <f>SUM(S8:S9)</f>
        <v>1403973530</v>
      </c>
      <c r="T10" s="37">
        <f t="shared" ref="T10:T54" si="6">IF(($R10      =0),0,($S10      /$R10      ))</f>
        <v>0.39197068569513777</v>
      </c>
      <c r="U10" s="37">
        <f t="shared" ref="U10:U54" si="7">IF(($P10      =0),0,(($J10      /$P10      )-1))</f>
        <v>-0.43305641174803111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71549072</v>
      </c>
      <c r="E11" s="31">
        <v>74495516</v>
      </c>
      <c r="F11" s="31">
        <v>15201608</v>
      </c>
      <c r="G11" s="36">
        <f t="shared" si="0"/>
        <v>0.21246408339160569</v>
      </c>
      <c r="H11" s="31">
        <v>11178791</v>
      </c>
      <c r="I11" s="36">
        <f t="shared" si="1"/>
        <v>0.15623949671911888</v>
      </c>
      <c r="J11" s="31">
        <v>16279930</v>
      </c>
      <c r="K11" s="36">
        <f t="shared" si="2"/>
        <v>0.21853570354489524</v>
      </c>
      <c r="L11" s="31">
        <v>0</v>
      </c>
      <c r="M11" s="36">
        <f t="shared" si="3"/>
        <v>0</v>
      </c>
      <c r="N11" s="31">
        <f t="shared" si="4"/>
        <v>42660329</v>
      </c>
      <c r="O11" s="36">
        <f t="shared" si="5"/>
        <v>0.57265633276504857</v>
      </c>
      <c r="P11" s="31">
        <v>18143699</v>
      </c>
      <c r="Q11" s="31">
        <v>68129237</v>
      </c>
      <c r="R11" s="31">
        <v>76662045</v>
      </c>
      <c r="S11" s="31">
        <v>40230863</v>
      </c>
      <c r="T11" s="36">
        <f t="shared" si="6"/>
        <v>0.52478202218581571</v>
      </c>
      <c r="U11" s="36">
        <f t="shared" si="7"/>
        <v>-0.10272265870371855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40783598</v>
      </c>
      <c r="E12" s="31">
        <v>30289943</v>
      </c>
      <c r="F12" s="31">
        <v>3323847</v>
      </c>
      <c r="G12" s="36">
        <f t="shared" si="0"/>
        <v>8.1499601874263278E-2</v>
      </c>
      <c r="H12" s="31">
        <v>6594827</v>
      </c>
      <c r="I12" s="36">
        <f t="shared" si="1"/>
        <v>0.16170292282696588</v>
      </c>
      <c r="J12" s="31">
        <v>11213569</v>
      </c>
      <c r="K12" s="36">
        <f t="shared" si="2"/>
        <v>0.37020766265555533</v>
      </c>
      <c r="L12" s="31">
        <v>0</v>
      </c>
      <c r="M12" s="36">
        <f t="shared" si="3"/>
        <v>0</v>
      </c>
      <c r="N12" s="31">
        <f t="shared" si="4"/>
        <v>21132243</v>
      </c>
      <c r="O12" s="36">
        <f t="shared" si="5"/>
        <v>0.69766532739926257</v>
      </c>
      <c r="P12" s="31">
        <v>2023225</v>
      </c>
      <c r="Q12" s="31">
        <v>29490170</v>
      </c>
      <c r="R12" s="31">
        <v>29476664</v>
      </c>
      <c r="S12" s="31">
        <v>10092783</v>
      </c>
      <c r="T12" s="36">
        <f t="shared" si="6"/>
        <v>0.34239909238033178</v>
      </c>
      <c r="U12" s="36">
        <f t="shared" si="7"/>
        <v>4.5424231116163547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143151707</v>
      </c>
      <c r="E13" s="31">
        <v>125128256</v>
      </c>
      <c r="F13" s="31">
        <v>7308711</v>
      </c>
      <c r="G13" s="36">
        <f t="shared" si="0"/>
        <v>5.1055702744781099E-2</v>
      </c>
      <c r="H13" s="31">
        <v>8631191</v>
      </c>
      <c r="I13" s="36">
        <f t="shared" si="1"/>
        <v>6.0294013818500955E-2</v>
      </c>
      <c r="J13" s="31">
        <v>8333725</v>
      </c>
      <c r="K13" s="36">
        <f t="shared" si="2"/>
        <v>6.6601463701372141E-2</v>
      </c>
      <c r="L13" s="31">
        <v>0</v>
      </c>
      <c r="M13" s="36">
        <f t="shared" si="3"/>
        <v>0</v>
      </c>
      <c r="N13" s="31">
        <f t="shared" si="4"/>
        <v>24273627</v>
      </c>
      <c r="O13" s="36">
        <f t="shared" si="5"/>
        <v>0.19398997297620771</v>
      </c>
      <c r="P13" s="31">
        <v>6153092</v>
      </c>
      <c r="Q13" s="31">
        <v>129451836</v>
      </c>
      <c r="R13" s="31">
        <v>132086418</v>
      </c>
      <c r="S13" s="31">
        <v>17517653</v>
      </c>
      <c r="T13" s="36">
        <f t="shared" si="6"/>
        <v>0.13262266677562565</v>
      </c>
      <c r="U13" s="36">
        <f t="shared" si="7"/>
        <v>0.35439629376580095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116370074</v>
      </c>
      <c r="E14" s="31">
        <v>122369550</v>
      </c>
      <c r="F14" s="31">
        <v>22548956</v>
      </c>
      <c r="G14" s="36">
        <f t="shared" si="0"/>
        <v>0.19376937063733413</v>
      </c>
      <c r="H14" s="31">
        <v>26928205</v>
      </c>
      <c r="I14" s="36">
        <f t="shared" si="1"/>
        <v>0.23140145979455165</v>
      </c>
      <c r="J14" s="31">
        <v>29664830</v>
      </c>
      <c r="K14" s="36">
        <f t="shared" si="2"/>
        <v>0.24242003014638855</v>
      </c>
      <c r="L14" s="31">
        <v>0</v>
      </c>
      <c r="M14" s="36">
        <f t="shared" si="3"/>
        <v>0</v>
      </c>
      <c r="N14" s="31">
        <f t="shared" si="4"/>
        <v>79141991</v>
      </c>
      <c r="O14" s="36">
        <f t="shared" si="5"/>
        <v>0.64674578765714186</v>
      </c>
      <c r="P14" s="31">
        <v>19630842</v>
      </c>
      <c r="Q14" s="31">
        <v>90760736</v>
      </c>
      <c r="R14" s="31">
        <v>90760736</v>
      </c>
      <c r="S14" s="31">
        <v>56097130</v>
      </c>
      <c r="T14" s="36">
        <f t="shared" si="6"/>
        <v>0.6180770724468343</v>
      </c>
      <c r="U14" s="36">
        <f t="shared" si="7"/>
        <v>0.51113385763076291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42124039</v>
      </c>
      <c r="E15" s="31">
        <v>42124039</v>
      </c>
      <c r="F15" s="31">
        <v>7117837</v>
      </c>
      <c r="G15" s="36">
        <f t="shared" si="0"/>
        <v>0.16897327912928767</v>
      </c>
      <c r="H15" s="31">
        <v>10154361</v>
      </c>
      <c r="I15" s="36">
        <f t="shared" si="1"/>
        <v>0.24105857940165709</v>
      </c>
      <c r="J15" s="31">
        <v>9938226</v>
      </c>
      <c r="K15" s="36">
        <f t="shared" si="2"/>
        <v>0.23592766116278641</v>
      </c>
      <c r="L15" s="31">
        <v>0</v>
      </c>
      <c r="M15" s="36">
        <f t="shared" si="3"/>
        <v>0</v>
      </c>
      <c r="N15" s="31">
        <f t="shared" si="4"/>
        <v>27210424</v>
      </c>
      <c r="O15" s="36">
        <f t="shared" si="5"/>
        <v>0.64595951969373122</v>
      </c>
      <c r="P15" s="31">
        <v>8312801</v>
      </c>
      <c r="Q15" s="31">
        <v>22828843</v>
      </c>
      <c r="R15" s="31">
        <v>28644239</v>
      </c>
      <c r="S15" s="31">
        <v>19641338</v>
      </c>
      <c r="T15" s="36">
        <f t="shared" si="6"/>
        <v>0.68569941760365849</v>
      </c>
      <c r="U15" s="36">
        <f t="shared" si="7"/>
        <v>0.19553276927957253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121164242</v>
      </c>
      <c r="E16" s="31">
        <v>126270541</v>
      </c>
      <c r="F16" s="31">
        <v>28578721</v>
      </c>
      <c r="G16" s="36">
        <f t="shared" si="0"/>
        <v>0.2358676167841664</v>
      </c>
      <c r="H16" s="31">
        <v>33158632</v>
      </c>
      <c r="I16" s="36">
        <f t="shared" si="1"/>
        <v>0.27366681334910675</v>
      </c>
      <c r="J16" s="31">
        <v>31492234</v>
      </c>
      <c r="K16" s="36">
        <f t="shared" si="2"/>
        <v>0.24940285953158306</v>
      </c>
      <c r="L16" s="31">
        <v>0</v>
      </c>
      <c r="M16" s="36">
        <f t="shared" si="3"/>
        <v>0</v>
      </c>
      <c r="N16" s="31">
        <f t="shared" si="4"/>
        <v>93229587</v>
      </c>
      <c r="O16" s="36">
        <f t="shared" si="5"/>
        <v>0.73833204690237286</v>
      </c>
      <c r="P16" s="31">
        <v>119012133</v>
      </c>
      <c r="Q16" s="31">
        <v>108541507</v>
      </c>
      <c r="R16" s="31">
        <v>105776280</v>
      </c>
      <c r="S16" s="31">
        <v>168077032</v>
      </c>
      <c r="T16" s="36">
        <f t="shared" si="6"/>
        <v>1.5889860373233016</v>
      </c>
      <c r="U16" s="36">
        <f t="shared" si="7"/>
        <v>-0.7353863576245625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47040304</v>
      </c>
      <c r="E17" s="31">
        <v>45040090</v>
      </c>
      <c r="F17" s="31">
        <v>11014445</v>
      </c>
      <c r="G17" s="36">
        <f t="shared" si="0"/>
        <v>0.23414910328810801</v>
      </c>
      <c r="H17" s="31">
        <v>10548786</v>
      </c>
      <c r="I17" s="36">
        <f t="shared" si="1"/>
        <v>0.22424995382682902</v>
      </c>
      <c r="J17" s="31">
        <v>11979269</v>
      </c>
      <c r="K17" s="36">
        <f t="shared" si="2"/>
        <v>0.26596902892511981</v>
      </c>
      <c r="L17" s="31">
        <v>0</v>
      </c>
      <c r="M17" s="36">
        <f t="shared" si="3"/>
        <v>0</v>
      </c>
      <c r="N17" s="31">
        <f t="shared" si="4"/>
        <v>33542500</v>
      </c>
      <c r="O17" s="36">
        <f t="shared" si="5"/>
        <v>0.74472542128579233</v>
      </c>
      <c r="P17" s="31">
        <v>9606559</v>
      </c>
      <c r="Q17" s="31">
        <v>38707353</v>
      </c>
      <c r="R17" s="31">
        <v>45537986</v>
      </c>
      <c r="S17" s="31">
        <v>44902106</v>
      </c>
      <c r="T17" s="36">
        <f t="shared" si="6"/>
        <v>0.98603627310175734</v>
      </c>
      <c r="U17" s="36">
        <f t="shared" si="7"/>
        <v>0.24698854189101427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0</v>
      </c>
      <c r="E18" s="31">
        <v>2500000</v>
      </c>
      <c r="F18" s="31">
        <v>0</v>
      </c>
      <c r="G18" s="36">
        <f t="shared" si="0"/>
        <v>0</v>
      </c>
      <c r="H18" s="31">
        <v>2384660</v>
      </c>
      <c r="I18" s="36">
        <f t="shared" si="1"/>
        <v>0</v>
      </c>
      <c r="J18" s="31">
        <v>0</v>
      </c>
      <c r="K18" s="36">
        <f t="shared" si="2"/>
        <v>0</v>
      </c>
      <c r="L18" s="31">
        <v>0</v>
      </c>
      <c r="M18" s="36">
        <f t="shared" si="3"/>
        <v>0</v>
      </c>
      <c r="N18" s="31">
        <f t="shared" si="4"/>
        <v>2384660</v>
      </c>
      <c r="O18" s="36">
        <f t="shared" si="5"/>
        <v>0.95386400000000005</v>
      </c>
      <c r="P18" s="31">
        <v>808323</v>
      </c>
      <c r="Q18" s="31">
        <v>8752648</v>
      </c>
      <c r="R18" s="31">
        <v>12854708</v>
      </c>
      <c r="S18" s="31">
        <v>2485694</v>
      </c>
      <c r="T18" s="36">
        <f t="shared" si="6"/>
        <v>0.19336837522874886</v>
      </c>
      <c r="U18" s="36">
        <f t="shared" si="7"/>
        <v>-1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582183036</v>
      </c>
      <c r="E19" s="32">
        <f>SUM(E11:E18)</f>
        <v>568217935</v>
      </c>
      <c r="F19" s="32">
        <f>SUM(F11:F18)</f>
        <v>95094125</v>
      </c>
      <c r="G19" s="37">
        <f t="shared" si="0"/>
        <v>0.16334059757797545</v>
      </c>
      <c r="H19" s="32">
        <f>SUM(H11:H18)</f>
        <v>109579453</v>
      </c>
      <c r="I19" s="37">
        <f t="shared" si="1"/>
        <v>0.18822165233959171</v>
      </c>
      <c r="J19" s="32">
        <f>SUM(J11:J18)</f>
        <v>118901783</v>
      </c>
      <c r="K19" s="37">
        <f t="shared" si="2"/>
        <v>0.20925383673431569</v>
      </c>
      <c r="L19" s="32">
        <f>SUM(L11:L18)</f>
        <v>0</v>
      </c>
      <c r="M19" s="37">
        <f t="shared" si="3"/>
        <v>0</v>
      </c>
      <c r="N19" s="32">
        <f t="shared" si="4"/>
        <v>323575361</v>
      </c>
      <c r="O19" s="37">
        <f t="shared" si="5"/>
        <v>0.56945643751987518</v>
      </c>
      <c r="P19" s="32">
        <f>SUM(P11:P18)</f>
        <v>183690674</v>
      </c>
      <c r="Q19" s="32">
        <f>SUM(Q11:Q18)</f>
        <v>496662330</v>
      </c>
      <c r="R19" s="32">
        <f>SUM(R11:R18)</f>
        <v>521799076</v>
      </c>
      <c r="S19" s="32">
        <f>SUM(S11:S18)</f>
        <v>359044599</v>
      </c>
      <c r="T19" s="37">
        <f t="shared" si="6"/>
        <v>0.6880897562187327</v>
      </c>
      <c r="U19" s="37">
        <f t="shared" si="7"/>
        <v>-0.3527064798074615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0</v>
      </c>
      <c r="E20" s="31">
        <v>0</v>
      </c>
      <c r="F20" s="31">
        <v>0</v>
      </c>
      <c r="G20" s="36">
        <f t="shared" si="0"/>
        <v>0</v>
      </c>
      <c r="H20" s="31">
        <v>0</v>
      </c>
      <c r="I20" s="36">
        <f t="shared" si="1"/>
        <v>0</v>
      </c>
      <c r="J20" s="31">
        <v>0</v>
      </c>
      <c r="K20" s="36">
        <f t="shared" si="2"/>
        <v>0</v>
      </c>
      <c r="L20" s="31">
        <v>0</v>
      </c>
      <c r="M20" s="36">
        <f t="shared" si="3"/>
        <v>0</v>
      </c>
      <c r="N20" s="31">
        <f t="shared" si="4"/>
        <v>0</v>
      </c>
      <c r="O20" s="36">
        <f t="shared" si="5"/>
        <v>0</v>
      </c>
      <c r="P20" s="31">
        <v>0</v>
      </c>
      <c r="Q20" s="31">
        <v>0</v>
      </c>
      <c r="R20" s="31">
        <v>0</v>
      </c>
      <c r="S20" s="31">
        <v>0</v>
      </c>
      <c r="T20" s="36">
        <f t="shared" si="6"/>
        <v>0</v>
      </c>
      <c r="U20" s="36">
        <f t="shared" si="7"/>
        <v>0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0</v>
      </c>
      <c r="E21" s="31">
        <v>0</v>
      </c>
      <c r="F21" s="31">
        <v>0</v>
      </c>
      <c r="G21" s="36">
        <f t="shared" si="0"/>
        <v>0</v>
      </c>
      <c r="H21" s="31">
        <v>0</v>
      </c>
      <c r="I21" s="36">
        <f t="shared" si="1"/>
        <v>0</v>
      </c>
      <c r="J21" s="31">
        <v>0</v>
      </c>
      <c r="K21" s="36">
        <f t="shared" si="2"/>
        <v>0</v>
      </c>
      <c r="L21" s="31">
        <v>0</v>
      </c>
      <c r="M21" s="36">
        <f t="shared" si="3"/>
        <v>0</v>
      </c>
      <c r="N21" s="31">
        <f t="shared" si="4"/>
        <v>0</v>
      </c>
      <c r="O21" s="36">
        <f t="shared" si="5"/>
        <v>0</v>
      </c>
      <c r="P21" s="31">
        <v>0</v>
      </c>
      <c r="Q21" s="31">
        <v>0</v>
      </c>
      <c r="R21" s="31">
        <v>0</v>
      </c>
      <c r="S21" s="31">
        <v>0</v>
      </c>
      <c r="T21" s="36">
        <f t="shared" si="6"/>
        <v>0</v>
      </c>
      <c r="U21" s="36">
        <f t="shared" si="7"/>
        <v>0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0</v>
      </c>
      <c r="S22" s="31">
        <v>0</v>
      </c>
      <c r="T22" s="36">
        <f t="shared" si="6"/>
        <v>0</v>
      </c>
      <c r="U22" s="36">
        <f t="shared" si="7"/>
        <v>0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0</v>
      </c>
      <c r="E23" s="31">
        <v>0</v>
      </c>
      <c r="F23" s="31">
        <v>0</v>
      </c>
      <c r="G23" s="36">
        <f t="shared" si="0"/>
        <v>0</v>
      </c>
      <c r="H23" s="31">
        <v>0</v>
      </c>
      <c r="I23" s="36">
        <f t="shared" si="1"/>
        <v>0</v>
      </c>
      <c r="J23" s="31">
        <v>0</v>
      </c>
      <c r="K23" s="36">
        <f t="shared" si="2"/>
        <v>0</v>
      </c>
      <c r="L23" s="31">
        <v>0</v>
      </c>
      <c r="M23" s="36">
        <f t="shared" si="3"/>
        <v>0</v>
      </c>
      <c r="N23" s="31">
        <f t="shared" si="4"/>
        <v>0</v>
      </c>
      <c r="O23" s="36">
        <f t="shared" si="5"/>
        <v>0</v>
      </c>
      <c r="P23" s="31">
        <v>0</v>
      </c>
      <c r="Q23" s="31">
        <v>0</v>
      </c>
      <c r="R23" s="31">
        <v>0</v>
      </c>
      <c r="S23" s="31">
        <v>0</v>
      </c>
      <c r="T23" s="36">
        <f t="shared" si="6"/>
        <v>0</v>
      </c>
      <c r="U23" s="36">
        <f t="shared" si="7"/>
        <v>0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0</v>
      </c>
      <c r="E24" s="31">
        <v>0</v>
      </c>
      <c r="F24" s="31">
        <v>0</v>
      </c>
      <c r="G24" s="36">
        <f t="shared" si="0"/>
        <v>0</v>
      </c>
      <c r="H24" s="31">
        <v>0</v>
      </c>
      <c r="I24" s="36">
        <f t="shared" si="1"/>
        <v>0</v>
      </c>
      <c r="J24" s="31">
        <v>0</v>
      </c>
      <c r="K24" s="36">
        <f t="shared" si="2"/>
        <v>0</v>
      </c>
      <c r="L24" s="31">
        <v>0</v>
      </c>
      <c r="M24" s="36">
        <f t="shared" si="3"/>
        <v>0</v>
      </c>
      <c r="N24" s="31">
        <f t="shared" si="4"/>
        <v>0</v>
      </c>
      <c r="O24" s="36">
        <f t="shared" si="5"/>
        <v>0</v>
      </c>
      <c r="P24" s="31">
        <v>0</v>
      </c>
      <c r="Q24" s="31">
        <v>0</v>
      </c>
      <c r="R24" s="31">
        <v>0</v>
      </c>
      <c r="S24" s="31">
        <v>0</v>
      </c>
      <c r="T24" s="36">
        <f t="shared" si="6"/>
        <v>0</v>
      </c>
      <c r="U24" s="36">
        <f t="shared" si="7"/>
        <v>0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0</v>
      </c>
      <c r="E25" s="31">
        <v>0</v>
      </c>
      <c r="F25" s="31">
        <v>0</v>
      </c>
      <c r="G25" s="36">
        <f t="shared" si="0"/>
        <v>0</v>
      </c>
      <c r="H25" s="31">
        <v>0</v>
      </c>
      <c r="I25" s="36">
        <f t="shared" si="1"/>
        <v>0</v>
      </c>
      <c r="J25" s="31">
        <v>0</v>
      </c>
      <c r="K25" s="36">
        <f t="shared" si="2"/>
        <v>0</v>
      </c>
      <c r="L25" s="31">
        <v>0</v>
      </c>
      <c r="M25" s="36">
        <f t="shared" si="3"/>
        <v>0</v>
      </c>
      <c r="N25" s="31">
        <f t="shared" si="4"/>
        <v>0</v>
      </c>
      <c r="O25" s="36">
        <f t="shared" si="5"/>
        <v>0</v>
      </c>
      <c r="P25" s="31">
        <v>0</v>
      </c>
      <c r="Q25" s="31">
        <v>0</v>
      </c>
      <c r="R25" s="31">
        <v>0</v>
      </c>
      <c r="S25" s="31">
        <v>0</v>
      </c>
      <c r="T25" s="36">
        <f t="shared" si="6"/>
        <v>0</v>
      </c>
      <c r="U25" s="36">
        <f t="shared" si="7"/>
        <v>0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1119352695</v>
      </c>
      <c r="E26" s="31">
        <v>1039475283</v>
      </c>
      <c r="F26" s="31">
        <v>133378887</v>
      </c>
      <c r="G26" s="36">
        <f t="shared" si="0"/>
        <v>0.11915715895069158</v>
      </c>
      <c r="H26" s="31">
        <v>65655587</v>
      </c>
      <c r="I26" s="36">
        <f t="shared" si="1"/>
        <v>5.8654959507646515E-2</v>
      </c>
      <c r="J26" s="31">
        <v>91344339</v>
      </c>
      <c r="K26" s="36">
        <f t="shared" si="2"/>
        <v>8.7875431473823706E-2</v>
      </c>
      <c r="L26" s="31">
        <v>0</v>
      </c>
      <c r="M26" s="36">
        <f t="shared" si="3"/>
        <v>0</v>
      </c>
      <c r="N26" s="31">
        <f t="shared" si="4"/>
        <v>290378813</v>
      </c>
      <c r="O26" s="36">
        <f t="shared" si="5"/>
        <v>0.27935133980477728</v>
      </c>
      <c r="P26" s="31">
        <v>174222474</v>
      </c>
      <c r="Q26" s="31">
        <v>1138465776</v>
      </c>
      <c r="R26" s="31">
        <v>1186805455</v>
      </c>
      <c r="S26" s="31">
        <v>388804681</v>
      </c>
      <c r="T26" s="36">
        <f t="shared" si="6"/>
        <v>0.32760607845369233</v>
      </c>
      <c r="U26" s="36">
        <f t="shared" si="7"/>
        <v>-0.47570289353140516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1119352695</v>
      </c>
      <c r="E27" s="32">
        <f>SUM(E20:E26)</f>
        <v>1039475283</v>
      </c>
      <c r="F27" s="32">
        <f>SUM(F20:F26)</f>
        <v>133378887</v>
      </c>
      <c r="G27" s="37">
        <f t="shared" si="0"/>
        <v>0.11915715895069158</v>
      </c>
      <c r="H27" s="32">
        <f>SUM(H20:H26)</f>
        <v>65655587</v>
      </c>
      <c r="I27" s="37">
        <f t="shared" si="1"/>
        <v>5.8654959507646515E-2</v>
      </c>
      <c r="J27" s="32">
        <f>SUM(J20:J26)</f>
        <v>91344339</v>
      </c>
      <c r="K27" s="37">
        <f t="shared" si="2"/>
        <v>8.7875431473823706E-2</v>
      </c>
      <c r="L27" s="32">
        <f>SUM(L20:L26)</f>
        <v>0</v>
      </c>
      <c r="M27" s="37">
        <f t="shared" si="3"/>
        <v>0</v>
      </c>
      <c r="N27" s="32">
        <f t="shared" si="4"/>
        <v>290378813</v>
      </c>
      <c r="O27" s="37">
        <f t="shared" si="5"/>
        <v>0.27935133980477728</v>
      </c>
      <c r="P27" s="32">
        <f>SUM(P20:P26)</f>
        <v>174222474</v>
      </c>
      <c r="Q27" s="32">
        <f>SUM(Q20:Q26)</f>
        <v>1138465776</v>
      </c>
      <c r="R27" s="32">
        <f>SUM(R20:R26)</f>
        <v>1186805455</v>
      </c>
      <c r="S27" s="32">
        <f>SUM(S20:S26)</f>
        <v>388804681</v>
      </c>
      <c r="T27" s="37">
        <f t="shared" si="6"/>
        <v>0.32760607845369233</v>
      </c>
      <c r="U27" s="37">
        <f t="shared" si="7"/>
        <v>-0.47570289353140516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0</v>
      </c>
      <c r="E28" s="31">
        <v>0</v>
      </c>
      <c r="F28" s="31">
        <v>0</v>
      </c>
      <c r="G28" s="36">
        <f t="shared" si="0"/>
        <v>0</v>
      </c>
      <c r="H28" s="31">
        <v>0</v>
      </c>
      <c r="I28" s="36">
        <f t="shared" si="1"/>
        <v>0</v>
      </c>
      <c r="J28" s="31">
        <v>0</v>
      </c>
      <c r="K28" s="36">
        <f t="shared" si="2"/>
        <v>0</v>
      </c>
      <c r="L28" s="31">
        <v>0</v>
      </c>
      <c r="M28" s="36">
        <f t="shared" si="3"/>
        <v>0</v>
      </c>
      <c r="N28" s="31">
        <f t="shared" si="4"/>
        <v>0</v>
      </c>
      <c r="O28" s="36">
        <f t="shared" si="5"/>
        <v>0</v>
      </c>
      <c r="P28" s="31">
        <v>0</v>
      </c>
      <c r="Q28" s="31">
        <v>0</v>
      </c>
      <c r="R28" s="31">
        <v>0</v>
      </c>
      <c r="S28" s="31">
        <v>0</v>
      </c>
      <c r="T28" s="36">
        <f t="shared" si="6"/>
        <v>0</v>
      </c>
      <c r="U28" s="36">
        <f t="shared" si="7"/>
        <v>0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0</v>
      </c>
      <c r="E29" s="31">
        <v>0</v>
      </c>
      <c r="F29" s="31">
        <v>0</v>
      </c>
      <c r="G29" s="36">
        <f t="shared" si="0"/>
        <v>0</v>
      </c>
      <c r="H29" s="31">
        <v>0</v>
      </c>
      <c r="I29" s="36">
        <f t="shared" si="1"/>
        <v>0</v>
      </c>
      <c r="J29" s="31">
        <v>0</v>
      </c>
      <c r="K29" s="36">
        <f t="shared" si="2"/>
        <v>0</v>
      </c>
      <c r="L29" s="31">
        <v>0</v>
      </c>
      <c r="M29" s="36">
        <f t="shared" si="3"/>
        <v>0</v>
      </c>
      <c r="N29" s="31">
        <f t="shared" si="4"/>
        <v>0</v>
      </c>
      <c r="O29" s="36">
        <f t="shared" si="5"/>
        <v>0</v>
      </c>
      <c r="P29" s="31">
        <v>0</v>
      </c>
      <c r="Q29" s="31">
        <v>0</v>
      </c>
      <c r="R29" s="31">
        <v>0</v>
      </c>
      <c r="S29" s="31">
        <v>0</v>
      </c>
      <c r="T29" s="36">
        <f t="shared" si="6"/>
        <v>0</v>
      </c>
      <c r="U29" s="36">
        <f t="shared" si="7"/>
        <v>0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0</v>
      </c>
      <c r="E30" s="31">
        <v>0</v>
      </c>
      <c r="F30" s="31">
        <v>0</v>
      </c>
      <c r="G30" s="36">
        <f t="shared" si="0"/>
        <v>0</v>
      </c>
      <c r="H30" s="31">
        <v>0</v>
      </c>
      <c r="I30" s="36">
        <f t="shared" si="1"/>
        <v>0</v>
      </c>
      <c r="J30" s="31">
        <v>0</v>
      </c>
      <c r="K30" s="36">
        <f t="shared" si="2"/>
        <v>0</v>
      </c>
      <c r="L30" s="31">
        <v>0</v>
      </c>
      <c r="M30" s="36">
        <f t="shared" si="3"/>
        <v>0</v>
      </c>
      <c r="N30" s="31">
        <f t="shared" si="4"/>
        <v>0</v>
      </c>
      <c r="O30" s="36">
        <f t="shared" si="5"/>
        <v>0</v>
      </c>
      <c r="P30" s="31">
        <v>0</v>
      </c>
      <c r="Q30" s="31">
        <v>0</v>
      </c>
      <c r="R30" s="31">
        <v>0</v>
      </c>
      <c r="S30" s="31">
        <v>0</v>
      </c>
      <c r="T30" s="36">
        <f t="shared" si="6"/>
        <v>0</v>
      </c>
      <c r="U30" s="36">
        <f t="shared" si="7"/>
        <v>0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0</v>
      </c>
      <c r="E31" s="31">
        <v>0</v>
      </c>
      <c r="F31" s="31">
        <v>0</v>
      </c>
      <c r="G31" s="36">
        <f t="shared" si="0"/>
        <v>0</v>
      </c>
      <c r="H31" s="31">
        <v>0</v>
      </c>
      <c r="I31" s="36">
        <f t="shared" si="1"/>
        <v>0</v>
      </c>
      <c r="J31" s="31">
        <v>0</v>
      </c>
      <c r="K31" s="36">
        <f t="shared" si="2"/>
        <v>0</v>
      </c>
      <c r="L31" s="31">
        <v>0</v>
      </c>
      <c r="M31" s="36">
        <f t="shared" si="3"/>
        <v>0</v>
      </c>
      <c r="N31" s="31">
        <f t="shared" si="4"/>
        <v>0</v>
      </c>
      <c r="O31" s="36">
        <f t="shared" si="5"/>
        <v>0</v>
      </c>
      <c r="P31" s="31">
        <v>0</v>
      </c>
      <c r="Q31" s="31">
        <v>0</v>
      </c>
      <c r="R31" s="31">
        <v>0</v>
      </c>
      <c r="S31" s="31">
        <v>0</v>
      </c>
      <c r="T31" s="36">
        <f t="shared" si="6"/>
        <v>0</v>
      </c>
      <c r="U31" s="36">
        <f t="shared" si="7"/>
        <v>0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0</v>
      </c>
      <c r="E32" s="31">
        <v>0</v>
      </c>
      <c r="F32" s="31">
        <v>0</v>
      </c>
      <c r="G32" s="36">
        <f t="shared" si="0"/>
        <v>0</v>
      </c>
      <c r="H32" s="31">
        <v>0</v>
      </c>
      <c r="I32" s="36">
        <f t="shared" si="1"/>
        <v>0</v>
      </c>
      <c r="J32" s="31">
        <v>0</v>
      </c>
      <c r="K32" s="36">
        <f t="shared" si="2"/>
        <v>0</v>
      </c>
      <c r="L32" s="31">
        <v>0</v>
      </c>
      <c r="M32" s="36">
        <f t="shared" si="3"/>
        <v>0</v>
      </c>
      <c r="N32" s="31">
        <f t="shared" si="4"/>
        <v>0</v>
      </c>
      <c r="O32" s="36">
        <f t="shared" si="5"/>
        <v>0</v>
      </c>
      <c r="P32" s="31">
        <v>0</v>
      </c>
      <c r="Q32" s="31">
        <v>0</v>
      </c>
      <c r="R32" s="31">
        <v>0</v>
      </c>
      <c r="S32" s="31">
        <v>0</v>
      </c>
      <c r="T32" s="36">
        <f t="shared" si="6"/>
        <v>0</v>
      </c>
      <c r="U32" s="36">
        <f t="shared" si="7"/>
        <v>0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0</v>
      </c>
      <c r="E33" s="31">
        <v>0</v>
      </c>
      <c r="F33" s="31">
        <v>0</v>
      </c>
      <c r="G33" s="36">
        <f t="shared" si="0"/>
        <v>0</v>
      </c>
      <c r="H33" s="31">
        <v>0</v>
      </c>
      <c r="I33" s="36">
        <f t="shared" si="1"/>
        <v>0</v>
      </c>
      <c r="J33" s="31">
        <v>0</v>
      </c>
      <c r="K33" s="36">
        <f t="shared" si="2"/>
        <v>0</v>
      </c>
      <c r="L33" s="31">
        <v>0</v>
      </c>
      <c r="M33" s="36">
        <f t="shared" si="3"/>
        <v>0</v>
      </c>
      <c r="N33" s="31">
        <f t="shared" si="4"/>
        <v>0</v>
      </c>
      <c r="O33" s="36">
        <f t="shared" si="5"/>
        <v>0</v>
      </c>
      <c r="P33" s="31">
        <v>0</v>
      </c>
      <c r="Q33" s="31">
        <v>0</v>
      </c>
      <c r="R33" s="31">
        <v>0</v>
      </c>
      <c r="S33" s="31">
        <v>0</v>
      </c>
      <c r="T33" s="36">
        <f t="shared" si="6"/>
        <v>0</v>
      </c>
      <c r="U33" s="36">
        <f t="shared" si="7"/>
        <v>0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632418545</v>
      </c>
      <c r="E34" s="31">
        <v>700083364</v>
      </c>
      <c r="F34" s="31">
        <v>138769422</v>
      </c>
      <c r="G34" s="36">
        <f t="shared" si="0"/>
        <v>0.21942655397621208</v>
      </c>
      <c r="H34" s="31">
        <v>208125620</v>
      </c>
      <c r="I34" s="36">
        <f t="shared" si="1"/>
        <v>0.3290947453161735</v>
      </c>
      <c r="J34" s="31">
        <v>145718944</v>
      </c>
      <c r="K34" s="36">
        <f t="shared" si="2"/>
        <v>0.2081451316989158</v>
      </c>
      <c r="L34" s="31">
        <v>0</v>
      </c>
      <c r="M34" s="36">
        <f t="shared" si="3"/>
        <v>0</v>
      </c>
      <c r="N34" s="31">
        <f t="shared" si="4"/>
        <v>492613986</v>
      </c>
      <c r="O34" s="36">
        <f t="shared" si="5"/>
        <v>0.7036504669749587</v>
      </c>
      <c r="P34" s="31">
        <v>149952592</v>
      </c>
      <c r="Q34" s="31">
        <v>544833108</v>
      </c>
      <c r="R34" s="31">
        <v>617940763</v>
      </c>
      <c r="S34" s="31">
        <v>501773000</v>
      </c>
      <c r="T34" s="36">
        <f t="shared" si="6"/>
        <v>0.81200825393679366</v>
      </c>
      <c r="U34" s="36">
        <f t="shared" si="7"/>
        <v>-2.8233243210627479E-2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632418545</v>
      </c>
      <c r="E35" s="32">
        <f>SUM(E28:E34)</f>
        <v>700083364</v>
      </c>
      <c r="F35" s="32">
        <f>SUM(F28:F34)</f>
        <v>138769422</v>
      </c>
      <c r="G35" s="37">
        <f t="shared" si="0"/>
        <v>0.21942655397621208</v>
      </c>
      <c r="H35" s="32">
        <f>SUM(H28:H34)</f>
        <v>208125620</v>
      </c>
      <c r="I35" s="37">
        <f t="shared" si="1"/>
        <v>0.3290947453161735</v>
      </c>
      <c r="J35" s="32">
        <f>SUM(J28:J34)</f>
        <v>145718944</v>
      </c>
      <c r="K35" s="37">
        <f t="shared" si="2"/>
        <v>0.2081451316989158</v>
      </c>
      <c r="L35" s="32">
        <f>SUM(L28:L34)</f>
        <v>0</v>
      </c>
      <c r="M35" s="37">
        <f t="shared" si="3"/>
        <v>0</v>
      </c>
      <c r="N35" s="32">
        <f t="shared" si="4"/>
        <v>492613986</v>
      </c>
      <c r="O35" s="37">
        <f t="shared" si="5"/>
        <v>0.7036504669749587</v>
      </c>
      <c r="P35" s="32">
        <f>SUM(P28:P34)</f>
        <v>149952592</v>
      </c>
      <c r="Q35" s="32">
        <f>SUM(Q28:Q34)</f>
        <v>544833108</v>
      </c>
      <c r="R35" s="32">
        <f>SUM(R28:R34)</f>
        <v>617940763</v>
      </c>
      <c r="S35" s="32">
        <f>SUM(S28:S34)</f>
        <v>501773000</v>
      </c>
      <c r="T35" s="37">
        <f t="shared" si="6"/>
        <v>0.81200825393679366</v>
      </c>
      <c r="U35" s="37">
        <f t="shared" si="7"/>
        <v>-2.8233243210627479E-2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0</v>
      </c>
      <c r="E36" s="31">
        <v>0</v>
      </c>
      <c r="F36" s="31">
        <v>0</v>
      </c>
      <c r="G36" s="36">
        <f t="shared" si="0"/>
        <v>0</v>
      </c>
      <c r="H36" s="31">
        <v>0</v>
      </c>
      <c r="I36" s="36">
        <f t="shared" si="1"/>
        <v>0</v>
      </c>
      <c r="J36" s="31">
        <v>0</v>
      </c>
      <c r="K36" s="36">
        <f t="shared" si="2"/>
        <v>0</v>
      </c>
      <c r="L36" s="31">
        <v>0</v>
      </c>
      <c r="M36" s="36">
        <f t="shared" si="3"/>
        <v>0</v>
      </c>
      <c r="N36" s="31">
        <f t="shared" si="4"/>
        <v>0</v>
      </c>
      <c r="O36" s="36">
        <f t="shared" si="5"/>
        <v>0</v>
      </c>
      <c r="P36" s="31">
        <v>0</v>
      </c>
      <c r="Q36" s="31">
        <v>0</v>
      </c>
      <c r="R36" s="31">
        <v>0</v>
      </c>
      <c r="S36" s="31">
        <v>0</v>
      </c>
      <c r="T36" s="36">
        <f t="shared" si="6"/>
        <v>0</v>
      </c>
      <c r="U36" s="36">
        <f t="shared" si="7"/>
        <v>0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0</v>
      </c>
      <c r="E37" s="31">
        <v>0</v>
      </c>
      <c r="F37" s="31">
        <v>0</v>
      </c>
      <c r="G37" s="36">
        <f t="shared" si="0"/>
        <v>0</v>
      </c>
      <c r="H37" s="31">
        <v>0</v>
      </c>
      <c r="I37" s="36">
        <f t="shared" si="1"/>
        <v>0</v>
      </c>
      <c r="J37" s="31">
        <v>0</v>
      </c>
      <c r="K37" s="36">
        <f t="shared" si="2"/>
        <v>0</v>
      </c>
      <c r="L37" s="31">
        <v>0</v>
      </c>
      <c r="M37" s="36">
        <f t="shared" si="3"/>
        <v>0</v>
      </c>
      <c r="N37" s="31">
        <f t="shared" si="4"/>
        <v>0</v>
      </c>
      <c r="O37" s="36">
        <f t="shared" si="5"/>
        <v>0</v>
      </c>
      <c r="P37" s="31">
        <v>0</v>
      </c>
      <c r="Q37" s="31">
        <v>0</v>
      </c>
      <c r="R37" s="31">
        <v>0</v>
      </c>
      <c r="S37" s="31">
        <v>0</v>
      </c>
      <c r="T37" s="36">
        <f t="shared" si="6"/>
        <v>0</v>
      </c>
      <c r="U37" s="36">
        <f t="shared" si="7"/>
        <v>0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0</v>
      </c>
      <c r="E38" s="31">
        <v>0</v>
      </c>
      <c r="F38" s="31">
        <v>0</v>
      </c>
      <c r="G38" s="36">
        <f t="shared" si="0"/>
        <v>0</v>
      </c>
      <c r="H38" s="31">
        <v>0</v>
      </c>
      <c r="I38" s="36">
        <f t="shared" si="1"/>
        <v>0</v>
      </c>
      <c r="J38" s="31">
        <v>0</v>
      </c>
      <c r="K38" s="36">
        <f t="shared" si="2"/>
        <v>0</v>
      </c>
      <c r="L38" s="31">
        <v>0</v>
      </c>
      <c r="M38" s="36">
        <f t="shared" si="3"/>
        <v>0</v>
      </c>
      <c r="N38" s="31">
        <f t="shared" si="4"/>
        <v>0</v>
      </c>
      <c r="O38" s="36">
        <f t="shared" si="5"/>
        <v>0</v>
      </c>
      <c r="P38" s="31">
        <v>0</v>
      </c>
      <c r="Q38" s="31">
        <v>0</v>
      </c>
      <c r="R38" s="31">
        <v>0</v>
      </c>
      <c r="S38" s="31">
        <v>0</v>
      </c>
      <c r="T38" s="36">
        <f t="shared" si="6"/>
        <v>0</v>
      </c>
      <c r="U38" s="36">
        <f t="shared" si="7"/>
        <v>0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381570889</v>
      </c>
      <c r="E39" s="31">
        <v>446120285</v>
      </c>
      <c r="F39" s="31">
        <v>41121503</v>
      </c>
      <c r="G39" s="36">
        <f t="shared" si="0"/>
        <v>0.10776897343444877</v>
      </c>
      <c r="H39" s="31">
        <v>68847685</v>
      </c>
      <c r="I39" s="36">
        <f t="shared" si="1"/>
        <v>0.18043222631692954</v>
      </c>
      <c r="J39" s="31">
        <v>198361765</v>
      </c>
      <c r="K39" s="36">
        <f t="shared" si="2"/>
        <v>0.44463740311651601</v>
      </c>
      <c r="L39" s="31">
        <v>0</v>
      </c>
      <c r="M39" s="36">
        <f t="shared" si="3"/>
        <v>0</v>
      </c>
      <c r="N39" s="31">
        <f t="shared" si="4"/>
        <v>308330953</v>
      </c>
      <c r="O39" s="36">
        <f t="shared" si="5"/>
        <v>0.69113860850330977</v>
      </c>
      <c r="P39" s="31">
        <v>51277231</v>
      </c>
      <c r="Q39" s="31">
        <v>317955882</v>
      </c>
      <c r="R39" s="31">
        <v>257002486</v>
      </c>
      <c r="S39" s="31">
        <v>134833483</v>
      </c>
      <c r="T39" s="36">
        <f t="shared" si="6"/>
        <v>0.52463882781273952</v>
      </c>
      <c r="U39" s="36">
        <f t="shared" si="7"/>
        <v>2.8684180313870691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381570889</v>
      </c>
      <c r="E40" s="32">
        <f>SUM(E36:E39)</f>
        <v>446120285</v>
      </c>
      <c r="F40" s="32">
        <f>SUM(F36:F39)</f>
        <v>41121503</v>
      </c>
      <c r="G40" s="37">
        <f t="shared" si="0"/>
        <v>0.10776897343444877</v>
      </c>
      <c r="H40" s="32">
        <f>SUM(H36:H39)</f>
        <v>68847685</v>
      </c>
      <c r="I40" s="37">
        <f t="shared" si="1"/>
        <v>0.18043222631692954</v>
      </c>
      <c r="J40" s="32">
        <f>SUM(J36:J39)</f>
        <v>198361765</v>
      </c>
      <c r="K40" s="37">
        <f t="shared" si="2"/>
        <v>0.44463740311651601</v>
      </c>
      <c r="L40" s="32">
        <f>SUM(L36:L39)</f>
        <v>0</v>
      </c>
      <c r="M40" s="37">
        <f t="shared" si="3"/>
        <v>0</v>
      </c>
      <c r="N40" s="32">
        <f t="shared" si="4"/>
        <v>308330953</v>
      </c>
      <c r="O40" s="37">
        <f t="shared" si="5"/>
        <v>0.69113860850330977</v>
      </c>
      <c r="P40" s="32">
        <f>SUM(P36:P39)</f>
        <v>51277231</v>
      </c>
      <c r="Q40" s="32">
        <f>SUM(Q36:Q39)</f>
        <v>317955882</v>
      </c>
      <c r="R40" s="32">
        <f>SUM(R36:R39)</f>
        <v>257002486</v>
      </c>
      <c r="S40" s="32">
        <f>SUM(S36:S39)</f>
        <v>134833483</v>
      </c>
      <c r="T40" s="37">
        <f t="shared" si="6"/>
        <v>0.52463882781273952</v>
      </c>
      <c r="U40" s="37">
        <f t="shared" si="7"/>
        <v>2.8684180313870691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240000</v>
      </c>
      <c r="E43" s="31">
        <v>1000000</v>
      </c>
      <c r="F43" s="31">
        <v>127200</v>
      </c>
      <c r="G43" s="36">
        <f t="shared" si="0"/>
        <v>0.53</v>
      </c>
      <c r="H43" s="31">
        <v>91900</v>
      </c>
      <c r="I43" s="36">
        <f t="shared" si="1"/>
        <v>0.38291666666666668</v>
      </c>
      <c r="J43" s="31">
        <v>36000</v>
      </c>
      <c r="K43" s="36">
        <f t="shared" si="2"/>
        <v>3.5999999999999997E-2</v>
      </c>
      <c r="L43" s="31">
        <v>0</v>
      </c>
      <c r="M43" s="36">
        <f t="shared" si="3"/>
        <v>0</v>
      </c>
      <c r="N43" s="31">
        <f t="shared" si="4"/>
        <v>255100</v>
      </c>
      <c r="O43" s="36">
        <f t="shared" si="5"/>
        <v>0.25509999999999999</v>
      </c>
      <c r="P43" s="31">
        <v>251200</v>
      </c>
      <c r="Q43" s="31">
        <v>700000</v>
      </c>
      <c r="R43" s="31">
        <v>1328696</v>
      </c>
      <c r="S43" s="31">
        <v>618360</v>
      </c>
      <c r="T43" s="36">
        <f t="shared" si="6"/>
        <v>0.4653886216260153</v>
      </c>
      <c r="U43" s="36">
        <f t="shared" si="7"/>
        <v>-0.85668789808917201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0</v>
      </c>
      <c r="E44" s="31">
        <v>0</v>
      </c>
      <c r="F44" s="31">
        <v>0</v>
      </c>
      <c r="G44" s="36">
        <f t="shared" si="0"/>
        <v>0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0</v>
      </c>
      <c r="O44" s="36">
        <f t="shared" si="5"/>
        <v>0</v>
      </c>
      <c r="P44" s="31">
        <v>0</v>
      </c>
      <c r="Q44" s="31">
        <v>0</v>
      </c>
      <c r="R44" s="31">
        <v>0</v>
      </c>
      <c r="S44" s="31">
        <v>0</v>
      </c>
      <c r="T44" s="36">
        <f t="shared" si="6"/>
        <v>0</v>
      </c>
      <c r="U44" s="36">
        <f t="shared" si="7"/>
        <v>0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0</v>
      </c>
      <c r="E45" s="31">
        <v>0</v>
      </c>
      <c r="F45" s="31">
        <v>0</v>
      </c>
      <c r="G45" s="36">
        <f t="shared" si="0"/>
        <v>0</v>
      </c>
      <c r="H45" s="31">
        <v>0</v>
      </c>
      <c r="I45" s="36">
        <f t="shared" si="1"/>
        <v>0</v>
      </c>
      <c r="J45" s="31">
        <v>0</v>
      </c>
      <c r="K45" s="36">
        <f t="shared" si="2"/>
        <v>0</v>
      </c>
      <c r="L45" s="31">
        <v>0</v>
      </c>
      <c r="M45" s="36">
        <f t="shared" si="3"/>
        <v>0</v>
      </c>
      <c r="N45" s="31">
        <f t="shared" si="4"/>
        <v>0</v>
      </c>
      <c r="O45" s="36">
        <f t="shared" si="5"/>
        <v>0</v>
      </c>
      <c r="P45" s="31">
        <v>0</v>
      </c>
      <c r="Q45" s="31">
        <v>0</v>
      </c>
      <c r="R45" s="31">
        <v>0</v>
      </c>
      <c r="S45" s="31">
        <v>0</v>
      </c>
      <c r="T45" s="36">
        <f t="shared" si="6"/>
        <v>0</v>
      </c>
      <c r="U45" s="36">
        <f t="shared" si="7"/>
        <v>0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796033672</v>
      </c>
      <c r="E46" s="31">
        <v>814733672</v>
      </c>
      <c r="F46" s="31">
        <v>361733742</v>
      </c>
      <c r="G46" s="36">
        <f t="shared" si="0"/>
        <v>0.45442015171438627</v>
      </c>
      <c r="H46" s="31">
        <v>171184178</v>
      </c>
      <c r="I46" s="36">
        <f t="shared" si="1"/>
        <v>0.21504640321295354</v>
      </c>
      <c r="J46" s="31">
        <v>138299888</v>
      </c>
      <c r="K46" s="36">
        <f t="shared" si="2"/>
        <v>0.16974858503209131</v>
      </c>
      <c r="L46" s="31">
        <v>0</v>
      </c>
      <c r="M46" s="36">
        <f t="shared" si="3"/>
        <v>0</v>
      </c>
      <c r="N46" s="31">
        <f t="shared" si="4"/>
        <v>671217808</v>
      </c>
      <c r="O46" s="36">
        <f t="shared" si="5"/>
        <v>0.82384935233166601</v>
      </c>
      <c r="P46" s="31">
        <v>298798526</v>
      </c>
      <c r="Q46" s="31">
        <v>708766887</v>
      </c>
      <c r="R46" s="31">
        <v>764752141</v>
      </c>
      <c r="S46" s="31">
        <v>630578510</v>
      </c>
      <c r="T46" s="36">
        <f t="shared" si="6"/>
        <v>0.82455278801239729</v>
      </c>
      <c r="U46" s="36">
        <f t="shared" si="7"/>
        <v>-0.5371466859244145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796273672</v>
      </c>
      <c r="E47" s="32">
        <f>SUM(E41:E46)</f>
        <v>815733672</v>
      </c>
      <c r="F47" s="32">
        <f>SUM(F41:F46)</f>
        <v>361860942</v>
      </c>
      <c r="G47" s="37">
        <f t="shared" si="0"/>
        <v>0.45444293177635037</v>
      </c>
      <c r="H47" s="32">
        <f>SUM(H41:H46)</f>
        <v>171276078</v>
      </c>
      <c r="I47" s="37">
        <f t="shared" si="1"/>
        <v>0.21509699996711684</v>
      </c>
      <c r="J47" s="32">
        <f>SUM(J41:J46)</f>
        <v>138335888</v>
      </c>
      <c r="K47" s="37">
        <f t="shared" si="2"/>
        <v>0.16958462393838758</v>
      </c>
      <c r="L47" s="32">
        <f>SUM(L41:L46)</f>
        <v>0</v>
      </c>
      <c r="M47" s="37">
        <f t="shared" si="3"/>
        <v>0</v>
      </c>
      <c r="N47" s="32">
        <f t="shared" si="4"/>
        <v>671472908</v>
      </c>
      <c r="O47" s="37">
        <f t="shared" si="5"/>
        <v>0.82315212801464444</v>
      </c>
      <c r="P47" s="32">
        <f>SUM(P41:P46)</f>
        <v>299049726</v>
      </c>
      <c r="Q47" s="32">
        <f>SUM(Q41:Q46)</f>
        <v>709466887</v>
      </c>
      <c r="R47" s="32">
        <f>SUM(R41:R46)</f>
        <v>766080837</v>
      </c>
      <c r="S47" s="32">
        <f>SUM(S41:S46)</f>
        <v>631196870</v>
      </c>
      <c r="T47" s="37">
        <f t="shared" si="6"/>
        <v>0.82392985115224859</v>
      </c>
      <c r="U47" s="37">
        <f t="shared" si="7"/>
        <v>-0.53741509865151993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0</v>
      </c>
      <c r="E48" s="31">
        <v>0</v>
      </c>
      <c r="F48" s="31">
        <v>0</v>
      </c>
      <c r="G48" s="36">
        <f t="shared" si="0"/>
        <v>0</v>
      </c>
      <c r="H48" s="31">
        <v>0</v>
      </c>
      <c r="I48" s="36">
        <f t="shared" si="1"/>
        <v>0</v>
      </c>
      <c r="J48" s="31">
        <v>0</v>
      </c>
      <c r="K48" s="36">
        <f t="shared" si="2"/>
        <v>0</v>
      </c>
      <c r="L48" s="31">
        <v>0</v>
      </c>
      <c r="M48" s="36">
        <f t="shared" si="3"/>
        <v>0</v>
      </c>
      <c r="N48" s="31">
        <f t="shared" si="4"/>
        <v>0</v>
      </c>
      <c r="O48" s="36">
        <f t="shared" si="5"/>
        <v>0</v>
      </c>
      <c r="P48" s="31">
        <v>0</v>
      </c>
      <c r="Q48" s="31">
        <v>0</v>
      </c>
      <c r="R48" s="31">
        <v>0</v>
      </c>
      <c r="S48" s="31">
        <v>0</v>
      </c>
      <c r="T48" s="36">
        <f t="shared" si="6"/>
        <v>0</v>
      </c>
      <c r="U48" s="36">
        <f t="shared" si="7"/>
        <v>0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0</v>
      </c>
      <c r="E49" s="31">
        <v>0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0</v>
      </c>
      <c r="R49" s="31">
        <v>0</v>
      </c>
      <c r="S49" s="31">
        <v>0</v>
      </c>
      <c r="T49" s="36">
        <f t="shared" si="6"/>
        <v>0</v>
      </c>
      <c r="U49" s="36">
        <f t="shared" si="7"/>
        <v>0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0</v>
      </c>
      <c r="E50" s="31">
        <v>0</v>
      </c>
      <c r="F50" s="31">
        <v>0</v>
      </c>
      <c r="G50" s="36">
        <f t="shared" si="0"/>
        <v>0</v>
      </c>
      <c r="H50" s="31">
        <v>0</v>
      </c>
      <c r="I50" s="36">
        <f t="shared" si="1"/>
        <v>0</v>
      </c>
      <c r="J50" s="31">
        <v>0</v>
      </c>
      <c r="K50" s="36">
        <f t="shared" si="2"/>
        <v>0</v>
      </c>
      <c r="L50" s="31">
        <v>0</v>
      </c>
      <c r="M50" s="36">
        <f t="shared" si="3"/>
        <v>0</v>
      </c>
      <c r="N50" s="31">
        <f t="shared" si="4"/>
        <v>0</v>
      </c>
      <c r="O50" s="36">
        <f t="shared" si="5"/>
        <v>0</v>
      </c>
      <c r="P50" s="31">
        <v>0</v>
      </c>
      <c r="Q50" s="31">
        <v>0</v>
      </c>
      <c r="R50" s="31">
        <v>0</v>
      </c>
      <c r="S50" s="31">
        <v>0</v>
      </c>
      <c r="T50" s="36">
        <f t="shared" si="6"/>
        <v>0</v>
      </c>
      <c r="U50" s="36">
        <f t="shared" si="7"/>
        <v>0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0</v>
      </c>
      <c r="E51" s="31">
        <v>652000</v>
      </c>
      <c r="F51" s="31">
        <v>0</v>
      </c>
      <c r="G51" s="36">
        <f t="shared" si="0"/>
        <v>0</v>
      </c>
      <c r="H51" s="31">
        <v>0</v>
      </c>
      <c r="I51" s="36">
        <f t="shared" si="1"/>
        <v>0</v>
      </c>
      <c r="J51" s="31">
        <v>0</v>
      </c>
      <c r="K51" s="36">
        <f t="shared" si="2"/>
        <v>0</v>
      </c>
      <c r="L51" s="31">
        <v>0</v>
      </c>
      <c r="M51" s="36">
        <f t="shared" si="3"/>
        <v>0</v>
      </c>
      <c r="N51" s="31">
        <f t="shared" si="4"/>
        <v>0</v>
      </c>
      <c r="O51" s="36">
        <f t="shared" si="5"/>
        <v>0</v>
      </c>
      <c r="P51" s="31">
        <v>0</v>
      </c>
      <c r="Q51" s="31">
        <v>0</v>
      </c>
      <c r="R51" s="31">
        <v>0</v>
      </c>
      <c r="S51" s="31">
        <v>0</v>
      </c>
      <c r="T51" s="36">
        <f t="shared" si="6"/>
        <v>0</v>
      </c>
      <c r="U51" s="36">
        <f t="shared" si="7"/>
        <v>0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400920284</v>
      </c>
      <c r="E52" s="31">
        <v>346615683</v>
      </c>
      <c r="F52" s="31">
        <v>79643039</v>
      </c>
      <c r="G52" s="36">
        <f t="shared" si="0"/>
        <v>0.19865056016971194</v>
      </c>
      <c r="H52" s="31">
        <v>65022956</v>
      </c>
      <c r="I52" s="36">
        <f t="shared" si="1"/>
        <v>0.1621842510717168</v>
      </c>
      <c r="J52" s="31">
        <v>78837556</v>
      </c>
      <c r="K52" s="36">
        <f t="shared" si="2"/>
        <v>0.22744947752407382</v>
      </c>
      <c r="L52" s="31">
        <v>0</v>
      </c>
      <c r="M52" s="36">
        <f t="shared" si="3"/>
        <v>0</v>
      </c>
      <c r="N52" s="31">
        <f t="shared" si="4"/>
        <v>223503551</v>
      </c>
      <c r="O52" s="36">
        <f t="shared" si="5"/>
        <v>0.64481661379413113</v>
      </c>
      <c r="P52" s="31">
        <v>73289925</v>
      </c>
      <c r="Q52" s="31">
        <v>338757081</v>
      </c>
      <c r="R52" s="31">
        <v>314855557</v>
      </c>
      <c r="S52" s="31">
        <v>187208890</v>
      </c>
      <c r="T52" s="36">
        <f t="shared" si="6"/>
        <v>0.59458658371400441</v>
      </c>
      <c r="U52" s="36">
        <f t="shared" si="7"/>
        <v>7.5694319512538799E-2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400920284</v>
      </c>
      <c r="E53" s="32">
        <f>SUM(E48:E52)</f>
        <v>347267683</v>
      </c>
      <c r="F53" s="32">
        <f>SUM(F48:F52)</f>
        <v>79643039</v>
      </c>
      <c r="G53" s="37">
        <f t="shared" si="0"/>
        <v>0.19865056016971194</v>
      </c>
      <c r="H53" s="32">
        <f>SUM(H48:H52)</f>
        <v>65022956</v>
      </c>
      <c r="I53" s="37">
        <f t="shared" si="1"/>
        <v>0.1621842510717168</v>
      </c>
      <c r="J53" s="32">
        <f>SUM(J48:J52)</f>
        <v>78837556</v>
      </c>
      <c r="K53" s="37">
        <f t="shared" si="2"/>
        <v>0.22702243790419163</v>
      </c>
      <c r="L53" s="32">
        <f>SUM(L48:L52)</f>
        <v>0</v>
      </c>
      <c r="M53" s="37">
        <f t="shared" si="3"/>
        <v>0</v>
      </c>
      <c r="N53" s="32">
        <f t="shared" si="4"/>
        <v>223503551</v>
      </c>
      <c r="O53" s="37">
        <f t="shared" si="5"/>
        <v>0.64360596145654014</v>
      </c>
      <c r="P53" s="32">
        <f>SUM(P48:P52)</f>
        <v>73289925</v>
      </c>
      <c r="Q53" s="32">
        <f>SUM(Q48:Q52)</f>
        <v>338757081</v>
      </c>
      <c r="R53" s="32">
        <f>SUM(R48:R52)</f>
        <v>314855557</v>
      </c>
      <c r="S53" s="32">
        <f>SUM(S48:S52)</f>
        <v>187208890</v>
      </c>
      <c r="T53" s="37">
        <f t="shared" si="6"/>
        <v>0.59458658371400441</v>
      </c>
      <c r="U53" s="37">
        <f t="shared" si="7"/>
        <v>7.5694319512538799E-2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7952616900</v>
      </c>
      <c r="E54" s="32">
        <f>SUM(E8:E9,E11:E18,E20:E26,E28:E34,E36:E39,E41:E46,E48:E52)</f>
        <v>7539482556</v>
      </c>
      <c r="F54" s="32">
        <f>SUM(F8:F9,F11:F18,F20:F26,F28:F34,F36:F39,F41:F46,F48:F52)</f>
        <v>1282515594</v>
      </c>
      <c r="G54" s="37">
        <f t="shared" si="0"/>
        <v>0.16126963113236348</v>
      </c>
      <c r="H54" s="32">
        <f>SUM(H8:H9,H11:H18,H20:H26,H28:H34,H36:H39,H41:H46,H48:H52)</f>
        <v>1020864086</v>
      </c>
      <c r="I54" s="37">
        <f t="shared" si="1"/>
        <v>0.12836832187905342</v>
      </c>
      <c r="J54" s="32">
        <f>SUM(J8:J9,J11:J18,J20:J26,J28:J34,J36:J39,J41:J46,J48:J52)</f>
        <v>1073958744</v>
      </c>
      <c r="K54" s="37">
        <f t="shared" si="2"/>
        <v>0.14244462216380252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3377338424</v>
      </c>
      <c r="O54" s="37">
        <f t="shared" si="5"/>
        <v>0.447953609404173</v>
      </c>
      <c r="P54" s="32">
        <f>SUM(P8:P9,P11:P18,P20:P26,P28:P34,P36:P39,P41:P46,P48:P52)</f>
        <v>1464972153</v>
      </c>
      <c r="Q54" s="32">
        <f>SUM(Q8:Q9,Q11:Q18,Q20:Q26,Q28:Q34,Q36:Q39,Q41:Q46,Q48:Q52)</f>
        <v>7126287227</v>
      </c>
      <c r="R54" s="32">
        <f>SUM(R8:R9,R11:R18,R20:R26,R28:R34,R36:R39,R41:R46,R48:R52)</f>
        <v>7246317156</v>
      </c>
      <c r="S54" s="32">
        <f>SUM(S8:S9,S11:S18,S20:S26,S28:S34,S36:S39,S41:S46,S48:S52)</f>
        <v>3606835053</v>
      </c>
      <c r="T54" s="37">
        <f t="shared" si="6"/>
        <v>0.49774733500499851</v>
      </c>
      <c r="U54" s="37">
        <f t="shared" si="7"/>
        <v>-0.26690842429958461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2563284579</v>
      </c>
      <c r="E57" s="31">
        <v>2601437832</v>
      </c>
      <c r="F57" s="31">
        <v>2251539474</v>
      </c>
      <c r="G57" s="36">
        <f t="shared" ref="G57:G85" si="8">IF(($D57      =0),0,($F57      /$D57      ))</f>
        <v>0.87838061073904661</v>
      </c>
      <c r="H57" s="31">
        <v>671133830</v>
      </c>
      <c r="I57" s="36">
        <f t="shared" ref="I57:I85" si="9">IF(($D57      =0),0,($H57      /$D57      ))</f>
        <v>0.26182571981992953</v>
      </c>
      <c r="J57" s="31">
        <v>-1036181389</v>
      </c>
      <c r="K57" s="36">
        <f t="shared" ref="K57:K85" si="10">IF(($E57      =0),0,($J57      /$E57      ))</f>
        <v>-0.39831103255824413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1886491915</v>
      </c>
      <c r="O57" s="36">
        <f t="shared" ref="O57:O85" si="13">IF(($E57      =0),0,($N57      /$E57      ))</f>
        <v>0.7251727839867903</v>
      </c>
      <c r="P57" s="31">
        <v>1253610346</v>
      </c>
      <c r="Q57" s="31">
        <v>2412569668</v>
      </c>
      <c r="R57" s="31">
        <v>2212411978</v>
      </c>
      <c r="S57" s="31">
        <v>2702564027</v>
      </c>
      <c r="T57" s="36">
        <f t="shared" ref="T57:T85" si="14">IF(($R57      =0),0,($S57      /$R57      ))</f>
        <v>1.2215464632600177</v>
      </c>
      <c r="U57" s="36">
        <f t="shared" ref="U57:U85" si="15">IF(($P57      =0),0,(($J57      /$P57      )-1))</f>
        <v>-1.8265577835299709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2563284579</v>
      </c>
      <c r="E58" s="32">
        <f>E57</f>
        <v>2601437832</v>
      </c>
      <c r="F58" s="32">
        <f>F57</f>
        <v>2251539474</v>
      </c>
      <c r="G58" s="37">
        <f t="shared" si="8"/>
        <v>0.87838061073904661</v>
      </c>
      <c r="H58" s="32">
        <f>H57</f>
        <v>671133830</v>
      </c>
      <c r="I58" s="37">
        <f t="shared" si="9"/>
        <v>0.26182571981992953</v>
      </c>
      <c r="J58" s="32">
        <f>J57</f>
        <v>-1036181389</v>
      </c>
      <c r="K58" s="37">
        <f t="shared" si="10"/>
        <v>-0.39831103255824413</v>
      </c>
      <c r="L58" s="32">
        <f>L57</f>
        <v>0</v>
      </c>
      <c r="M58" s="37">
        <f t="shared" si="11"/>
        <v>0</v>
      </c>
      <c r="N58" s="32">
        <f t="shared" si="12"/>
        <v>1886491915</v>
      </c>
      <c r="O58" s="37">
        <f t="shared" si="13"/>
        <v>0.7251727839867903</v>
      </c>
      <c r="P58" s="32">
        <f>P57</f>
        <v>1253610346</v>
      </c>
      <c r="Q58" s="32">
        <f>Q57</f>
        <v>2412569668</v>
      </c>
      <c r="R58" s="32">
        <f>R57</f>
        <v>2212411978</v>
      </c>
      <c r="S58" s="32">
        <f>S57</f>
        <v>2702564027</v>
      </c>
      <c r="T58" s="37">
        <f t="shared" si="14"/>
        <v>1.2215464632600177</v>
      </c>
      <c r="U58" s="37">
        <f t="shared" si="15"/>
        <v>-1.8265577835299709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7468034</v>
      </c>
      <c r="E59" s="31">
        <v>7568034</v>
      </c>
      <c r="F59" s="31">
        <v>941683</v>
      </c>
      <c r="G59" s="36">
        <f t="shared" si="8"/>
        <v>0.12609516775097704</v>
      </c>
      <c r="H59" s="31">
        <v>727601</v>
      </c>
      <c r="I59" s="36">
        <f t="shared" si="9"/>
        <v>9.7428720865491508E-2</v>
      </c>
      <c r="J59" s="31">
        <v>1562821</v>
      </c>
      <c r="K59" s="36">
        <f t="shared" si="10"/>
        <v>0.20650290418885539</v>
      </c>
      <c r="L59" s="31">
        <v>0</v>
      </c>
      <c r="M59" s="36">
        <f t="shared" si="11"/>
        <v>0</v>
      </c>
      <c r="N59" s="31">
        <f t="shared" si="12"/>
        <v>3232105</v>
      </c>
      <c r="O59" s="36">
        <f t="shared" si="13"/>
        <v>0.42707326631989234</v>
      </c>
      <c r="P59" s="31">
        <v>2061568</v>
      </c>
      <c r="Q59" s="31">
        <v>15967960</v>
      </c>
      <c r="R59" s="31">
        <v>12309978</v>
      </c>
      <c r="S59" s="31">
        <v>6618984</v>
      </c>
      <c r="T59" s="36">
        <f t="shared" si="14"/>
        <v>0.53769259376418055</v>
      </c>
      <c r="U59" s="36">
        <f t="shared" si="15"/>
        <v>-0.24192604852228983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110585135</v>
      </c>
      <c r="E60" s="31">
        <v>81592432</v>
      </c>
      <c r="F60" s="31">
        <v>5701491</v>
      </c>
      <c r="G60" s="36">
        <f t="shared" si="8"/>
        <v>5.1557481030339206E-2</v>
      </c>
      <c r="H60" s="31">
        <v>1258434</v>
      </c>
      <c r="I60" s="36">
        <f t="shared" si="9"/>
        <v>1.1379775410139889E-2</v>
      </c>
      <c r="J60" s="31">
        <v>8524264</v>
      </c>
      <c r="K60" s="36">
        <f t="shared" si="10"/>
        <v>0.10447370903222986</v>
      </c>
      <c r="L60" s="31">
        <v>0</v>
      </c>
      <c r="M60" s="36">
        <f t="shared" si="11"/>
        <v>0</v>
      </c>
      <c r="N60" s="31">
        <f t="shared" si="12"/>
        <v>15484189</v>
      </c>
      <c r="O60" s="36">
        <f t="shared" si="13"/>
        <v>0.18977481882143188</v>
      </c>
      <c r="P60" s="31">
        <v>7959475</v>
      </c>
      <c r="Q60" s="31">
        <v>99715344</v>
      </c>
      <c r="R60" s="31">
        <v>99715344</v>
      </c>
      <c r="S60" s="31">
        <v>7959475</v>
      </c>
      <c r="T60" s="36">
        <f t="shared" si="14"/>
        <v>7.9821968021290685E-2</v>
      </c>
      <c r="U60" s="36">
        <f t="shared" si="15"/>
        <v>7.095807198339088E-2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39127068</v>
      </c>
      <c r="E61" s="31">
        <v>39727474</v>
      </c>
      <c r="F61" s="31">
        <v>5020512</v>
      </c>
      <c r="G61" s="36">
        <f t="shared" si="8"/>
        <v>0.12831301338500498</v>
      </c>
      <c r="H61" s="31">
        <v>1893105</v>
      </c>
      <c r="I61" s="36">
        <f t="shared" si="9"/>
        <v>4.8383512917451417E-2</v>
      </c>
      <c r="J61" s="31">
        <v>1932708</v>
      </c>
      <c r="K61" s="36">
        <f t="shared" si="10"/>
        <v>4.864915398346243E-2</v>
      </c>
      <c r="L61" s="31">
        <v>0</v>
      </c>
      <c r="M61" s="36">
        <f t="shared" si="11"/>
        <v>0</v>
      </c>
      <c r="N61" s="31">
        <f t="shared" si="12"/>
        <v>8846325</v>
      </c>
      <c r="O61" s="36">
        <f t="shared" si="13"/>
        <v>0.2226752448444117</v>
      </c>
      <c r="P61" s="31">
        <v>0</v>
      </c>
      <c r="Q61" s="31">
        <v>37776684</v>
      </c>
      <c r="R61" s="31">
        <v>37776684</v>
      </c>
      <c r="S61" s="31">
        <v>4780739</v>
      </c>
      <c r="T61" s="36">
        <f t="shared" si="14"/>
        <v>0.12655263760048394</v>
      </c>
      <c r="U61" s="36">
        <f t="shared" si="15"/>
        <v>0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157180237</v>
      </c>
      <c r="E63" s="32">
        <f>SUM(E59:E62)</f>
        <v>128887940</v>
      </c>
      <c r="F63" s="32">
        <f>SUM(F59:F62)</f>
        <v>11663686</v>
      </c>
      <c r="G63" s="37">
        <f t="shared" si="8"/>
        <v>7.4205804893906602E-2</v>
      </c>
      <c r="H63" s="32">
        <f>SUM(H59:H62)</f>
        <v>3879140</v>
      </c>
      <c r="I63" s="37">
        <f t="shared" si="9"/>
        <v>2.4679565790449852E-2</v>
      </c>
      <c r="J63" s="32">
        <f>SUM(J59:J62)</f>
        <v>12019793</v>
      </c>
      <c r="K63" s="37">
        <f t="shared" si="10"/>
        <v>9.3257701224800399E-2</v>
      </c>
      <c r="L63" s="32">
        <f>SUM(L59:L62)</f>
        <v>0</v>
      </c>
      <c r="M63" s="37">
        <f t="shared" si="11"/>
        <v>0</v>
      </c>
      <c r="N63" s="32">
        <f t="shared" si="12"/>
        <v>27562619</v>
      </c>
      <c r="O63" s="37">
        <f t="shared" si="13"/>
        <v>0.21384948040910576</v>
      </c>
      <c r="P63" s="32">
        <f>SUM(P59:P62)</f>
        <v>10021043</v>
      </c>
      <c r="Q63" s="32">
        <f>SUM(Q59:Q62)</f>
        <v>153459988</v>
      </c>
      <c r="R63" s="32">
        <f>SUM(R59:R62)</f>
        <v>149802006</v>
      </c>
      <c r="S63" s="32">
        <f>SUM(S59:S62)</f>
        <v>19359198</v>
      </c>
      <c r="T63" s="37">
        <f t="shared" si="14"/>
        <v>0.12923190093996473</v>
      </c>
      <c r="U63" s="37">
        <f t="shared" si="15"/>
        <v>0.19945528624116271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49905806</v>
      </c>
      <c r="E64" s="31">
        <v>49855806</v>
      </c>
      <c r="F64" s="31">
        <v>448508</v>
      </c>
      <c r="G64" s="36">
        <f t="shared" si="8"/>
        <v>8.9870906002399806E-3</v>
      </c>
      <c r="H64" s="31">
        <v>493213</v>
      </c>
      <c r="I64" s="36">
        <f t="shared" si="9"/>
        <v>9.8828781565014692E-3</v>
      </c>
      <c r="J64" s="31">
        <v>41920</v>
      </c>
      <c r="K64" s="36">
        <f t="shared" si="10"/>
        <v>8.4082483793362006E-4</v>
      </c>
      <c r="L64" s="31">
        <v>0</v>
      </c>
      <c r="M64" s="36">
        <f t="shared" si="11"/>
        <v>0</v>
      </c>
      <c r="N64" s="31">
        <f t="shared" si="12"/>
        <v>983641</v>
      </c>
      <c r="O64" s="36">
        <f t="shared" si="13"/>
        <v>1.9729718139548279E-2</v>
      </c>
      <c r="P64" s="31">
        <v>-654917</v>
      </c>
      <c r="Q64" s="31">
        <v>34788636</v>
      </c>
      <c r="R64" s="31">
        <v>34288636</v>
      </c>
      <c r="S64" s="31">
        <v>-556319</v>
      </c>
      <c r="T64" s="36">
        <f t="shared" si="14"/>
        <v>-1.6224588228006504E-2</v>
      </c>
      <c r="U64" s="36">
        <f t="shared" si="15"/>
        <v>-1.0640081109514641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91388746</v>
      </c>
      <c r="E65" s="31">
        <v>92051846</v>
      </c>
      <c r="F65" s="31">
        <v>36446388</v>
      </c>
      <c r="G65" s="36">
        <f t="shared" si="8"/>
        <v>0.39880608494179359</v>
      </c>
      <c r="H65" s="31">
        <v>15881654</v>
      </c>
      <c r="I65" s="36">
        <f t="shared" si="9"/>
        <v>0.17378128812490765</v>
      </c>
      <c r="J65" s="31">
        <v>27125866</v>
      </c>
      <c r="K65" s="36">
        <f t="shared" si="10"/>
        <v>0.2946803044015</v>
      </c>
      <c r="L65" s="31">
        <v>0</v>
      </c>
      <c r="M65" s="36">
        <f t="shared" si="11"/>
        <v>0</v>
      </c>
      <c r="N65" s="31">
        <f t="shared" si="12"/>
        <v>79453908</v>
      </c>
      <c r="O65" s="36">
        <f t="shared" si="13"/>
        <v>0.86314301616504252</v>
      </c>
      <c r="P65" s="31">
        <v>2130739</v>
      </c>
      <c r="Q65" s="31">
        <v>24631594</v>
      </c>
      <c r="R65" s="31">
        <v>12837411</v>
      </c>
      <c r="S65" s="31">
        <v>6653415</v>
      </c>
      <c r="T65" s="36">
        <f t="shared" si="14"/>
        <v>0.51828324262579117</v>
      </c>
      <c r="U65" s="36">
        <f t="shared" si="15"/>
        <v>11.73073145044982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28897295</v>
      </c>
      <c r="E66" s="31">
        <v>32615128</v>
      </c>
      <c r="F66" s="31">
        <v>5452389</v>
      </c>
      <c r="G66" s="36">
        <f t="shared" si="8"/>
        <v>0.18868163957906786</v>
      </c>
      <c r="H66" s="31">
        <v>9367229</v>
      </c>
      <c r="I66" s="36">
        <f t="shared" si="9"/>
        <v>0.32415591147891176</v>
      </c>
      <c r="J66" s="31">
        <v>5464793</v>
      </c>
      <c r="K66" s="36">
        <f t="shared" si="10"/>
        <v>0.16755393386774384</v>
      </c>
      <c r="L66" s="31">
        <v>0</v>
      </c>
      <c r="M66" s="36">
        <f t="shared" si="11"/>
        <v>0</v>
      </c>
      <c r="N66" s="31">
        <f t="shared" si="12"/>
        <v>20284411</v>
      </c>
      <c r="O66" s="36">
        <f t="shared" si="13"/>
        <v>0.62193258907338955</v>
      </c>
      <c r="P66" s="31">
        <v>9233938</v>
      </c>
      <c r="Q66" s="31">
        <v>26306789</v>
      </c>
      <c r="R66" s="31">
        <v>30518360</v>
      </c>
      <c r="S66" s="31">
        <v>17140667</v>
      </c>
      <c r="T66" s="36">
        <f t="shared" si="14"/>
        <v>0.56165098648813372</v>
      </c>
      <c r="U66" s="36">
        <f t="shared" si="15"/>
        <v>-0.40818391893036321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1391287530</v>
      </c>
      <c r="E67" s="31">
        <v>1390306407</v>
      </c>
      <c r="F67" s="31">
        <v>31830656</v>
      </c>
      <c r="G67" s="36">
        <f t="shared" si="8"/>
        <v>2.2878560551750221E-2</v>
      </c>
      <c r="H67" s="31">
        <v>137437877</v>
      </c>
      <c r="I67" s="36">
        <f t="shared" si="9"/>
        <v>9.8784668184296889E-2</v>
      </c>
      <c r="J67" s="31">
        <v>170063616</v>
      </c>
      <c r="K67" s="36">
        <f t="shared" si="10"/>
        <v>0.12232096115198295</v>
      </c>
      <c r="L67" s="31">
        <v>0</v>
      </c>
      <c r="M67" s="36">
        <f t="shared" si="11"/>
        <v>0</v>
      </c>
      <c r="N67" s="31">
        <f t="shared" si="12"/>
        <v>339332149</v>
      </c>
      <c r="O67" s="36">
        <f t="shared" si="13"/>
        <v>0.24407004620816655</v>
      </c>
      <c r="P67" s="31">
        <v>120313779</v>
      </c>
      <c r="Q67" s="31">
        <v>467838562</v>
      </c>
      <c r="R67" s="31">
        <v>1125581150</v>
      </c>
      <c r="S67" s="31">
        <v>348655939</v>
      </c>
      <c r="T67" s="36">
        <f t="shared" si="14"/>
        <v>0.30975637696135905</v>
      </c>
      <c r="U67" s="36">
        <f t="shared" si="15"/>
        <v>0.41350074291989447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116694189</v>
      </c>
      <c r="E68" s="31">
        <v>242716949</v>
      </c>
      <c r="F68" s="31">
        <v>18850644</v>
      </c>
      <c r="G68" s="36">
        <f t="shared" si="8"/>
        <v>0.16153884063584348</v>
      </c>
      <c r="H68" s="31">
        <v>20122876</v>
      </c>
      <c r="I68" s="36">
        <f t="shared" si="9"/>
        <v>0.17244111444143975</v>
      </c>
      <c r="J68" s="31">
        <v>18292268</v>
      </c>
      <c r="K68" s="36">
        <f t="shared" si="10"/>
        <v>7.5364609168682317E-2</v>
      </c>
      <c r="L68" s="31">
        <v>0</v>
      </c>
      <c r="M68" s="36">
        <f t="shared" si="11"/>
        <v>0</v>
      </c>
      <c r="N68" s="31">
        <f t="shared" si="12"/>
        <v>57265788</v>
      </c>
      <c r="O68" s="36">
        <f t="shared" si="13"/>
        <v>0.23593650231653168</v>
      </c>
      <c r="P68" s="31">
        <v>33507791</v>
      </c>
      <c r="Q68" s="31">
        <v>91761312</v>
      </c>
      <c r="R68" s="31">
        <v>92447361</v>
      </c>
      <c r="S68" s="31">
        <v>55749796</v>
      </c>
      <c r="T68" s="36">
        <f t="shared" si="14"/>
        <v>0.60304367152243532</v>
      </c>
      <c r="U68" s="36">
        <f t="shared" si="15"/>
        <v>-0.4540891102012663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1678173566</v>
      </c>
      <c r="E70" s="32">
        <f>SUM(E64:E69)</f>
        <v>1807546136</v>
      </c>
      <c r="F70" s="32">
        <f>SUM(F64:F69)</f>
        <v>93028585</v>
      </c>
      <c r="G70" s="37">
        <f t="shared" si="8"/>
        <v>5.5434423998071726E-2</v>
      </c>
      <c r="H70" s="32">
        <f>SUM(H64:H69)</f>
        <v>183302849</v>
      </c>
      <c r="I70" s="37">
        <f t="shared" si="9"/>
        <v>0.10922758689192701</v>
      </c>
      <c r="J70" s="32">
        <f>SUM(J64:J69)</f>
        <v>220988463</v>
      </c>
      <c r="K70" s="37">
        <f t="shared" si="10"/>
        <v>0.12225882294160154</v>
      </c>
      <c r="L70" s="32">
        <f>SUM(L64:L69)</f>
        <v>0</v>
      </c>
      <c r="M70" s="37">
        <f t="shared" si="11"/>
        <v>0</v>
      </c>
      <c r="N70" s="32">
        <f t="shared" si="12"/>
        <v>497319897</v>
      </c>
      <c r="O70" s="37">
        <f t="shared" si="13"/>
        <v>0.27513538221521777</v>
      </c>
      <c r="P70" s="32">
        <f>SUM(P64:P69)</f>
        <v>164531330</v>
      </c>
      <c r="Q70" s="32">
        <f>SUM(Q64:Q69)</f>
        <v>645326893</v>
      </c>
      <c r="R70" s="32">
        <f>SUM(R64:R69)</f>
        <v>1295672918</v>
      </c>
      <c r="S70" s="32">
        <f>SUM(S64:S69)</f>
        <v>427643498</v>
      </c>
      <c r="T70" s="37">
        <f t="shared" si="14"/>
        <v>0.33005513355956401</v>
      </c>
      <c r="U70" s="37">
        <f t="shared" si="15"/>
        <v>0.34313910305107242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183221292</v>
      </c>
      <c r="E71" s="31">
        <v>210866076</v>
      </c>
      <c r="F71" s="31">
        <v>55057669</v>
      </c>
      <c r="G71" s="36">
        <f t="shared" si="8"/>
        <v>0.3004982030145274</v>
      </c>
      <c r="H71" s="31">
        <v>48257119</v>
      </c>
      <c r="I71" s="36">
        <f t="shared" si="9"/>
        <v>0.26338161069184035</v>
      </c>
      <c r="J71" s="31">
        <v>35751265</v>
      </c>
      <c r="K71" s="36">
        <f t="shared" si="10"/>
        <v>0.16954488686933217</v>
      </c>
      <c r="L71" s="31">
        <v>0</v>
      </c>
      <c r="M71" s="36">
        <f t="shared" si="11"/>
        <v>0</v>
      </c>
      <c r="N71" s="31">
        <f t="shared" si="12"/>
        <v>139066053</v>
      </c>
      <c r="O71" s="36">
        <f t="shared" si="13"/>
        <v>0.65949941137046619</v>
      </c>
      <c r="P71" s="31">
        <v>23992677</v>
      </c>
      <c r="Q71" s="31">
        <v>160300284</v>
      </c>
      <c r="R71" s="31">
        <v>216086892</v>
      </c>
      <c r="S71" s="31">
        <v>86556977</v>
      </c>
      <c r="T71" s="36">
        <f t="shared" si="14"/>
        <v>0.40056560672824154</v>
      </c>
      <c r="U71" s="36">
        <f t="shared" si="15"/>
        <v>0.49009070559321088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104523247</v>
      </c>
      <c r="E72" s="31">
        <v>107366569</v>
      </c>
      <c r="F72" s="31">
        <v>90276942</v>
      </c>
      <c r="G72" s="36">
        <f t="shared" si="8"/>
        <v>0.86370204324019895</v>
      </c>
      <c r="H72" s="31">
        <v>42330602</v>
      </c>
      <c r="I72" s="36">
        <f t="shared" si="9"/>
        <v>0.40498743786633418</v>
      </c>
      <c r="J72" s="31">
        <v>-7046158</v>
      </c>
      <c r="K72" s="36">
        <f t="shared" si="10"/>
        <v>-6.562711340808515E-2</v>
      </c>
      <c r="L72" s="31">
        <v>0</v>
      </c>
      <c r="M72" s="36">
        <f t="shared" si="11"/>
        <v>0</v>
      </c>
      <c r="N72" s="31">
        <f t="shared" si="12"/>
        <v>125561386</v>
      </c>
      <c r="O72" s="36">
        <f t="shared" si="13"/>
        <v>1.1694644540611148</v>
      </c>
      <c r="P72" s="31">
        <v>56593652</v>
      </c>
      <c r="Q72" s="31">
        <v>113046474</v>
      </c>
      <c r="R72" s="31">
        <v>113046474</v>
      </c>
      <c r="S72" s="31">
        <v>123082552</v>
      </c>
      <c r="T72" s="36">
        <f t="shared" si="14"/>
        <v>1.0887783373057704</v>
      </c>
      <c r="U72" s="36">
        <f t="shared" si="15"/>
        <v>-1.1245043878772836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114166476</v>
      </c>
      <c r="E73" s="31">
        <v>114166476</v>
      </c>
      <c r="F73" s="31">
        <v>30241684</v>
      </c>
      <c r="G73" s="36">
        <f t="shared" si="8"/>
        <v>0.26489110516120334</v>
      </c>
      <c r="H73" s="31">
        <v>54874483</v>
      </c>
      <c r="I73" s="36">
        <f t="shared" si="9"/>
        <v>0.48065320856535854</v>
      </c>
      <c r="J73" s="31">
        <v>24438902</v>
      </c>
      <c r="K73" s="36">
        <f t="shared" si="10"/>
        <v>0.21406373268454043</v>
      </c>
      <c r="L73" s="31">
        <v>0</v>
      </c>
      <c r="M73" s="36">
        <f t="shared" si="11"/>
        <v>0</v>
      </c>
      <c r="N73" s="31">
        <f t="shared" si="12"/>
        <v>109555069</v>
      </c>
      <c r="O73" s="36">
        <f t="shared" si="13"/>
        <v>0.95960804641110231</v>
      </c>
      <c r="P73" s="31">
        <v>15948886</v>
      </c>
      <c r="Q73" s="31">
        <v>96072674</v>
      </c>
      <c r="R73" s="31">
        <v>118226386</v>
      </c>
      <c r="S73" s="31">
        <v>96524600</v>
      </c>
      <c r="T73" s="36">
        <f t="shared" si="14"/>
        <v>0.81643872629245384</v>
      </c>
      <c r="U73" s="36">
        <f t="shared" si="15"/>
        <v>0.53232658381281306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137741020</v>
      </c>
      <c r="E74" s="31">
        <v>138680530</v>
      </c>
      <c r="F74" s="31">
        <v>16995599</v>
      </c>
      <c r="G74" s="36">
        <f t="shared" si="8"/>
        <v>0.12338807277599657</v>
      </c>
      <c r="H74" s="31">
        <v>25316274</v>
      </c>
      <c r="I74" s="36">
        <f t="shared" si="9"/>
        <v>0.18379618504349685</v>
      </c>
      <c r="J74" s="31">
        <v>17793644</v>
      </c>
      <c r="K74" s="36">
        <f t="shared" si="10"/>
        <v>0.12830672048917033</v>
      </c>
      <c r="L74" s="31">
        <v>0</v>
      </c>
      <c r="M74" s="36">
        <f t="shared" si="11"/>
        <v>0</v>
      </c>
      <c r="N74" s="31">
        <f t="shared" si="12"/>
        <v>60105517</v>
      </c>
      <c r="O74" s="36">
        <f t="shared" si="13"/>
        <v>0.43340991702295917</v>
      </c>
      <c r="P74" s="31">
        <v>15276004</v>
      </c>
      <c r="Q74" s="31">
        <v>85464225</v>
      </c>
      <c r="R74" s="31">
        <v>142546346</v>
      </c>
      <c r="S74" s="31">
        <v>46331738</v>
      </c>
      <c r="T74" s="36">
        <f t="shared" si="14"/>
        <v>0.32502929257828889</v>
      </c>
      <c r="U74" s="36">
        <f t="shared" si="15"/>
        <v>0.16481011657237055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40368442</v>
      </c>
      <c r="E75" s="31">
        <v>36328635</v>
      </c>
      <c r="F75" s="31">
        <v>4656827</v>
      </c>
      <c r="G75" s="36">
        <f t="shared" si="8"/>
        <v>0.11535810572030498</v>
      </c>
      <c r="H75" s="31">
        <v>6263878</v>
      </c>
      <c r="I75" s="36">
        <f t="shared" si="9"/>
        <v>0.15516769262484789</v>
      </c>
      <c r="J75" s="31">
        <v>8272478</v>
      </c>
      <c r="K75" s="36">
        <f t="shared" si="10"/>
        <v>0.22771232665361635</v>
      </c>
      <c r="L75" s="31">
        <v>0</v>
      </c>
      <c r="M75" s="36">
        <f t="shared" si="11"/>
        <v>0</v>
      </c>
      <c r="N75" s="31">
        <f t="shared" si="12"/>
        <v>19193183</v>
      </c>
      <c r="O75" s="36">
        <f t="shared" si="13"/>
        <v>0.52832106133357337</v>
      </c>
      <c r="P75" s="31">
        <v>6402163</v>
      </c>
      <c r="Q75" s="31">
        <v>33997745</v>
      </c>
      <c r="R75" s="31">
        <v>32023694</v>
      </c>
      <c r="S75" s="31">
        <v>17370394</v>
      </c>
      <c r="T75" s="36">
        <f t="shared" si="14"/>
        <v>0.54242318203515183</v>
      </c>
      <c r="U75" s="36">
        <f t="shared" si="15"/>
        <v>0.29213798524030077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90660998</v>
      </c>
      <c r="E76" s="31">
        <v>90132152</v>
      </c>
      <c r="F76" s="31">
        <v>3446749</v>
      </c>
      <c r="G76" s="36">
        <f t="shared" si="8"/>
        <v>3.8017990933653739E-2</v>
      </c>
      <c r="H76" s="31">
        <v>5529732</v>
      </c>
      <c r="I76" s="36">
        <f t="shared" si="9"/>
        <v>6.0993504615954042E-2</v>
      </c>
      <c r="J76" s="31">
        <v>5310371</v>
      </c>
      <c r="K76" s="36">
        <f t="shared" si="10"/>
        <v>5.8917610221932794E-2</v>
      </c>
      <c r="L76" s="31">
        <v>0</v>
      </c>
      <c r="M76" s="36">
        <f t="shared" si="11"/>
        <v>0</v>
      </c>
      <c r="N76" s="31">
        <f t="shared" si="12"/>
        <v>14286852</v>
      </c>
      <c r="O76" s="36">
        <f t="shared" si="13"/>
        <v>0.1585100508861699</v>
      </c>
      <c r="P76" s="31">
        <v>15315791</v>
      </c>
      <c r="Q76" s="31">
        <v>82574604</v>
      </c>
      <c r="R76" s="31">
        <v>117442539</v>
      </c>
      <c r="S76" s="31">
        <v>26641006</v>
      </c>
      <c r="T76" s="36">
        <f t="shared" si="14"/>
        <v>0.22684289889202752</v>
      </c>
      <c r="U76" s="36">
        <f t="shared" si="15"/>
        <v>-0.6532747802578398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670681475</v>
      </c>
      <c r="E78" s="32">
        <f>SUM(E71:E77)</f>
        <v>697540438</v>
      </c>
      <c r="F78" s="32">
        <f>SUM(F71:F77)</f>
        <v>200675470</v>
      </c>
      <c r="G78" s="37">
        <f t="shared" si="8"/>
        <v>0.29921129102305977</v>
      </c>
      <c r="H78" s="32">
        <f>SUM(H71:H77)</f>
        <v>182572088</v>
      </c>
      <c r="I78" s="37">
        <f t="shared" si="9"/>
        <v>0.27221877270428557</v>
      </c>
      <c r="J78" s="32">
        <f>SUM(J71:J77)</f>
        <v>84520502</v>
      </c>
      <c r="K78" s="37">
        <f t="shared" si="10"/>
        <v>0.12116932208595482</v>
      </c>
      <c r="L78" s="32">
        <f>SUM(L71:L77)</f>
        <v>0</v>
      </c>
      <c r="M78" s="37">
        <f t="shared" si="11"/>
        <v>0</v>
      </c>
      <c r="N78" s="32">
        <f t="shared" si="12"/>
        <v>467768060</v>
      </c>
      <c r="O78" s="37">
        <f t="shared" si="13"/>
        <v>0.67059633322649026</v>
      </c>
      <c r="P78" s="32">
        <f>SUM(P71:P77)</f>
        <v>133529173</v>
      </c>
      <c r="Q78" s="32">
        <f>SUM(Q71:Q77)</f>
        <v>571456006</v>
      </c>
      <c r="R78" s="32">
        <f>SUM(R71:R77)</f>
        <v>739372331</v>
      </c>
      <c r="S78" s="32">
        <f>SUM(S71:S77)</f>
        <v>396507267</v>
      </c>
      <c r="T78" s="37">
        <f t="shared" si="14"/>
        <v>0.53627550068545915</v>
      </c>
      <c r="U78" s="37">
        <f t="shared" si="15"/>
        <v>-0.36702594570850822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126236867</v>
      </c>
      <c r="E79" s="31">
        <v>163949631</v>
      </c>
      <c r="F79" s="31">
        <v>24755186</v>
      </c>
      <c r="G79" s="36">
        <f t="shared" si="8"/>
        <v>0.19610108036030394</v>
      </c>
      <c r="H79" s="31">
        <v>28709719</v>
      </c>
      <c r="I79" s="36">
        <f t="shared" si="9"/>
        <v>0.22742737270246099</v>
      </c>
      <c r="J79" s="31">
        <v>25588680</v>
      </c>
      <c r="K79" s="36">
        <f t="shared" si="10"/>
        <v>0.1560764720476864</v>
      </c>
      <c r="L79" s="31">
        <v>0</v>
      </c>
      <c r="M79" s="36">
        <f t="shared" si="11"/>
        <v>0</v>
      </c>
      <c r="N79" s="31">
        <f t="shared" si="12"/>
        <v>79053585</v>
      </c>
      <c r="O79" s="36">
        <f t="shared" si="13"/>
        <v>0.48218214653987235</v>
      </c>
      <c r="P79" s="31">
        <v>21161845</v>
      </c>
      <c r="Q79" s="31">
        <v>116592755</v>
      </c>
      <c r="R79" s="31">
        <v>111446775</v>
      </c>
      <c r="S79" s="31">
        <v>57913257</v>
      </c>
      <c r="T79" s="36">
        <f t="shared" si="14"/>
        <v>0.51964946495759967</v>
      </c>
      <c r="U79" s="36">
        <f t="shared" si="15"/>
        <v>0.20918946339508682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144095263</v>
      </c>
      <c r="E80" s="31">
        <v>187353214</v>
      </c>
      <c r="F80" s="31">
        <v>28770955</v>
      </c>
      <c r="G80" s="36">
        <f t="shared" si="8"/>
        <v>0.19966620970739338</v>
      </c>
      <c r="H80" s="31">
        <v>31000937</v>
      </c>
      <c r="I80" s="36">
        <f t="shared" si="9"/>
        <v>0.21514195785880899</v>
      </c>
      <c r="J80" s="31">
        <v>26741508</v>
      </c>
      <c r="K80" s="36">
        <f t="shared" si="10"/>
        <v>0.14273311585676882</v>
      </c>
      <c r="L80" s="31">
        <v>0</v>
      </c>
      <c r="M80" s="36">
        <f t="shared" si="11"/>
        <v>0</v>
      </c>
      <c r="N80" s="31">
        <f t="shared" si="12"/>
        <v>86513400</v>
      </c>
      <c r="O80" s="36">
        <f t="shared" si="13"/>
        <v>0.46176629774816674</v>
      </c>
      <c r="P80" s="31">
        <v>23373183</v>
      </c>
      <c r="Q80" s="31">
        <v>111911174</v>
      </c>
      <c r="R80" s="31">
        <v>132779626</v>
      </c>
      <c r="S80" s="31">
        <v>69888407</v>
      </c>
      <c r="T80" s="36">
        <f t="shared" si="14"/>
        <v>0.52634887674709974</v>
      </c>
      <c r="U80" s="36">
        <f t="shared" si="15"/>
        <v>0.14411066734043021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379067932</v>
      </c>
      <c r="E81" s="31">
        <v>379339162</v>
      </c>
      <c r="F81" s="31">
        <v>88865033</v>
      </c>
      <c r="G81" s="36">
        <f t="shared" si="8"/>
        <v>0.23443036326269878</v>
      </c>
      <c r="H81" s="31">
        <v>190928684</v>
      </c>
      <c r="I81" s="36">
        <f t="shared" si="9"/>
        <v>0.50367933523851871</v>
      </c>
      <c r="J81" s="31">
        <v>111248254</v>
      </c>
      <c r="K81" s="36">
        <f t="shared" si="10"/>
        <v>0.29326857109469756</v>
      </c>
      <c r="L81" s="31">
        <v>0</v>
      </c>
      <c r="M81" s="36">
        <f t="shared" si="11"/>
        <v>0</v>
      </c>
      <c r="N81" s="31">
        <f t="shared" si="12"/>
        <v>391041971</v>
      </c>
      <c r="O81" s="36">
        <f t="shared" si="13"/>
        <v>1.0308505162986572</v>
      </c>
      <c r="P81" s="31">
        <v>88971355</v>
      </c>
      <c r="Q81" s="31">
        <v>443427840</v>
      </c>
      <c r="R81" s="31">
        <v>371856899</v>
      </c>
      <c r="S81" s="31">
        <v>269185699</v>
      </c>
      <c r="T81" s="36">
        <f t="shared" si="14"/>
        <v>0.72389593879768255</v>
      </c>
      <c r="U81" s="36">
        <f t="shared" si="15"/>
        <v>0.25038282265117795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43211004</v>
      </c>
      <c r="E82" s="31">
        <v>45551107</v>
      </c>
      <c r="F82" s="31">
        <v>4118463</v>
      </c>
      <c r="G82" s="36">
        <f t="shared" si="8"/>
        <v>9.5310513960749438E-2</v>
      </c>
      <c r="H82" s="31">
        <v>4253863</v>
      </c>
      <c r="I82" s="36">
        <f t="shared" si="9"/>
        <v>9.8443975057834809E-2</v>
      </c>
      <c r="J82" s="31">
        <v>4176655</v>
      </c>
      <c r="K82" s="36">
        <f t="shared" si="10"/>
        <v>9.1691624530661792E-2</v>
      </c>
      <c r="L82" s="31">
        <v>0</v>
      </c>
      <c r="M82" s="36">
        <f t="shared" si="11"/>
        <v>0</v>
      </c>
      <c r="N82" s="31">
        <f t="shared" si="12"/>
        <v>12548981</v>
      </c>
      <c r="O82" s="36">
        <f t="shared" si="13"/>
        <v>0.27549233874821089</v>
      </c>
      <c r="P82" s="31">
        <v>4166889</v>
      </c>
      <c r="Q82" s="31">
        <v>36413212</v>
      </c>
      <c r="R82" s="31">
        <v>34082234</v>
      </c>
      <c r="S82" s="31">
        <v>16545320</v>
      </c>
      <c r="T82" s="36">
        <f t="shared" si="14"/>
        <v>0.48545291954746861</v>
      </c>
      <c r="U82" s="36">
        <f t="shared" si="15"/>
        <v>2.3437149393708001E-3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692611066</v>
      </c>
      <c r="E84" s="32">
        <f>SUM(E79:E83)</f>
        <v>776193114</v>
      </c>
      <c r="F84" s="32">
        <f>SUM(F79:F83)</f>
        <v>146509637</v>
      </c>
      <c r="G84" s="37">
        <f t="shared" si="8"/>
        <v>0.21153233638920807</v>
      </c>
      <c r="H84" s="32">
        <f>SUM(H79:H83)</f>
        <v>254893203</v>
      </c>
      <c r="I84" s="37">
        <f t="shared" si="9"/>
        <v>0.36801780322695565</v>
      </c>
      <c r="J84" s="32">
        <f>SUM(J79:J83)</f>
        <v>167755097</v>
      </c>
      <c r="K84" s="37">
        <f t="shared" si="10"/>
        <v>0.21612546410711911</v>
      </c>
      <c r="L84" s="32">
        <f>SUM(L79:L83)</f>
        <v>0</v>
      </c>
      <c r="M84" s="37">
        <f t="shared" si="11"/>
        <v>0</v>
      </c>
      <c r="N84" s="32">
        <f t="shared" si="12"/>
        <v>569157937</v>
      </c>
      <c r="O84" s="37">
        <f t="shared" si="13"/>
        <v>0.73326846983597438</v>
      </c>
      <c r="P84" s="32">
        <f>SUM(P79:P83)</f>
        <v>137673272</v>
      </c>
      <c r="Q84" s="32">
        <f>SUM(Q79:Q83)</f>
        <v>708344981</v>
      </c>
      <c r="R84" s="32">
        <f>SUM(R79:R83)</f>
        <v>650165534</v>
      </c>
      <c r="S84" s="32">
        <f>SUM(S79:S83)</f>
        <v>413532683</v>
      </c>
      <c r="T84" s="37">
        <f t="shared" si="14"/>
        <v>0.6360421483061881</v>
      </c>
      <c r="U84" s="37">
        <f t="shared" si="15"/>
        <v>0.21850156216233452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5761930923</v>
      </c>
      <c r="E85" s="32">
        <f>SUM(E57,E59:E62,E64:E69,E71:E77,E79:E83)</f>
        <v>6011605460</v>
      </c>
      <c r="F85" s="32">
        <f>SUM(F57,F59:F62,F64:F69,F71:F77,F79:F83)</f>
        <v>2703416852</v>
      </c>
      <c r="G85" s="37">
        <f t="shared" si="8"/>
        <v>0.46918591842340973</v>
      </c>
      <c r="H85" s="32">
        <f>SUM(H57,H59:H62,H64:H69,H71:H77,H79:H83)</f>
        <v>1295781110</v>
      </c>
      <c r="I85" s="37">
        <f t="shared" si="9"/>
        <v>0.22488660959603107</v>
      </c>
      <c r="J85" s="32">
        <f>SUM(J57,J59:J62,J64:J69,J71:J77,J79:J83)</f>
        <v>-550897534</v>
      </c>
      <c r="K85" s="37">
        <f t="shared" si="10"/>
        <v>-9.1639003535005772E-2</v>
      </c>
      <c r="L85" s="32">
        <f>SUM(L57,L59:L62,L64:L69,L71:L77,L79:L83)</f>
        <v>0</v>
      </c>
      <c r="M85" s="37">
        <f t="shared" si="11"/>
        <v>0</v>
      </c>
      <c r="N85" s="32">
        <f t="shared" si="12"/>
        <v>3448300428</v>
      </c>
      <c r="O85" s="37">
        <f t="shared" si="13"/>
        <v>0.57360724201617852</v>
      </c>
      <c r="P85" s="32">
        <f>SUM(P57,P59:P62,P64:P69,P71:P77,P79:P83)</f>
        <v>1699365164</v>
      </c>
      <c r="Q85" s="32">
        <f>SUM(Q57,Q59:Q62,Q64:Q69,Q71:Q77,Q79:Q83)</f>
        <v>4491157536</v>
      </c>
      <c r="R85" s="32">
        <f>SUM(R57,R59:R62,R64:R69,R71:R77,R79:R83)</f>
        <v>5047424767</v>
      </c>
      <c r="S85" s="32">
        <f>SUM(S57,S59:S62,S64:S69,S71:S77,S79:S83)</f>
        <v>3959606673</v>
      </c>
      <c r="T85" s="37">
        <f t="shared" si="14"/>
        <v>0.78448057292262363</v>
      </c>
      <c r="U85" s="37">
        <f t="shared" si="15"/>
        <v>-1.3241784318464469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12523726286</v>
      </c>
      <c r="E88" s="31">
        <v>13474602330</v>
      </c>
      <c r="F88" s="31">
        <v>2238919397</v>
      </c>
      <c r="G88" s="36">
        <f t="shared" ref="G88:G99" si="16">IF(($D88      =0),0,($F88      /$D88      ))</f>
        <v>0.17877421989834122</v>
      </c>
      <c r="H88" s="31">
        <v>3011725272</v>
      </c>
      <c r="I88" s="36">
        <f t="shared" ref="I88:I99" si="17">IF(($D88      =0),0,($H88      /$D88      ))</f>
        <v>0.24048156301265877</v>
      </c>
      <c r="J88" s="31">
        <v>2565037958</v>
      </c>
      <c r="K88" s="36">
        <f t="shared" ref="K88:K99" si="18">IF(($E88      =0),0,($J88      /$E88      ))</f>
        <v>0.19036093943115276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7815682627</v>
      </c>
      <c r="O88" s="36">
        <f t="shared" ref="O88:O99" si="21">IF(($E88      =0),0,($N88      /$E88      ))</f>
        <v>0.58003067070848391</v>
      </c>
      <c r="P88" s="31">
        <v>2282646293</v>
      </c>
      <c r="Q88" s="31">
        <v>12041474490</v>
      </c>
      <c r="R88" s="31">
        <v>11152555477</v>
      </c>
      <c r="S88" s="31">
        <v>7587748664</v>
      </c>
      <c r="T88" s="36">
        <f t="shared" ref="T88:T99" si="22">IF(($R88      =0),0,($S88      /$R88      ))</f>
        <v>0.68035964310137453</v>
      </c>
      <c r="U88" s="36">
        <f t="shared" ref="U88:U99" si="23">IF(($P88      =0),0,(($J88      /$P88      )-1))</f>
        <v>0.12371240602014733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11145920376</v>
      </c>
      <c r="E89" s="31">
        <v>11138216000</v>
      </c>
      <c r="F89" s="31">
        <v>2788423389</v>
      </c>
      <c r="G89" s="36">
        <f t="shared" si="16"/>
        <v>0.25017435033935687</v>
      </c>
      <c r="H89" s="31">
        <v>2891239186</v>
      </c>
      <c r="I89" s="36">
        <f t="shared" si="17"/>
        <v>0.25939887317206867</v>
      </c>
      <c r="J89" s="31">
        <v>2855864877</v>
      </c>
      <c r="K89" s="36">
        <f t="shared" si="18"/>
        <v>0.25640236075507961</v>
      </c>
      <c r="L89" s="31">
        <v>0</v>
      </c>
      <c r="M89" s="36">
        <f t="shared" si="19"/>
        <v>0</v>
      </c>
      <c r="N89" s="31">
        <f t="shared" si="20"/>
        <v>8535527452</v>
      </c>
      <c r="O89" s="36">
        <f t="shared" si="21"/>
        <v>0.7663280593588776</v>
      </c>
      <c r="P89" s="31">
        <v>2396979377</v>
      </c>
      <c r="Q89" s="31">
        <v>13080394776</v>
      </c>
      <c r="R89" s="31">
        <v>10032865000</v>
      </c>
      <c r="S89" s="31">
        <v>7462677969</v>
      </c>
      <c r="T89" s="36">
        <f t="shared" si="22"/>
        <v>0.74382322188128713</v>
      </c>
      <c r="U89" s="36">
        <f t="shared" si="23"/>
        <v>0.19144324077344788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7159743633</v>
      </c>
      <c r="E90" s="31">
        <v>8310466105</v>
      </c>
      <c r="F90" s="31">
        <v>1751834061</v>
      </c>
      <c r="G90" s="36">
        <f t="shared" si="16"/>
        <v>0.24467832240886606</v>
      </c>
      <c r="H90" s="31">
        <v>1666457295</v>
      </c>
      <c r="I90" s="36">
        <f t="shared" si="17"/>
        <v>0.23275376611518961</v>
      </c>
      <c r="J90" s="31">
        <v>2204296306</v>
      </c>
      <c r="K90" s="36">
        <f t="shared" si="18"/>
        <v>0.26524340249384842</v>
      </c>
      <c r="L90" s="31">
        <v>0</v>
      </c>
      <c r="M90" s="36">
        <f t="shared" si="19"/>
        <v>0</v>
      </c>
      <c r="N90" s="31">
        <f t="shared" si="20"/>
        <v>5622587662</v>
      </c>
      <c r="O90" s="36">
        <f t="shared" si="21"/>
        <v>0.67656706506716446</v>
      </c>
      <c r="P90" s="31">
        <v>2165264150</v>
      </c>
      <c r="Q90" s="31">
        <v>5412584510</v>
      </c>
      <c r="R90" s="31">
        <v>6566663645</v>
      </c>
      <c r="S90" s="31">
        <v>4757658589</v>
      </c>
      <c r="T90" s="36">
        <f t="shared" si="22"/>
        <v>0.72451686978403174</v>
      </c>
      <c r="U90" s="36">
        <f t="shared" si="23"/>
        <v>1.8026510068067214E-2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30829390295</v>
      </c>
      <c r="E91" s="32">
        <f>SUM(E88:E90)</f>
        <v>32923284435</v>
      </c>
      <c r="F91" s="32">
        <f>SUM(F88:F90)</f>
        <v>6779176847</v>
      </c>
      <c r="G91" s="37">
        <f t="shared" si="16"/>
        <v>0.21989331550612815</v>
      </c>
      <c r="H91" s="32">
        <f>SUM(H88:H90)</f>
        <v>7569421753</v>
      </c>
      <c r="I91" s="37">
        <f t="shared" si="17"/>
        <v>0.24552615801252581</v>
      </c>
      <c r="J91" s="32">
        <f>SUM(J88:J90)</f>
        <v>7625199141</v>
      </c>
      <c r="K91" s="37">
        <f t="shared" si="18"/>
        <v>0.23160505617397706</v>
      </c>
      <c r="L91" s="32">
        <f>SUM(L88:L90)</f>
        <v>0</v>
      </c>
      <c r="M91" s="37">
        <f t="shared" si="19"/>
        <v>0</v>
      </c>
      <c r="N91" s="32">
        <f t="shared" si="20"/>
        <v>21973797741</v>
      </c>
      <c r="O91" s="37">
        <f t="shared" si="21"/>
        <v>0.66742422932871648</v>
      </c>
      <c r="P91" s="32">
        <f>SUM(P88:P90)</f>
        <v>6844889820</v>
      </c>
      <c r="Q91" s="32">
        <f>SUM(Q88:Q90)</f>
        <v>30534453776</v>
      </c>
      <c r="R91" s="32">
        <f>SUM(R88:R90)</f>
        <v>27752084122</v>
      </c>
      <c r="S91" s="32">
        <f>SUM(S88:S90)</f>
        <v>19808085222</v>
      </c>
      <c r="T91" s="37">
        <f t="shared" si="22"/>
        <v>0.71375126764975005</v>
      </c>
      <c r="U91" s="37">
        <f t="shared" si="23"/>
        <v>0.11399881393562006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2065356986</v>
      </c>
      <c r="E92" s="31">
        <v>2013434541</v>
      </c>
      <c r="F92" s="31">
        <v>944209480</v>
      </c>
      <c r="G92" s="36">
        <f t="shared" si="16"/>
        <v>0.45716526799014107</v>
      </c>
      <c r="H92" s="31">
        <v>-162702884</v>
      </c>
      <c r="I92" s="36">
        <f t="shared" si="17"/>
        <v>-7.8777124295160469E-2</v>
      </c>
      <c r="J92" s="31">
        <v>467770171</v>
      </c>
      <c r="K92" s="36">
        <f t="shared" si="18"/>
        <v>0.23232449899646376</v>
      </c>
      <c r="L92" s="31">
        <v>0</v>
      </c>
      <c r="M92" s="36">
        <f t="shared" si="19"/>
        <v>0</v>
      </c>
      <c r="N92" s="31">
        <f t="shared" si="20"/>
        <v>1249276767</v>
      </c>
      <c r="O92" s="36">
        <f t="shared" si="21"/>
        <v>0.62047051521204633</v>
      </c>
      <c r="P92" s="31">
        <v>552850443</v>
      </c>
      <c r="Q92" s="31">
        <v>1814070231</v>
      </c>
      <c r="R92" s="31">
        <v>1708080240</v>
      </c>
      <c r="S92" s="31">
        <v>1578740584</v>
      </c>
      <c r="T92" s="36">
        <f t="shared" si="22"/>
        <v>0.92427776343809231</v>
      </c>
      <c r="U92" s="36">
        <f t="shared" si="23"/>
        <v>-0.15389382983636313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330779440</v>
      </c>
      <c r="E93" s="31">
        <v>367289903</v>
      </c>
      <c r="F93" s="31">
        <v>73725428</v>
      </c>
      <c r="G93" s="36">
        <f t="shared" si="16"/>
        <v>0.22288394949819129</v>
      </c>
      <c r="H93" s="31">
        <v>98159237</v>
      </c>
      <c r="I93" s="36">
        <f t="shared" si="17"/>
        <v>0.29675132468934584</v>
      </c>
      <c r="J93" s="31">
        <v>73980788</v>
      </c>
      <c r="K93" s="36">
        <f t="shared" si="18"/>
        <v>0.20142341892801774</v>
      </c>
      <c r="L93" s="31">
        <v>0</v>
      </c>
      <c r="M93" s="36">
        <f t="shared" si="19"/>
        <v>0</v>
      </c>
      <c r="N93" s="31">
        <f t="shared" si="20"/>
        <v>245865453</v>
      </c>
      <c r="O93" s="36">
        <f t="shared" si="21"/>
        <v>0.66940433426507784</v>
      </c>
      <c r="P93" s="31">
        <v>67837351</v>
      </c>
      <c r="Q93" s="31">
        <v>276152466</v>
      </c>
      <c r="R93" s="31">
        <v>288290395</v>
      </c>
      <c r="S93" s="31">
        <v>204705398</v>
      </c>
      <c r="T93" s="36">
        <f t="shared" si="22"/>
        <v>0.71006666038943134</v>
      </c>
      <c r="U93" s="36">
        <f t="shared" si="23"/>
        <v>9.0561275012050579E-2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205499221</v>
      </c>
      <c r="E94" s="31">
        <v>262533286</v>
      </c>
      <c r="F94" s="31">
        <v>60207559</v>
      </c>
      <c r="G94" s="36">
        <f t="shared" si="16"/>
        <v>0.29298193300693826</v>
      </c>
      <c r="H94" s="31">
        <v>80335677</v>
      </c>
      <c r="I94" s="36">
        <f t="shared" si="17"/>
        <v>0.39092935053023875</v>
      </c>
      <c r="J94" s="31">
        <v>36015497</v>
      </c>
      <c r="K94" s="36">
        <f t="shared" si="18"/>
        <v>0.1371844978164026</v>
      </c>
      <c r="L94" s="31">
        <v>0</v>
      </c>
      <c r="M94" s="36">
        <f t="shared" si="19"/>
        <v>0</v>
      </c>
      <c r="N94" s="31">
        <f t="shared" si="20"/>
        <v>176558733</v>
      </c>
      <c r="O94" s="36">
        <f t="shared" si="21"/>
        <v>0.67251941911853419</v>
      </c>
      <c r="P94" s="31">
        <v>-11828668</v>
      </c>
      <c r="Q94" s="31">
        <v>201991462</v>
      </c>
      <c r="R94" s="31">
        <v>203766982</v>
      </c>
      <c r="S94" s="31">
        <v>113404023</v>
      </c>
      <c r="T94" s="36">
        <f t="shared" si="22"/>
        <v>0.55653777607600818</v>
      </c>
      <c r="U94" s="36">
        <f t="shared" si="23"/>
        <v>-4.0447635355054352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0</v>
      </c>
      <c r="E95" s="31">
        <v>0</v>
      </c>
      <c r="F95" s="31">
        <v>0</v>
      </c>
      <c r="G95" s="36">
        <f t="shared" si="16"/>
        <v>0</v>
      </c>
      <c r="H95" s="31">
        <v>0</v>
      </c>
      <c r="I95" s="36">
        <f t="shared" si="17"/>
        <v>0</v>
      </c>
      <c r="J95" s="31">
        <v>0</v>
      </c>
      <c r="K95" s="36">
        <f t="shared" si="18"/>
        <v>0</v>
      </c>
      <c r="L95" s="31">
        <v>0</v>
      </c>
      <c r="M95" s="36">
        <f t="shared" si="19"/>
        <v>0</v>
      </c>
      <c r="N95" s="31">
        <f t="shared" si="20"/>
        <v>0</v>
      </c>
      <c r="O95" s="36">
        <f t="shared" si="21"/>
        <v>0</v>
      </c>
      <c r="P95" s="31">
        <v>0</v>
      </c>
      <c r="Q95" s="31">
        <v>0</v>
      </c>
      <c r="R95" s="31">
        <v>0</v>
      </c>
      <c r="S95" s="31">
        <v>0</v>
      </c>
      <c r="T95" s="36">
        <f t="shared" si="22"/>
        <v>0</v>
      </c>
      <c r="U95" s="36">
        <f t="shared" si="23"/>
        <v>0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2601635647</v>
      </c>
      <c r="E96" s="32">
        <f>SUM(E92:E95)</f>
        <v>2643257730</v>
      </c>
      <c r="F96" s="32">
        <f>SUM(F92:F95)</f>
        <v>1078142467</v>
      </c>
      <c r="G96" s="37">
        <f t="shared" si="16"/>
        <v>0.41440947668564904</v>
      </c>
      <c r="H96" s="32">
        <f>SUM(H92:H95)</f>
        <v>15792030</v>
      </c>
      <c r="I96" s="37">
        <f t="shared" si="17"/>
        <v>6.0700390610845594E-3</v>
      </c>
      <c r="J96" s="32">
        <f>SUM(J92:J95)</f>
        <v>577766456</v>
      </c>
      <c r="K96" s="37">
        <f t="shared" si="18"/>
        <v>0.21858120358168781</v>
      </c>
      <c r="L96" s="32">
        <f>SUM(L92:L95)</f>
        <v>0</v>
      </c>
      <c r="M96" s="37">
        <f t="shared" si="19"/>
        <v>0</v>
      </c>
      <c r="N96" s="32">
        <f t="shared" si="20"/>
        <v>1671700953</v>
      </c>
      <c r="O96" s="37">
        <f t="shared" si="21"/>
        <v>0.6324396346322233</v>
      </c>
      <c r="P96" s="32">
        <f>SUM(P92:P95)</f>
        <v>608859126</v>
      </c>
      <c r="Q96" s="32">
        <f>SUM(Q92:Q95)</f>
        <v>2292214159</v>
      </c>
      <c r="R96" s="32">
        <f>SUM(R92:R95)</f>
        <v>2200137617</v>
      </c>
      <c r="S96" s="32">
        <f>SUM(S92:S95)</f>
        <v>1896850005</v>
      </c>
      <c r="T96" s="37">
        <f t="shared" si="22"/>
        <v>0.86215061746294386</v>
      </c>
      <c r="U96" s="37">
        <f t="shared" si="23"/>
        <v>-5.1067100208004423E-2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953941022</v>
      </c>
      <c r="E97" s="31">
        <v>870311739</v>
      </c>
      <c r="F97" s="31">
        <v>211232571</v>
      </c>
      <c r="G97" s="36">
        <f t="shared" si="16"/>
        <v>0.2214314786014098</v>
      </c>
      <c r="H97" s="31">
        <v>246702234</v>
      </c>
      <c r="I97" s="36">
        <f t="shared" si="17"/>
        <v>0.25861371752602963</v>
      </c>
      <c r="J97" s="31">
        <v>267723798</v>
      </c>
      <c r="K97" s="36">
        <f t="shared" si="18"/>
        <v>0.30761827745494769</v>
      </c>
      <c r="L97" s="31">
        <v>0</v>
      </c>
      <c r="M97" s="36">
        <f t="shared" si="19"/>
        <v>0</v>
      </c>
      <c r="N97" s="31">
        <f t="shared" si="20"/>
        <v>725658603</v>
      </c>
      <c r="O97" s="36">
        <f t="shared" si="21"/>
        <v>0.83379158350063343</v>
      </c>
      <c r="P97" s="31">
        <v>171338657</v>
      </c>
      <c r="Q97" s="31">
        <v>716419843</v>
      </c>
      <c r="R97" s="31">
        <v>875654902</v>
      </c>
      <c r="S97" s="31">
        <v>532064108</v>
      </c>
      <c r="T97" s="36">
        <f t="shared" si="22"/>
        <v>0.60761848849902289</v>
      </c>
      <c r="U97" s="36">
        <f t="shared" si="23"/>
        <v>0.56254170942871351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653591081</v>
      </c>
      <c r="E98" s="31">
        <v>491052326</v>
      </c>
      <c r="F98" s="31">
        <v>139932596</v>
      </c>
      <c r="G98" s="36">
        <f t="shared" si="16"/>
        <v>0.21409808069275046</v>
      </c>
      <c r="H98" s="31">
        <v>122032630</v>
      </c>
      <c r="I98" s="36">
        <f t="shared" si="17"/>
        <v>0.18671097808325202</v>
      </c>
      <c r="J98" s="31">
        <v>84552971</v>
      </c>
      <c r="K98" s="36">
        <f t="shared" si="18"/>
        <v>0.17218729353905962</v>
      </c>
      <c r="L98" s="31">
        <v>0</v>
      </c>
      <c r="M98" s="36">
        <f t="shared" si="19"/>
        <v>0</v>
      </c>
      <c r="N98" s="31">
        <f t="shared" si="20"/>
        <v>346518197</v>
      </c>
      <c r="O98" s="36">
        <f t="shared" si="21"/>
        <v>0.70566450590440744</v>
      </c>
      <c r="P98" s="31">
        <v>254871942</v>
      </c>
      <c r="Q98" s="31">
        <v>578750600</v>
      </c>
      <c r="R98" s="31">
        <v>585225202</v>
      </c>
      <c r="S98" s="31">
        <v>443299448</v>
      </c>
      <c r="T98" s="36">
        <f t="shared" si="22"/>
        <v>0.75748523215512509</v>
      </c>
      <c r="U98" s="36">
        <f t="shared" si="23"/>
        <v>-0.6682531221894954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580916488</v>
      </c>
      <c r="E99" s="31">
        <v>554965209</v>
      </c>
      <c r="F99" s="31">
        <v>94765053</v>
      </c>
      <c r="G99" s="36">
        <f t="shared" si="16"/>
        <v>0.16313025186504948</v>
      </c>
      <c r="H99" s="31">
        <v>153915771</v>
      </c>
      <c r="I99" s="36">
        <f t="shared" si="17"/>
        <v>0.26495335246879753</v>
      </c>
      <c r="J99" s="31">
        <v>131563941</v>
      </c>
      <c r="K99" s="36">
        <f t="shared" si="18"/>
        <v>0.23706700684366686</v>
      </c>
      <c r="L99" s="31">
        <v>0</v>
      </c>
      <c r="M99" s="36">
        <f t="shared" si="19"/>
        <v>0</v>
      </c>
      <c r="N99" s="31">
        <f t="shared" si="20"/>
        <v>380244765</v>
      </c>
      <c r="O99" s="36">
        <f t="shared" si="21"/>
        <v>0.68516865351824241</v>
      </c>
      <c r="P99" s="31">
        <v>138106812</v>
      </c>
      <c r="Q99" s="31">
        <v>409882458</v>
      </c>
      <c r="R99" s="31">
        <v>464836618</v>
      </c>
      <c r="S99" s="31">
        <v>442350131</v>
      </c>
      <c r="T99" s="36">
        <f t="shared" si="22"/>
        <v>0.95162496643067818</v>
      </c>
      <c r="U99" s="36">
        <f t="shared" si="23"/>
        <v>-4.7375440105010935E-2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=0),0,(($J100     /$P100     )-1))</f>
        <v>0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2188448591</v>
      </c>
      <c r="E101" s="32">
        <f>SUM(E97:E100)</f>
        <v>1916329274</v>
      </c>
      <c r="F101" s="32">
        <f>SUM(F97:F100)</f>
        <v>445930220</v>
      </c>
      <c r="G101" s="37">
        <f>IF(($D101     =0),0,($F101     /$D101     ))</f>
        <v>0.20376545367978444</v>
      </c>
      <c r="H101" s="32">
        <f>SUM(H97:H100)</f>
        <v>522650635</v>
      </c>
      <c r="I101" s="37">
        <f>IF(($D101     =0),0,($H101     /$D101     ))</f>
        <v>0.23882244122589946</v>
      </c>
      <c r="J101" s="32">
        <f>SUM(J97:J100)</f>
        <v>483840710</v>
      </c>
      <c r="K101" s="37">
        <f>IF(($E101     =0),0,($J101     /$E101     ))</f>
        <v>0.25248307614174659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1452421565</v>
      </c>
      <c r="O101" s="37">
        <f>IF(($E101     =0),0,($N101     /$E101     ))</f>
        <v>0.75791858148068969</v>
      </c>
      <c r="P101" s="32">
        <f>SUM(P97:P100)</f>
        <v>564317411</v>
      </c>
      <c r="Q101" s="32">
        <f>SUM(Q97:Q100)</f>
        <v>1705052901</v>
      </c>
      <c r="R101" s="32">
        <f>SUM(R97:R100)</f>
        <v>1925716722</v>
      </c>
      <c r="S101" s="32">
        <f>SUM(S97:S100)</f>
        <v>1417713687</v>
      </c>
      <c r="T101" s="37">
        <f>IF(($R101     =0),0,($S101     /$R101     ))</f>
        <v>0.73620053811839936</v>
      </c>
      <c r="U101" s="37">
        <f>IF(($P101     =0),0,(($J101     /$P101     )-1))</f>
        <v>-0.14260892793896096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35619474533</v>
      </c>
      <c r="E102" s="32">
        <f>SUM(E88:E90,E92:E95,E97:E100)</f>
        <v>37482871439</v>
      </c>
      <c r="F102" s="32">
        <f>SUM(F88:F90,F92:F95,F97:F100)</f>
        <v>8303249534</v>
      </c>
      <c r="G102" s="37">
        <f>IF(($D102     =0),0,($F102     /$D102     ))</f>
        <v>0.23310982665697036</v>
      </c>
      <c r="H102" s="32">
        <f>SUM(H88:H90,H92:H95,H97:H100)</f>
        <v>8107864418</v>
      </c>
      <c r="I102" s="37">
        <f>IF(($D102     =0),0,($H102     /$D102     ))</f>
        <v>0.22762448139116684</v>
      </c>
      <c r="J102" s="32">
        <f>SUM(J88:J90,J92:J95,J97:J100)</f>
        <v>8686806307</v>
      </c>
      <c r="K102" s="37">
        <f>IF(($E102     =0),0,($J102     /$E102     ))</f>
        <v>0.23175402453189839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25097920259</v>
      </c>
      <c r="O102" s="37">
        <f>IF(($E102     =0),0,($N102     /$E102     ))</f>
        <v>0.66958371371960146</v>
      </c>
      <c r="P102" s="32">
        <f>SUM(P88:P90,P92:P95,P97:P100)</f>
        <v>8018066357</v>
      </c>
      <c r="Q102" s="32">
        <f>SUM(Q88:Q90,Q92:Q95,Q97:Q100)</f>
        <v>34531720836</v>
      </c>
      <c r="R102" s="32">
        <f>SUM(R88:R90,R92:R95,R97:R100)</f>
        <v>31877938461</v>
      </c>
      <c r="S102" s="32">
        <f>SUM(S88:S90,S92:S95,S97:S100)</f>
        <v>23122648914</v>
      </c>
      <c r="T102" s="37">
        <f>IF(($R102     =0),0,($S102     /$R102     ))</f>
        <v>0.72534956870842304</v>
      </c>
      <c r="U102" s="37">
        <f>IF(($P102     =0),0,(($J102     /$P102     )-1))</f>
        <v>8.3404142623011657E-2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9683465450</v>
      </c>
      <c r="E105" s="31">
        <v>9704352950</v>
      </c>
      <c r="F105" s="31">
        <v>2959717139</v>
      </c>
      <c r="G105" s="36">
        <f t="shared" ref="G105:G136" si="24">IF(($D105     =0),0,($F105     /$D105     ))</f>
        <v>0.30564648103329578</v>
      </c>
      <c r="H105" s="31">
        <v>2251265006</v>
      </c>
      <c r="I105" s="36">
        <f t="shared" ref="I105:I136" si="25">IF(($D105     =0),0,($H105     /$D105     ))</f>
        <v>0.23248546892889466</v>
      </c>
      <c r="J105" s="31">
        <v>2082974831</v>
      </c>
      <c r="K105" s="36">
        <f t="shared" ref="K105:K136" si="26">IF(($E105     =0),0,($J105     /$E105     ))</f>
        <v>0.21464335043584745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7293956976</v>
      </c>
      <c r="O105" s="36">
        <f t="shared" ref="O105:O136" si="29">IF(($E105     =0),0,($N105     /$E105     ))</f>
        <v>0.75161703346744002</v>
      </c>
      <c r="P105" s="31">
        <v>2167793422</v>
      </c>
      <c r="Q105" s="31">
        <v>8539804020</v>
      </c>
      <c r="R105" s="31">
        <v>8843507091</v>
      </c>
      <c r="S105" s="31">
        <v>6699511796</v>
      </c>
      <c r="T105" s="36">
        <f t="shared" ref="T105:T136" si="30">IF(($R105     =0),0,($S105     /$R105     ))</f>
        <v>0.75756277764712432</v>
      </c>
      <c r="U105" s="36">
        <f t="shared" ref="U105:U136" si="31">IF(($P105     =0),0,(($J105     /$P105     )-1))</f>
        <v>-3.9126694517666039E-2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9683465450</v>
      </c>
      <c r="E106" s="32">
        <f>E105</f>
        <v>9704352950</v>
      </c>
      <c r="F106" s="32">
        <f>F105</f>
        <v>2959717139</v>
      </c>
      <c r="G106" s="37">
        <f t="shared" si="24"/>
        <v>0.30564648103329578</v>
      </c>
      <c r="H106" s="32">
        <f>H105</f>
        <v>2251265006</v>
      </c>
      <c r="I106" s="37">
        <f t="shared" si="25"/>
        <v>0.23248546892889466</v>
      </c>
      <c r="J106" s="32">
        <f>J105</f>
        <v>2082974831</v>
      </c>
      <c r="K106" s="37">
        <f t="shared" si="26"/>
        <v>0.21464335043584745</v>
      </c>
      <c r="L106" s="32">
        <f>L105</f>
        <v>0</v>
      </c>
      <c r="M106" s="37">
        <f t="shared" si="27"/>
        <v>0</v>
      </c>
      <c r="N106" s="32">
        <f t="shared" si="28"/>
        <v>7293956976</v>
      </c>
      <c r="O106" s="37">
        <f t="shared" si="29"/>
        <v>0.75161703346744002</v>
      </c>
      <c r="P106" s="32">
        <f>P105</f>
        <v>2167793422</v>
      </c>
      <c r="Q106" s="32">
        <f>Q105</f>
        <v>8539804020</v>
      </c>
      <c r="R106" s="32">
        <f>R105</f>
        <v>8843507091</v>
      </c>
      <c r="S106" s="32">
        <f>S105</f>
        <v>6699511796</v>
      </c>
      <c r="T106" s="37">
        <f t="shared" si="30"/>
        <v>0.75756277764712432</v>
      </c>
      <c r="U106" s="37">
        <f t="shared" si="31"/>
        <v>-3.9126694517666039E-2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0</v>
      </c>
      <c r="E107" s="31">
        <v>0</v>
      </c>
      <c r="F107" s="31">
        <v>0</v>
      </c>
      <c r="G107" s="36">
        <f t="shared" si="24"/>
        <v>0</v>
      </c>
      <c r="H107" s="31">
        <v>0</v>
      </c>
      <c r="I107" s="36">
        <f t="shared" si="25"/>
        <v>0</v>
      </c>
      <c r="J107" s="31">
        <v>0</v>
      </c>
      <c r="K107" s="36">
        <f t="shared" si="26"/>
        <v>0</v>
      </c>
      <c r="L107" s="31">
        <v>0</v>
      </c>
      <c r="M107" s="36">
        <f t="shared" si="27"/>
        <v>0</v>
      </c>
      <c r="N107" s="31">
        <f t="shared" si="28"/>
        <v>0</v>
      </c>
      <c r="O107" s="36">
        <f t="shared" si="29"/>
        <v>0</v>
      </c>
      <c r="P107" s="31">
        <v>0</v>
      </c>
      <c r="Q107" s="31">
        <v>0</v>
      </c>
      <c r="R107" s="31">
        <v>0</v>
      </c>
      <c r="S107" s="31">
        <v>0</v>
      </c>
      <c r="T107" s="36">
        <f t="shared" si="30"/>
        <v>0</v>
      </c>
      <c r="U107" s="36">
        <f t="shared" si="31"/>
        <v>0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0</v>
      </c>
      <c r="E108" s="31">
        <v>0</v>
      </c>
      <c r="F108" s="31">
        <v>0</v>
      </c>
      <c r="G108" s="36">
        <f t="shared" si="24"/>
        <v>0</v>
      </c>
      <c r="H108" s="31">
        <v>0</v>
      </c>
      <c r="I108" s="36">
        <f t="shared" si="25"/>
        <v>0</v>
      </c>
      <c r="J108" s="31">
        <v>0</v>
      </c>
      <c r="K108" s="36">
        <f t="shared" si="26"/>
        <v>0</v>
      </c>
      <c r="L108" s="31">
        <v>0</v>
      </c>
      <c r="M108" s="36">
        <f t="shared" si="27"/>
        <v>0</v>
      </c>
      <c r="N108" s="31">
        <f t="shared" si="28"/>
        <v>0</v>
      </c>
      <c r="O108" s="36">
        <f t="shared" si="29"/>
        <v>0</v>
      </c>
      <c r="P108" s="31">
        <v>0</v>
      </c>
      <c r="Q108" s="31">
        <v>0</v>
      </c>
      <c r="R108" s="31">
        <v>0</v>
      </c>
      <c r="S108" s="31">
        <v>0</v>
      </c>
      <c r="T108" s="36">
        <f t="shared" si="30"/>
        <v>0</v>
      </c>
      <c r="U108" s="36">
        <f t="shared" si="31"/>
        <v>0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0</v>
      </c>
      <c r="E109" s="31">
        <v>0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0</v>
      </c>
      <c r="R109" s="31">
        <v>0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0</v>
      </c>
      <c r="E110" s="31">
        <v>0</v>
      </c>
      <c r="F110" s="31">
        <v>0</v>
      </c>
      <c r="G110" s="36">
        <f t="shared" si="24"/>
        <v>0</v>
      </c>
      <c r="H110" s="31">
        <v>0</v>
      </c>
      <c r="I110" s="36">
        <f t="shared" si="25"/>
        <v>0</v>
      </c>
      <c r="J110" s="31">
        <v>0</v>
      </c>
      <c r="K110" s="36">
        <f t="shared" si="26"/>
        <v>0</v>
      </c>
      <c r="L110" s="31">
        <v>0</v>
      </c>
      <c r="M110" s="36">
        <f t="shared" si="27"/>
        <v>0</v>
      </c>
      <c r="N110" s="31">
        <f t="shared" si="28"/>
        <v>0</v>
      </c>
      <c r="O110" s="36">
        <f t="shared" si="29"/>
        <v>0</v>
      </c>
      <c r="P110" s="31">
        <v>0</v>
      </c>
      <c r="Q110" s="31">
        <v>0</v>
      </c>
      <c r="R110" s="31">
        <v>0</v>
      </c>
      <c r="S110" s="31">
        <v>0</v>
      </c>
      <c r="T110" s="36">
        <f t="shared" si="30"/>
        <v>0</v>
      </c>
      <c r="U110" s="36">
        <f t="shared" si="31"/>
        <v>0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229310714</v>
      </c>
      <c r="E111" s="31">
        <v>209619095</v>
      </c>
      <c r="F111" s="31">
        <v>226590277</v>
      </c>
      <c r="G111" s="36">
        <f t="shared" si="24"/>
        <v>0.98813645924978455</v>
      </c>
      <c r="H111" s="31">
        <v>255660384</v>
      </c>
      <c r="I111" s="36">
        <f t="shared" si="25"/>
        <v>1.1149081503448635</v>
      </c>
      <c r="J111" s="31">
        <v>230199486</v>
      </c>
      <c r="K111" s="36">
        <f t="shared" si="26"/>
        <v>1.098179943959781</v>
      </c>
      <c r="L111" s="31">
        <v>0</v>
      </c>
      <c r="M111" s="36">
        <f t="shared" si="27"/>
        <v>0</v>
      </c>
      <c r="N111" s="31">
        <f t="shared" si="28"/>
        <v>712450147</v>
      </c>
      <c r="O111" s="36">
        <f t="shared" si="29"/>
        <v>3.3987845763764986</v>
      </c>
      <c r="P111" s="31">
        <v>225909622</v>
      </c>
      <c r="Q111" s="31">
        <v>206512449</v>
      </c>
      <c r="R111" s="31">
        <v>220972890</v>
      </c>
      <c r="S111" s="31">
        <v>665410607</v>
      </c>
      <c r="T111" s="36">
        <f t="shared" si="30"/>
        <v>3.01127711639197</v>
      </c>
      <c r="U111" s="36">
        <f t="shared" si="31"/>
        <v>1.8989292983722539E-2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229310714</v>
      </c>
      <c r="E112" s="32">
        <f>SUM(E107:E111)</f>
        <v>209619095</v>
      </c>
      <c r="F112" s="32">
        <f>SUM(F107:F111)</f>
        <v>226590277</v>
      </c>
      <c r="G112" s="37">
        <f t="shared" si="24"/>
        <v>0.98813645924978455</v>
      </c>
      <c r="H112" s="32">
        <f>SUM(H107:H111)</f>
        <v>255660384</v>
      </c>
      <c r="I112" s="37">
        <f t="shared" si="25"/>
        <v>1.1149081503448635</v>
      </c>
      <c r="J112" s="32">
        <f>SUM(J107:J111)</f>
        <v>230199486</v>
      </c>
      <c r="K112" s="37">
        <f t="shared" si="26"/>
        <v>1.098179943959781</v>
      </c>
      <c r="L112" s="32">
        <f>SUM(L107:L111)</f>
        <v>0</v>
      </c>
      <c r="M112" s="37">
        <f t="shared" si="27"/>
        <v>0</v>
      </c>
      <c r="N112" s="32">
        <f t="shared" si="28"/>
        <v>712450147</v>
      </c>
      <c r="O112" s="37">
        <f t="shared" si="29"/>
        <v>3.3987845763764986</v>
      </c>
      <c r="P112" s="32">
        <f>SUM(P107:P111)</f>
        <v>225909622</v>
      </c>
      <c r="Q112" s="32">
        <f>SUM(Q107:Q111)</f>
        <v>206512449</v>
      </c>
      <c r="R112" s="32">
        <f>SUM(R107:R111)</f>
        <v>220972890</v>
      </c>
      <c r="S112" s="32">
        <f>SUM(S107:S111)</f>
        <v>665410607</v>
      </c>
      <c r="T112" s="37">
        <f t="shared" si="30"/>
        <v>3.01127711639197</v>
      </c>
      <c r="U112" s="37">
        <f t="shared" si="31"/>
        <v>1.8989292983722539E-2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1700000</v>
      </c>
      <c r="E113" s="31">
        <v>1850000</v>
      </c>
      <c r="F113" s="31">
        <v>546282</v>
      </c>
      <c r="G113" s="36">
        <f t="shared" si="24"/>
        <v>0.32134235294117647</v>
      </c>
      <c r="H113" s="31">
        <v>445904</v>
      </c>
      <c r="I113" s="36">
        <f t="shared" si="25"/>
        <v>0.2622964705882353</v>
      </c>
      <c r="J113" s="31">
        <v>363734</v>
      </c>
      <c r="K113" s="36">
        <f t="shared" si="26"/>
        <v>0.19661297297297298</v>
      </c>
      <c r="L113" s="31">
        <v>0</v>
      </c>
      <c r="M113" s="36">
        <f t="shared" si="27"/>
        <v>0</v>
      </c>
      <c r="N113" s="31">
        <f t="shared" si="28"/>
        <v>1355920</v>
      </c>
      <c r="O113" s="36">
        <f t="shared" si="29"/>
        <v>0.7329297297297297</v>
      </c>
      <c r="P113" s="31">
        <v>317818</v>
      </c>
      <c r="Q113" s="31">
        <v>2000000</v>
      </c>
      <c r="R113" s="31">
        <v>1700000</v>
      </c>
      <c r="S113" s="31">
        <v>837892</v>
      </c>
      <c r="T113" s="36">
        <f t="shared" si="30"/>
        <v>0.49287764705882353</v>
      </c>
      <c r="U113" s="36">
        <f t="shared" si="31"/>
        <v>0.14447262269600847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0</v>
      </c>
      <c r="E114" s="31">
        <v>0</v>
      </c>
      <c r="F114" s="31">
        <v>0</v>
      </c>
      <c r="G114" s="36">
        <f t="shared" si="24"/>
        <v>0</v>
      </c>
      <c r="H114" s="31">
        <v>0</v>
      </c>
      <c r="I114" s="36">
        <f t="shared" si="25"/>
        <v>0</v>
      </c>
      <c r="J114" s="31">
        <v>0</v>
      </c>
      <c r="K114" s="36">
        <f t="shared" si="26"/>
        <v>0</v>
      </c>
      <c r="L114" s="31">
        <v>0</v>
      </c>
      <c r="M114" s="36">
        <f t="shared" si="27"/>
        <v>0</v>
      </c>
      <c r="N114" s="31">
        <f t="shared" si="28"/>
        <v>0</v>
      </c>
      <c r="O114" s="36">
        <f t="shared" si="29"/>
        <v>0</v>
      </c>
      <c r="P114" s="31">
        <v>0</v>
      </c>
      <c r="Q114" s="31">
        <v>0</v>
      </c>
      <c r="R114" s="31">
        <v>0</v>
      </c>
      <c r="S114" s="31">
        <v>0</v>
      </c>
      <c r="T114" s="36">
        <f t="shared" si="30"/>
        <v>0</v>
      </c>
      <c r="U114" s="36">
        <f t="shared" si="31"/>
        <v>0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0</v>
      </c>
      <c r="E115" s="31">
        <v>0</v>
      </c>
      <c r="F115" s="31">
        <v>0</v>
      </c>
      <c r="G115" s="36">
        <f t="shared" si="24"/>
        <v>0</v>
      </c>
      <c r="H115" s="31">
        <v>0</v>
      </c>
      <c r="I115" s="36">
        <f t="shared" si="25"/>
        <v>0</v>
      </c>
      <c r="J115" s="31">
        <v>0</v>
      </c>
      <c r="K115" s="36">
        <f t="shared" si="26"/>
        <v>0</v>
      </c>
      <c r="L115" s="31">
        <v>0</v>
      </c>
      <c r="M115" s="36">
        <f t="shared" si="27"/>
        <v>0</v>
      </c>
      <c r="N115" s="31">
        <f t="shared" si="28"/>
        <v>0</v>
      </c>
      <c r="O115" s="36">
        <f t="shared" si="29"/>
        <v>0</v>
      </c>
      <c r="P115" s="31">
        <v>0</v>
      </c>
      <c r="Q115" s="31">
        <v>0</v>
      </c>
      <c r="R115" s="31">
        <v>0</v>
      </c>
      <c r="S115" s="31">
        <v>0</v>
      </c>
      <c r="T115" s="36">
        <f t="shared" si="30"/>
        <v>0</v>
      </c>
      <c r="U115" s="36">
        <f t="shared" si="31"/>
        <v>0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0</v>
      </c>
      <c r="O116" s="36">
        <f t="shared" si="29"/>
        <v>0</v>
      </c>
      <c r="P116" s="31">
        <v>0</v>
      </c>
      <c r="Q116" s="31">
        <v>0</v>
      </c>
      <c r="R116" s="31">
        <v>0</v>
      </c>
      <c r="S116" s="31">
        <v>0</v>
      </c>
      <c r="T116" s="36">
        <f t="shared" si="30"/>
        <v>0</v>
      </c>
      <c r="U116" s="36">
        <f t="shared" si="31"/>
        <v>0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1101523492</v>
      </c>
      <c r="E117" s="31">
        <v>1087027372</v>
      </c>
      <c r="F117" s="31">
        <v>312774015</v>
      </c>
      <c r="G117" s="36">
        <f t="shared" si="24"/>
        <v>0.2839467494534379</v>
      </c>
      <c r="H117" s="31">
        <v>414214712</v>
      </c>
      <c r="I117" s="36">
        <f t="shared" si="25"/>
        <v>0.37603801916918173</v>
      </c>
      <c r="J117" s="31">
        <v>213605844</v>
      </c>
      <c r="K117" s="36">
        <f t="shared" si="26"/>
        <v>0.19650456787209586</v>
      </c>
      <c r="L117" s="31">
        <v>0</v>
      </c>
      <c r="M117" s="36">
        <f t="shared" si="27"/>
        <v>0</v>
      </c>
      <c r="N117" s="31">
        <f t="shared" si="28"/>
        <v>940594571</v>
      </c>
      <c r="O117" s="36">
        <f t="shared" si="29"/>
        <v>0.86529060374019728</v>
      </c>
      <c r="P117" s="31">
        <v>324214816</v>
      </c>
      <c r="Q117" s="31">
        <v>1042192806</v>
      </c>
      <c r="R117" s="31">
        <v>238395392</v>
      </c>
      <c r="S117" s="31">
        <v>925616179</v>
      </c>
      <c r="T117" s="36">
        <f t="shared" si="30"/>
        <v>3.8826932485339314</v>
      </c>
      <c r="U117" s="36">
        <f t="shared" si="31"/>
        <v>-0.34115952307373887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0</v>
      </c>
      <c r="E118" s="31">
        <v>0</v>
      </c>
      <c r="F118" s="31">
        <v>0</v>
      </c>
      <c r="G118" s="36">
        <f t="shared" si="24"/>
        <v>0</v>
      </c>
      <c r="H118" s="31">
        <v>0</v>
      </c>
      <c r="I118" s="36">
        <f t="shared" si="25"/>
        <v>0</v>
      </c>
      <c r="J118" s="31">
        <v>0</v>
      </c>
      <c r="K118" s="36">
        <f t="shared" si="26"/>
        <v>0</v>
      </c>
      <c r="L118" s="31">
        <v>0</v>
      </c>
      <c r="M118" s="36">
        <f t="shared" si="27"/>
        <v>0</v>
      </c>
      <c r="N118" s="31">
        <f t="shared" si="28"/>
        <v>0</v>
      </c>
      <c r="O118" s="36">
        <f t="shared" si="29"/>
        <v>0</v>
      </c>
      <c r="P118" s="31">
        <v>0</v>
      </c>
      <c r="Q118" s="31">
        <v>0</v>
      </c>
      <c r="R118" s="31">
        <v>0</v>
      </c>
      <c r="S118" s="31">
        <v>0</v>
      </c>
      <c r="T118" s="36">
        <f t="shared" si="30"/>
        <v>0</v>
      </c>
      <c r="U118" s="36">
        <f t="shared" si="31"/>
        <v>0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0</v>
      </c>
      <c r="E119" s="31">
        <v>0</v>
      </c>
      <c r="F119" s="31">
        <v>0</v>
      </c>
      <c r="G119" s="36">
        <f t="shared" si="24"/>
        <v>0</v>
      </c>
      <c r="H119" s="31">
        <v>0</v>
      </c>
      <c r="I119" s="36">
        <f t="shared" si="25"/>
        <v>0</v>
      </c>
      <c r="J119" s="31">
        <v>0</v>
      </c>
      <c r="K119" s="36">
        <f t="shared" si="26"/>
        <v>0</v>
      </c>
      <c r="L119" s="31">
        <v>0</v>
      </c>
      <c r="M119" s="36">
        <f t="shared" si="27"/>
        <v>0</v>
      </c>
      <c r="N119" s="31">
        <f t="shared" si="28"/>
        <v>0</v>
      </c>
      <c r="O119" s="36">
        <f t="shared" si="29"/>
        <v>0</v>
      </c>
      <c r="P119" s="31">
        <v>0</v>
      </c>
      <c r="Q119" s="31">
        <v>0</v>
      </c>
      <c r="R119" s="31">
        <v>0</v>
      </c>
      <c r="S119" s="31">
        <v>0</v>
      </c>
      <c r="T119" s="36">
        <f t="shared" si="30"/>
        <v>0</v>
      </c>
      <c r="U119" s="36">
        <f t="shared" si="31"/>
        <v>0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942957892</v>
      </c>
      <c r="E120" s="31">
        <v>854992416</v>
      </c>
      <c r="F120" s="31">
        <v>153036132</v>
      </c>
      <c r="G120" s="36">
        <f t="shared" si="24"/>
        <v>0.16229370717223923</v>
      </c>
      <c r="H120" s="31">
        <v>472650835</v>
      </c>
      <c r="I120" s="36">
        <f t="shared" si="25"/>
        <v>0.50124277977833609</v>
      </c>
      <c r="J120" s="31">
        <v>164618373</v>
      </c>
      <c r="K120" s="36">
        <f t="shared" si="26"/>
        <v>0.19253781661614178</v>
      </c>
      <c r="L120" s="31">
        <v>0</v>
      </c>
      <c r="M120" s="36">
        <f t="shared" si="27"/>
        <v>0</v>
      </c>
      <c r="N120" s="31">
        <f t="shared" si="28"/>
        <v>790305340</v>
      </c>
      <c r="O120" s="36">
        <f t="shared" si="29"/>
        <v>0.92434193006923704</v>
      </c>
      <c r="P120" s="31">
        <v>165510866</v>
      </c>
      <c r="Q120" s="31">
        <v>809794195</v>
      </c>
      <c r="R120" s="31">
        <v>873095357</v>
      </c>
      <c r="S120" s="31">
        <v>639558453</v>
      </c>
      <c r="T120" s="36">
        <f t="shared" si="30"/>
        <v>0.73251844471783167</v>
      </c>
      <c r="U120" s="36">
        <f t="shared" si="31"/>
        <v>-5.3923529105334156E-3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2046181384</v>
      </c>
      <c r="E121" s="32">
        <f>SUM(E113:E120)</f>
        <v>1943869788</v>
      </c>
      <c r="F121" s="32">
        <f>SUM(F113:F120)</f>
        <v>466356429</v>
      </c>
      <c r="G121" s="37">
        <f t="shared" si="24"/>
        <v>0.2279154881608482</v>
      </c>
      <c r="H121" s="32">
        <f>SUM(H113:H120)</f>
        <v>887311451</v>
      </c>
      <c r="I121" s="37">
        <f t="shared" si="25"/>
        <v>0.43364261738391419</v>
      </c>
      <c r="J121" s="32">
        <f>SUM(J113:J120)</f>
        <v>378587951</v>
      </c>
      <c r="K121" s="37">
        <f t="shared" si="26"/>
        <v>0.19475993368337693</v>
      </c>
      <c r="L121" s="32">
        <f>SUM(L113:L120)</f>
        <v>0</v>
      </c>
      <c r="M121" s="37">
        <f t="shared" si="27"/>
        <v>0</v>
      </c>
      <c r="N121" s="32">
        <f t="shared" si="28"/>
        <v>1732255831</v>
      </c>
      <c r="O121" s="37">
        <f t="shared" si="29"/>
        <v>0.89113779209577382</v>
      </c>
      <c r="P121" s="32">
        <f>SUM(P113:P120)</f>
        <v>490043500</v>
      </c>
      <c r="Q121" s="32">
        <f>SUM(Q113:Q120)</f>
        <v>1853987001</v>
      </c>
      <c r="R121" s="32">
        <f>SUM(R113:R120)</f>
        <v>1113190749</v>
      </c>
      <c r="S121" s="32">
        <f>SUM(S113:S120)</f>
        <v>1566012524</v>
      </c>
      <c r="T121" s="37">
        <f t="shared" si="30"/>
        <v>1.4067782412014995</v>
      </c>
      <c r="U121" s="37">
        <f t="shared" si="31"/>
        <v>-0.2274401129695629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0</v>
      </c>
      <c r="E122" s="31">
        <v>0</v>
      </c>
      <c r="F122" s="31">
        <v>0</v>
      </c>
      <c r="G122" s="36">
        <f t="shared" si="24"/>
        <v>0</v>
      </c>
      <c r="H122" s="31">
        <v>0</v>
      </c>
      <c r="I122" s="36">
        <f t="shared" si="25"/>
        <v>0</v>
      </c>
      <c r="J122" s="31">
        <v>0</v>
      </c>
      <c r="K122" s="36">
        <f t="shared" si="26"/>
        <v>0</v>
      </c>
      <c r="L122" s="31">
        <v>0</v>
      </c>
      <c r="M122" s="36">
        <f t="shared" si="27"/>
        <v>0</v>
      </c>
      <c r="N122" s="31">
        <f t="shared" si="28"/>
        <v>0</v>
      </c>
      <c r="O122" s="36">
        <f t="shared" si="29"/>
        <v>0</v>
      </c>
      <c r="P122" s="31">
        <v>0</v>
      </c>
      <c r="Q122" s="31">
        <v>0</v>
      </c>
      <c r="R122" s="31">
        <v>0</v>
      </c>
      <c r="S122" s="31">
        <v>0</v>
      </c>
      <c r="T122" s="36">
        <f t="shared" si="30"/>
        <v>0</v>
      </c>
      <c r="U122" s="36">
        <f t="shared" si="31"/>
        <v>0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0</v>
      </c>
      <c r="E123" s="31">
        <v>0</v>
      </c>
      <c r="F123" s="31">
        <v>0</v>
      </c>
      <c r="G123" s="36">
        <f t="shared" si="24"/>
        <v>0</v>
      </c>
      <c r="H123" s="31">
        <v>0</v>
      </c>
      <c r="I123" s="36">
        <f t="shared" si="25"/>
        <v>0</v>
      </c>
      <c r="J123" s="31">
        <v>0</v>
      </c>
      <c r="K123" s="36">
        <f t="shared" si="26"/>
        <v>0</v>
      </c>
      <c r="L123" s="31">
        <v>0</v>
      </c>
      <c r="M123" s="36">
        <f t="shared" si="27"/>
        <v>0</v>
      </c>
      <c r="N123" s="31">
        <f t="shared" si="28"/>
        <v>0</v>
      </c>
      <c r="O123" s="36">
        <f t="shared" si="29"/>
        <v>0</v>
      </c>
      <c r="P123" s="31">
        <v>0</v>
      </c>
      <c r="Q123" s="31">
        <v>0</v>
      </c>
      <c r="R123" s="31">
        <v>0</v>
      </c>
      <c r="S123" s="31">
        <v>0</v>
      </c>
      <c r="T123" s="36">
        <f t="shared" si="30"/>
        <v>0</v>
      </c>
      <c r="U123" s="36">
        <f t="shared" si="31"/>
        <v>0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0</v>
      </c>
      <c r="E124" s="31">
        <v>0</v>
      </c>
      <c r="F124" s="31">
        <v>0</v>
      </c>
      <c r="G124" s="36">
        <f t="shared" si="24"/>
        <v>0</v>
      </c>
      <c r="H124" s="31">
        <v>0</v>
      </c>
      <c r="I124" s="36">
        <f t="shared" si="25"/>
        <v>0</v>
      </c>
      <c r="J124" s="31">
        <v>0</v>
      </c>
      <c r="K124" s="36">
        <f t="shared" si="26"/>
        <v>0</v>
      </c>
      <c r="L124" s="31">
        <v>0</v>
      </c>
      <c r="M124" s="36">
        <f t="shared" si="27"/>
        <v>0</v>
      </c>
      <c r="N124" s="31">
        <f t="shared" si="28"/>
        <v>0</v>
      </c>
      <c r="O124" s="36">
        <f t="shared" si="29"/>
        <v>0</v>
      </c>
      <c r="P124" s="31">
        <v>-38769</v>
      </c>
      <c r="Q124" s="31">
        <v>0</v>
      </c>
      <c r="R124" s="31">
        <v>0</v>
      </c>
      <c r="S124" s="31">
        <v>1690</v>
      </c>
      <c r="T124" s="36">
        <f t="shared" si="30"/>
        <v>0</v>
      </c>
      <c r="U124" s="36">
        <f t="shared" si="31"/>
        <v>-1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593212056</v>
      </c>
      <c r="E125" s="31">
        <v>560767451</v>
      </c>
      <c r="F125" s="31">
        <v>86995014</v>
      </c>
      <c r="G125" s="36">
        <f t="shared" si="24"/>
        <v>0.14665078553292249</v>
      </c>
      <c r="H125" s="31">
        <v>112318346</v>
      </c>
      <c r="I125" s="36">
        <f t="shared" si="25"/>
        <v>0.18933928409573658</v>
      </c>
      <c r="J125" s="31">
        <v>93619154</v>
      </c>
      <c r="K125" s="36">
        <f t="shared" si="26"/>
        <v>0.16694826676022606</v>
      </c>
      <c r="L125" s="31">
        <v>0</v>
      </c>
      <c r="M125" s="36">
        <f t="shared" si="27"/>
        <v>0</v>
      </c>
      <c r="N125" s="31">
        <f t="shared" si="28"/>
        <v>292932514</v>
      </c>
      <c r="O125" s="36">
        <f t="shared" si="29"/>
        <v>0.52237788316283718</v>
      </c>
      <c r="P125" s="31">
        <v>114981996</v>
      </c>
      <c r="Q125" s="31">
        <v>453051540</v>
      </c>
      <c r="R125" s="31">
        <v>669109653</v>
      </c>
      <c r="S125" s="31">
        <v>327741419</v>
      </c>
      <c r="T125" s="36">
        <f t="shared" si="30"/>
        <v>0.48981720339939561</v>
      </c>
      <c r="U125" s="36">
        <f t="shared" si="31"/>
        <v>-0.18579293057323509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593212056</v>
      </c>
      <c r="E126" s="32">
        <f>SUM(E122:E125)</f>
        <v>560767451</v>
      </c>
      <c r="F126" s="32">
        <f>SUM(F122:F125)</f>
        <v>86995014</v>
      </c>
      <c r="G126" s="37">
        <f t="shared" si="24"/>
        <v>0.14665078553292249</v>
      </c>
      <c r="H126" s="32">
        <f>SUM(H122:H125)</f>
        <v>112318346</v>
      </c>
      <c r="I126" s="37">
        <f t="shared" si="25"/>
        <v>0.18933928409573658</v>
      </c>
      <c r="J126" s="32">
        <f>SUM(J122:J125)</f>
        <v>93619154</v>
      </c>
      <c r="K126" s="37">
        <f t="shared" si="26"/>
        <v>0.16694826676022606</v>
      </c>
      <c r="L126" s="32">
        <f>SUM(L122:L125)</f>
        <v>0</v>
      </c>
      <c r="M126" s="37">
        <f t="shared" si="27"/>
        <v>0</v>
      </c>
      <c r="N126" s="32">
        <f t="shared" si="28"/>
        <v>292932514</v>
      </c>
      <c r="O126" s="37">
        <f t="shared" si="29"/>
        <v>0.52237788316283718</v>
      </c>
      <c r="P126" s="32">
        <f>SUM(P122:P125)</f>
        <v>114943227</v>
      </c>
      <c r="Q126" s="32">
        <f>SUM(Q122:Q125)</f>
        <v>453051540</v>
      </c>
      <c r="R126" s="32">
        <f>SUM(R122:R125)</f>
        <v>669109653</v>
      </c>
      <c r="S126" s="32">
        <f>SUM(S122:S125)</f>
        <v>327743109</v>
      </c>
      <c r="T126" s="37">
        <f t="shared" si="30"/>
        <v>0.4898197291438568</v>
      </c>
      <c r="U126" s="37">
        <f t="shared" si="31"/>
        <v>-0.18551830809483016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0</v>
      </c>
      <c r="E127" s="31">
        <v>0</v>
      </c>
      <c r="F127" s="31">
        <v>0</v>
      </c>
      <c r="G127" s="36">
        <f t="shared" si="24"/>
        <v>0</v>
      </c>
      <c r="H127" s="31">
        <v>0</v>
      </c>
      <c r="I127" s="36">
        <f t="shared" si="25"/>
        <v>0</v>
      </c>
      <c r="J127" s="31">
        <v>0</v>
      </c>
      <c r="K127" s="36">
        <f t="shared" si="26"/>
        <v>0</v>
      </c>
      <c r="L127" s="31">
        <v>0</v>
      </c>
      <c r="M127" s="36">
        <f t="shared" si="27"/>
        <v>0</v>
      </c>
      <c r="N127" s="31">
        <f t="shared" si="28"/>
        <v>0</v>
      </c>
      <c r="O127" s="36">
        <f t="shared" si="29"/>
        <v>0</v>
      </c>
      <c r="P127" s="31">
        <v>0</v>
      </c>
      <c r="Q127" s="31">
        <v>0</v>
      </c>
      <c r="R127" s="31">
        <v>0</v>
      </c>
      <c r="S127" s="31">
        <v>0</v>
      </c>
      <c r="T127" s="36">
        <f t="shared" si="30"/>
        <v>0</v>
      </c>
      <c r="U127" s="36">
        <f t="shared" si="31"/>
        <v>0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0</v>
      </c>
      <c r="E128" s="31">
        <v>0</v>
      </c>
      <c r="F128" s="31">
        <v>0</v>
      </c>
      <c r="G128" s="36">
        <f t="shared" si="24"/>
        <v>0</v>
      </c>
      <c r="H128" s="31">
        <v>0</v>
      </c>
      <c r="I128" s="36">
        <f t="shared" si="25"/>
        <v>0</v>
      </c>
      <c r="J128" s="31">
        <v>0</v>
      </c>
      <c r="K128" s="36">
        <f t="shared" si="26"/>
        <v>0</v>
      </c>
      <c r="L128" s="31">
        <v>0</v>
      </c>
      <c r="M128" s="36">
        <f t="shared" si="27"/>
        <v>0</v>
      </c>
      <c r="N128" s="31">
        <f t="shared" si="28"/>
        <v>0</v>
      </c>
      <c r="O128" s="36">
        <f t="shared" si="29"/>
        <v>0</v>
      </c>
      <c r="P128" s="31">
        <v>0</v>
      </c>
      <c r="Q128" s="31">
        <v>0</v>
      </c>
      <c r="R128" s="31">
        <v>0</v>
      </c>
      <c r="S128" s="31">
        <v>0</v>
      </c>
      <c r="T128" s="36">
        <f t="shared" si="30"/>
        <v>0</v>
      </c>
      <c r="U128" s="36">
        <f t="shared" si="31"/>
        <v>0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0</v>
      </c>
      <c r="E129" s="31">
        <v>0</v>
      </c>
      <c r="F129" s="31">
        <v>0</v>
      </c>
      <c r="G129" s="36">
        <f t="shared" si="24"/>
        <v>0</v>
      </c>
      <c r="H129" s="31">
        <v>0</v>
      </c>
      <c r="I129" s="36">
        <f t="shared" si="25"/>
        <v>0</v>
      </c>
      <c r="J129" s="31">
        <v>0</v>
      </c>
      <c r="K129" s="36">
        <f t="shared" si="26"/>
        <v>0</v>
      </c>
      <c r="L129" s="31">
        <v>0</v>
      </c>
      <c r="M129" s="36">
        <f t="shared" si="27"/>
        <v>0</v>
      </c>
      <c r="N129" s="31">
        <f t="shared" si="28"/>
        <v>0</v>
      </c>
      <c r="O129" s="36">
        <f t="shared" si="29"/>
        <v>0</v>
      </c>
      <c r="P129" s="31">
        <v>0</v>
      </c>
      <c r="Q129" s="31">
        <v>0</v>
      </c>
      <c r="R129" s="31">
        <v>0</v>
      </c>
      <c r="S129" s="31">
        <v>0</v>
      </c>
      <c r="T129" s="36">
        <f t="shared" si="30"/>
        <v>0</v>
      </c>
      <c r="U129" s="36">
        <f t="shared" si="31"/>
        <v>0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0</v>
      </c>
      <c r="E130" s="31">
        <v>0</v>
      </c>
      <c r="F130" s="31">
        <v>0</v>
      </c>
      <c r="G130" s="36">
        <f t="shared" si="24"/>
        <v>0</v>
      </c>
      <c r="H130" s="31">
        <v>0</v>
      </c>
      <c r="I130" s="36">
        <f t="shared" si="25"/>
        <v>0</v>
      </c>
      <c r="J130" s="31">
        <v>0</v>
      </c>
      <c r="K130" s="36">
        <f t="shared" si="26"/>
        <v>0</v>
      </c>
      <c r="L130" s="31">
        <v>0</v>
      </c>
      <c r="M130" s="36">
        <f t="shared" si="27"/>
        <v>0</v>
      </c>
      <c r="N130" s="31">
        <f t="shared" si="28"/>
        <v>0</v>
      </c>
      <c r="O130" s="36">
        <f t="shared" si="29"/>
        <v>0</v>
      </c>
      <c r="P130" s="31">
        <v>0</v>
      </c>
      <c r="Q130" s="31">
        <v>0</v>
      </c>
      <c r="R130" s="31">
        <v>0</v>
      </c>
      <c r="S130" s="31">
        <v>0</v>
      </c>
      <c r="T130" s="36">
        <f t="shared" si="30"/>
        <v>0</v>
      </c>
      <c r="U130" s="36">
        <f t="shared" si="31"/>
        <v>0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340569683</v>
      </c>
      <c r="E131" s="31">
        <v>355806100</v>
      </c>
      <c r="F131" s="31">
        <v>79868776</v>
      </c>
      <c r="G131" s="36">
        <f t="shared" si="24"/>
        <v>0.23451522547883394</v>
      </c>
      <c r="H131" s="31">
        <v>108393961</v>
      </c>
      <c r="I131" s="36">
        <f t="shared" si="25"/>
        <v>0.31827248992095403</v>
      </c>
      <c r="J131" s="31">
        <v>93795168</v>
      </c>
      <c r="K131" s="36">
        <f t="shared" si="26"/>
        <v>0.263613153343914</v>
      </c>
      <c r="L131" s="31">
        <v>0</v>
      </c>
      <c r="M131" s="36">
        <f t="shared" si="27"/>
        <v>0</v>
      </c>
      <c r="N131" s="31">
        <f t="shared" si="28"/>
        <v>282057905</v>
      </c>
      <c r="O131" s="36">
        <f t="shared" si="29"/>
        <v>0.79272925618756962</v>
      </c>
      <c r="P131" s="31">
        <v>101747962</v>
      </c>
      <c r="Q131" s="31">
        <v>323176948</v>
      </c>
      <c r="R131" s="31">
        <v>352912983</v>
      </c>
      <c r="S131" s="31">
        <v>257487468</v>
      </c>
      <c r="T131" s="36">
        <f t="shared" si="30"/>
        <v>0.72960610803031867</v>
      </c>
      <c r="U131" s="36">
        <f t="shared" si="31"/>
        <v>-7.8161703130722127E-2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340569683</v>
      </c>
      <c r="E132" s="32">
        <f>SUM(E127:E131)</f>
        <v>355806100</v>
      </c>
      <c r="F132" s="32">
        <f>SUM(F127:F131)</f>
        <v>79868776</v>
      </c>
      <c r="G132" s="37">
        <f t="shared" si="24"/>
        <v>0.23451522547883394</v>
      </c>
      <c r="H132" s="32">
        <f>SUM(H127:H131)</f>
        <v>108393961</v>
      </c>
      <c r="I132" s="37">
        <f t="shared" si="25"/>
        <v>0.31827248992095403</v>
      </c>
      <c r="J132" s="32">
        <f>SUM(J127:J131)</f>
        <v>93795168</v>
      </c>
      <c r="K132" s="37">
        <f t="shared" si="26"/>
        <v>0.263613153343914</v>
      </c>
      <c r="L132" s="32">
        <f>SUM(L127:L131)</f>
        <v>0</v>
      </c>
      <c r="M132" s="37">
        <f t="shared" si="27"/>
        <v>0</v>
      </c>
      <c r="N132" s="32">
        <f t="shared" si="28"/>
        <v>282057905</v>
      </c>
      <c r="O132" s="37">
        <f t="shared" si="29"/>
        <v>0.79272925618756962</v>
      </c>
      <c r="P132" s="32">
        <f>SUM(P127:P131)</f>
        <v>101747962</v>
      </c>
      <c r="Q132" s="32">
        <f>SUM(Q127:Q131)</f>
        <v>323176948</v>
      </c>
      <c r="R132" s="32">
        <f>SUM(R127:R131)</f>
        <v>352912983</v>
      </c>
      <c r="S132" s="32">
        <f>SUM(S127:S131)</f>
        <v>257487468</v>
      </c>
      <c r="T132" s="37">
        <f t="shared" si="30"/>
        <v>0.72960610803031867</v>
      </c>
      <c r="U132" s="37">
        <f t="shared" si="31"/>
        <v>-7.8161703130722127E-2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368286959</v>
      </c>
      <c r="E133" s="31">
        <v>406297370</v>
      </c>
      <c r="F133" s="31">
        <v>116962005</v>
      </c>
      <c r="G133" s="36">
        <f t="shared" si="24"/>
        <v>0.31758388979502256</v>
      </c>
      <c r="H133" s="31">
        <v>141073044</v>
      </c>
      <c r="I133" s="36">
        <f t="shared" si="25"/>
        <v>0.38305196682242554</v>
      </c>
      <c r="J133" s="31">
        <v>162100341</v>
      </c>
      <c r="K133" s="36">
        <f t="shared" si="26"/>
        <v>0.39896970290504219</v>
      </c>
      <c r="L133" s="31">
        <v>0</v>
      </c>
      <c r="M133" s="36">
        <f t="shared" si="27"/>
        <v>0</v>
      </c>
      <c r="N133" s="31">
        <f t="shared" si="28"/>
        <v>420135390</v>
      </c>
      <c r="O133" s="36">
        <f t="shared" si="29"/>
        <v>1.0340588470951708</v>
      </c>
      <c r="P133" s="31">
        <v>152171589</v>
      </c>
      <c r="Q133" s="31">
        <v>374727883</v>
      </c>
      <c r="R133" s="31">
        <v>404477366</v>
      </c>
      <c r="S133" s="31">
        <v>360185836</v>
      </c>
      <c r="T133" s="36">
        <f t="shared" si="30"/>
        <v>0.89049688876781308</v>
      </c>
      <c r="U133" s="36">
        <f t="shared" si="31"/>
        <v>6.5247081043492194E-2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0</v>
      </c>
      <c r="E134" s="31">
        <v>0</v>
      </c>
      <c r="F134" s="31">
        <v>0</v>
      </c>
      <c r="G134" s="36">
        <f t="shared" si="24"/>
        <v>0</v>
      </c>
      <c r="H134" s="31">
        <v>0</v>
      </c>
      <c r="I134" s="36">
        <f t="shared" si="25"/>
        <v>0</v>
      </c>
      <c r="J134" s="31">
        <v>0</v>
      </c>
      <c r="K134" s="36">
        <f t="shared" si="26"/>
        <v>0</v>
      </c>
      <c r="L134" s="31">
        <v>0</v>
      </c>
      <c r="M134" s="36">
        <f t="shared" si="27"/>
        <v>0</v>
      </c>
      <c r="N134" s="31">
        <f t="shared" si="28"/>
        <v>0</v>
      </c>
      <c r="O134" s="36">
        <f t="shared" si="29"/>
        <v>0</v>
      </c>
      <c r="P134" s="31">
        <v>0</v>
      </c>
      <c r="Q134" s="31">
        <v>0</v>
      </c>
      <c r="R134" s="31">
        <v>0</v>
      </c>
      <c r="S134" s="31">
        <v>0</v>
      </c>
      <c r="T134" s="36">
        <f t="shared" si="30"/>
        <v>0</v>
      </c>
      <c r="U134" s="36">
        <f t="shared" si="31"/>
        <v>0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58238283</v>
      </c>
      <c r="E136" s="31">
        <v>64775912</v>
      </c>
      <c r="F136" s="31">
        <v>18811307</v>
      </c>
      <c r="G136" s="36">
        <f t="shared" si="24"/>
        <v>0.32300586540300302</v>
      </c>
      <c r="H136" s="31">
        <v>27548917</v>
      </c>
      <c r="I136" s="36">
        <f t="shared" si="25"/>
        <v>0.47303793279757234</v>
      </c>
      <c r="J136" s="31">
        <v>28345025</v>
      </c>
      <c r="K136" s="36">
        <f t="shared" si="26"/>
        <v>0.43758588840864177</v>
      </c>
      <c r="L136" s="31">
        <v>0</v>
      </c>
      <c r="M136" s="36">
        <f t="shared" si="27"/>
        <v>0</v>
      </c>
      <c r="N136" s="31">
        <f t="shared" si="28"/>
        <v>74705249</v>
      </c>
      <c r="O136" s="36">
        <f t="shared" si="29"/>
        <v>1.1532874905721127</v>
      </c>
      <c r="P136" s="31">
        <v>29840746</v>
      </c>
      <c r="Q136" s="31">
        <v>51757734</v>
      </c>
      <c r="R136" s="31">
        <v>59131566</v>
      </c>
      <c r="S136" s="31">
        <v>73281660</v>
      </c>
      <c r="T136" s="36">
        <f t="shared" si="30"/>
        <v>1.2392984823030055</v>
      </c>
      <c r="U136" s="36">
        <f t="shared" si="31"/>
        <v>-5.0123445305288228E-2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426525242</v>
      </c>
      <c r="E137" s="32">
        <f>SUM(E133:E136)</f>
        <v>471073282</v>
      </c>
      <c r="F137" s="32">
        <f>SUM(F133:F136)</f>
        <v>135773312</v>
      </c>
      <c r="G137" s="37">
        <f t="shared" ref="G137:G170" si="32">IF(($D137     =0),0,($F137     /$D137     ))</f>
        <v>0.31832421303684533</v>
      </c>
      <c r="H137" s="32">
        <f>SUM(H133:H136)</f>
        <v>168621961</v>
      </c>
      <c r="I137" s="37">
        <f t="shared" ref="I137:I170" si="33">IF(($D137     =0),0,($H137     /$D137     ))</f>
        <v>0.3953387616857621</v>
      </c>
      <c r="J137" s="32">
        <f>SUM(J133:J136)</f>
        <v>190445366</v>
      </c>
      <c r="K137" s="37">
        <f t="shared" ref="K137:K170" si="34">IF(($E137     =0),0,($J137     /$E137     ))</f>
        <v>0.40427970185751272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494840639</v>
      </c>
      <c r="O137" s="37">
        <f t="shared" ref="O137:O170" si="37">IF(($E137     =0),0,($N137     /$E137     ))</f>
        <v>1.0504536298452181</v>
      </c>
      <c r="P137" s="32">
        <f>SUM(P133:P136)</f>
        <v>182012335</v>
      </c>
      <c r="Q137" s="32">
        <f>SUM(Q133:Q136)</f>
        <v>426485617</v>
      </c>
      <c r="R137" s="32">
        <f>SUM(R133:R136)</f>
        <v>463608932</v>
      </c>
      <c r="S137" s="32">
        <f>SUM(S133:S136)</f>
        <v>433467496</v>
      </c>
      <c r="T137" s="37">
        <f t="shared" ref="T137:T170" si="38">IF(($R137     =0),0,($S137     /$R137     ))</f>
        <v>0.93498521292510384</v>
      </c>
      <c r="U137" s="37">
        <f t="shared" ref="U137:U170" si="39">IF(($P137     =0),0,(($J137     /$P137     )-1))</f>
        <v>4.6332195013046862E-2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0</v>
      </c>
      <c r="E139" s="31">
        <v>0</v>
      </c>
      <c r="F139" s="31">
        <v>50647</v>
      </c>
      <c r="G139" s="36">
        <f t="shared" si="32"/>
        <v>0</v>
      </c>
      <c r="H139" s="31">
        <v>50647</v>
      </c>
      <c r="I139" s="36">
        <f t="shared" si="33"/>
        <v>0</v>
      </c>
      <c r="J139" s="31">
        <v>32480</v>
      </c>
      <c r="K139" s="36">
        <f t="shared" si="34"/>
        <v>0</v>
      </c>
      <c r="L139" s="31">
        <v>0</v>
      </c>
      <c r="M139" s="36">
        <f t="shared" si="35"/>
        <v>0</v>
      </c>
      <c r="N139" s="31">
        <f t="shared" si="36"/>
        <v>133774</v>
      </c>
      <c r="O139" s="36">
        <f t="shared" si="37"/>
        <v>0</v>
      </c>
      <c r="P139" s="31">
        <v>0</v>
      </c>
      <c r="Q139" s="31">
        <v>0</v>
      </c>
      <c r="R139" s="31">
        <v>0</v>
      </c>
      <c r="S139" s="31">
        <v>0</v>
      </c>
      <c r="T139" s="36">
        <f t="shared" si="38"/>
        <v>0</v>
      </c>
      <c r="U139" s="36">
        <f t="shared" si="39"/>
        <v>0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89955764</v>
      </c>
      <c r="E140" s="31">
        <v>90610160</v>
      </c>
      <c r="F140" s="31">
        <v>22777602</v>
      </c>
      <c r="G140" s="36">
        <f t="shared" si="32"/>
        <v>0.25320892166509751</v>
      </c>
      <c r="H140" s="31">
        <v>32132560</v>
      </c>
      <c r="I140" s="36">
        <f t="shared" si="33"/>
        <v>0.3572040141863505</v>
      </c>
      <c r="J140" s="31">
        <v>12806671</v>
      </c>
      <c r="K140" s="36">
        <f t="shared" si="34"/>
        <v>0.14133813470807247</v>
      </c>
      <c r="L140" s="31">
        <v>0</v>
      </c>
      <c r="M140" s="36">
        <f t="shared" si="35"/>
        <v>0</v>
      </c>
      <c r="N140" s="31">
        <f t="shared" si="36"/>
        <v>67716833</v>
      </c>
      <c r="O140" s="36">
        <f t="shared" si="37"/>
        <v>0.74734260484696202</v>
      </c>
      <c r="P140" s="31">
        <v>20894054</v>
      </c>
      <c r="Q140" s="31">
        <v>65082187</v>
      </c>
      <c r="R140" s="31">
        <v>105338541</v>
      </c>
      <c r="S140" s="31">
        <v>77306951</v>
      </c>
      <c r="T140" s="36">
        <f t="shared" si="38"/>
        <v>0.73389046654823142</v>
      </c>
      <c r="U140" s="36">
        <f t="shared" si="39"/>
        <v>-0.38706624382228549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2220</v>
      </c>
      <c r="E141" s="31">
        <v>2220</v>
      </c>
      <c r="F141" s="31">
        <v>768</v>
      </c>
      <c r="G141" s="36">
        <f t="shared" si="32"/>
        <v>0.34594594594594597</v>
      </c>
      <c r="H141" s="31">
        <v>0</v>
      </c>
      <c r="I141" s="36">
        <f t="shared" si="33"/>
        <v>0</v>
      </c>
      <c r="J141" s="31">
        <v>0</v>
      </c>
      <c r="K141" s="36">
        <f t="shared" si="34"/>
        <v>0</v>
      </c>
      <c r="L141" s="31">
        <v>0</v>
      </c>
      <c r="M141" s="36">
        <f t="shared" si="35"/>
        <v>0</v>
      </c>
      <c r="N141" s="31">
        <f t="shared" si="36"/>
        <v>768</v>
      </c>
      <c r="O141" s="36">
        <f t="shared" si="37"/>
        <v>0.34594594594594597</v>
      </c>
      <c r="P141" s="31">
        <v>743</v>
      </c>
      <c r="Q141" s="31">
        <v>18000</v>
      </c>
      <c r="R141" s="31">
        <v>18000</v>
      </c>
      <c r="S141" s="31">
        <v>2015</v>
      </c>
      <c r="T141" s="36">
        <f t="shared" si="38"/>
        <v>0.11194444444444444</v>
      </c>
      <c r="U141" s="36">
        <f t="shared" si="39"/>
        <v>-1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0</v>
      </c>
      <c r="E142" s="31">
        <v>0</v>
      </c>
      <c r="F142" s="31">
        <v>0</v>
      </c>
      <c r="G142" s="36">
        <f t="shared" si="32"/>
        <v>0</v>
      </c>
      <c r="H142" s="31">
        <v>0</v>
      </c>
      <c r="I142" s="36">
        <f t="shared" si="33"/>
        <v>0</v>
      </c>
      <c r="J142" s="31">
        <v>0</v>
      </c>
      <c r="K142" s="36">
        <f t="shared" si="34"/>
        <v>0</v>
      </c>
      <c r="L142" s="31">
        <v>0</v>
      </c>
      <c r="M142" s="36">
        <f t="shared" si="35"/>
        <v>0</v>
      </c>
      <c r="N142" s="31">
        <f t="shared" si="36"/>
        <v>0</v>
      </c>
      <c r="O142" s="36">
        <f t="shared" si="37"/>
        <v>0</v>
      </c>
      <c r="P142" s="31">
        <v>0</v>
      </c>
      <c r="Q142" s="31">
        <v>0</v>
      </c>
      <c r="R142" s="31">
        <v>0</v>
      </c>
      <c r="S142" s="31">
        <v>0</v>
      </c>
      <c r="T142" s="36">
        <f t="shared" si="38"/>
        <v>0</v>
      </c>
      <c r="U142" s="36">
        <f t="shared" si="39"/>
        <v>0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326178144</v>
      </c>
      <c r="E143" s="31">
        <v>397422502</v>
      </c>
      <c r="F143" s="31">
        <v>106579944</v>
      </c>
      <c r="G143" s="36">
        <f t="shared" si="32"/>
        <v>0.32675378764801605</v>
      </c>
      <c r="H143" s="31">
        <v>138014861</v>
      </c>
      <c r="I143" s="36">
        <f t="shared" si="33"/>
        <v>0.423127249752209</v>
      </c>
      <c r="J143" s="31">
        <v>199240016</v>
      </c>
      <c r="K143" s="36">
        <f t="shared" si="34"/>
        <v>0.50133048581129414</v>
      </c>
      <c r="L143" s="31">
        <v>0</v>
      </c>
      <c r="M143" s="36">
        <f t="shared" si="35"/>
        <v>0</v>
      </c>
      <c r="N143" s="31">
        <f t="shared" si="36"/>
        <v>443834821</v>
      </c>
      <c r="O143" s="36">
        <f t="shared" si="37"/>
        <v>1.1167833194306647</v>
      </c>
      <c r="P143" s="31">
        <v>135325328</v>
      </c>
      <c r="Q143" s="31">
        <v>378362206</v>
      </c>
      <c r="R143" s="31">
        <v>552249432</v>
      </c>
      <c r="S143" s="31">
        <v>369996479</v>
      </c>
      <c r="T143" s="36">
        <f t="shared" si="38"/>
        <v>0.66998073254695534</v>
      </c>
      <c r="U143" s="36">
        <f t="shared" si="39"/>
        <v>0.47230395776317646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416136128</v>
      </c>
      <c r="E144" s="32">
        <f>SUM(E138:E143)</f>
        <v>488034882</v>
      </c>
      <c r="F144" s="32">
        <f>SUM(F138:F143)</f>
        <v>129408961</v>
      </c>
      <c r="G144" s="37">
        <f t="shared" si="32"/>
        <v>0.31097747177577428</v>
      </c>
      <c r="H144" s="32">
        <f>SUM(H138:H143)</f>
        <v>170198068</v>
      </c>
      <c r="I144" s="37">
        <f t="shared" si="33"/>
        <v>0.40899613503396659</v>
      </c>
      <c r="J144" s="32">
        <f>SUM(J138:J143)</f>
        <v>212079167</v>
      </c>
      <c r="K144" s="37">
        <f t="shared" si="34"/>
        <v>0.43455739501833396</v>
      </c>
      <c r="L144" s="32">
        <f>SUM(L138:L143)</f>
        <v>0</v>
      </c>
      <c r="M144" s="37">
        <f t="shared" si="35"/>
        <v>0</v>
      </c>
      <c r="N144" s="32">
        <f t="shared" si="36"/>
        <v>511686196</v>
      </c>
      <c r="O144" s="37">
        <f t="shared" si="37"/>
        <v>1.048462343312583</v>
      </c>
      <c r="P144" s="32">
        <f>SUM(P138:P143)</f>
        <v>156220125</v>
      </c>
      <c r="Q144" s="32">
        <f>SUM(Q138:Q143)</f>
        <v>443462393</v>
      </c>
      <c r="R144" s="32">
        <f>SUM(R138:R143)</f>
        <v>657605973</v>
      </c>
      <c r="S144" s="32">
        <f>SUM(S138:S143)</f>
        <v>447305445</v>
      </c>
      <c r="T144" s="37">
        <f t="shared" si="38"/>
        <v>0.68020283173431573</v>
      </c>
      <c r="U144" s="37">
        <f t="shared" si="39"/>
        <v>0.35756623546422084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0</v>
      </c>
      <c r="E145" s="31">
        <v>0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0</v>
      </c>
      <c r="O145" s="36">
        <f t="shared" si="37"/>
        <v>0</v>
      </c>
      <c r="P145" s="31">
        <v>0</v>
      </c>
      <c r="Q145" s="31">
        <v>0</v>
      </c>
      <c r="R145" s="31">
        <v>0</v>
      </c>
      <c r="S145" s="31">
        <v>2357226</v>
      </c>
      <c r="T145" s="36">
        <f t="shared" si="38"/>
        <v>0</v>
      </c>
      <c r="U145" s="36">
        <f t="shared" si="39"/>
        <v>0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0</v>
      </c>
      <c r="E146" s="31">
        <v>0</v>
      </c>
      <c r="F146" s="31">
        <v>0</v>
      </c>
      <c r="G146" s="36">
        <f t="shared" si="32"/>
        <v>0</v>
      </c>
      <c r="H146" s="31">
        <v>0</v>
      </c>
      <c r="I146" s="36">
        <f t="shared" si="33"/>
        <v>0</v>
      </c>
      <c r="J146" s="31">
        <v>0</v>
      </c>
      <c r="K146" s="36">
        <f t="shared" si="34"/>
        <v>0</v>
      </c>
      <c r="L146" s="31">
        <v>0</v>
      </c>
      <c r="M146" s="36">
        <f t="shared" si="35"/>
        <v>0</v>
      </c>
      <c r="N146" s="31">
        <f t="shared" si="36"/>
        <v>0</v>
      </c>
      <c r="O146" s="36">
        <f t="shared" si="37"/>
        <v>0</v>
      </c>
      <c r="P146" s="31">
        <v>0</v>
      </c>
      <c r="Q146" s="31">
        <v>0</v>
      </c>
      <c r="R146" s="31">
        <v>0</v>
      </c>
      <c r="S146" s="31">
        <v>0</v>
      </c>
      <c r="T146" s="36">
        <f t="shared" si="38"/>
        <v>0</v>
      </c>
      <c r="U146" s="36">
        <f t="shared" si="39"/>
        <v>0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0</v>
      </c>
      <c r="E147" s="31">
        <v>0</v>
      </c>
      <c r="F147" s="31">
        <v>0</v>
      </c>
      <c r="G147" s="36">
        <f t="shared" si="32"/>
        <v>0</v>
      </c>
      <c r="H147" s="31">
        <v>0</v>
      </c>
      <c r="I147" s="36">
        <f t="shared" si="33"/>
        <v>0</v>
      </c>
      <c r="J147" s="31">
        <v>0</v>
      </c>
      <c r="K147" s="36">
        <f t="shared" si="34"/>
        <v>0</v>
      </c>
      <c r="L147" s="31">
        <v>0</v>
      </c>
      <c r="M147" s="36">
        <f t="shared" si="35"/>
        <v>0</v>
      </c>
      <c r="N147" s="31">
        <f t="shared" si="36"/>
        <v>0</v>
      </c>
      <c r="O147" s="36">
        <f t="shared" si="37"/>
        <v>0</v>
      </c>
      <c r="P147" s="31">
        <v>0</v>
      </c>
      <c r="Q147" s="31">
        <v>0</v>
      </c>
      <c r="R147" s="31">
        <v>0</v>
      </c>
      <c r="S147" s="31">
        <v>0</v>
      </c>
      <c r="T147" s="36">
        <f t="shared" si="38"/>
        <v>0</v>
      </c>
      <c r="U147" s="36">
        <f t="shared" si="39"/>
        <v>0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288519582</v>
      </c>
      <c r="E149" s="31">
        <v>299961022</v>
      </c>
      <c r="F149" s="31">
        <v>73976672</v>
      </c>
      <c r="G149" s="36">
        <f t="shared" si="32"/>
        <v>0.25640087056552024</v>
      </c>
      <c r="H149" s="31">
        <v>123108527</v>
      </c>
      <c r="I149" s="36">
        <f t="shared" si="33"/>
        <v>0.42669036932127541</v>
      </c>
      <c r="J149" s="31">
        <v>77411132</v>
      </c>
      <c r="K149" s="36">
        <f t="shared" si="34"/>
        <v>0.25807063692428678</v>
      </c>
      <c r="L149" s="31">
        <v>0</v>
      </c>
      <c r="M149" s="36">
        <f t="shared" si="35"/>
        <v>0</v>
      </c>
      <c r="N149" s="31">
        <f t="shared" si="36"/>
        <v>274496331</v>
      </c>
      <c r="O149" s="36">
        <f t="shared" si="37"/>
        <v>0.91510666675885644</v>
      </c>
      <c r="P149" s="31">
        <v>69341585</v>
      </c>
      <c r="Q149" s="31">
        <v>287497360</v>
      </c>
      <c r="R149" s="31">
        <v>251197360</v>
      </c>
      <c r="S149" s="31">
        <v>192569262</v>
      </c>
      <c r="T149" s="36">
        <f t="shared" si="38"/>
        <v>0.7666054372545954</v>
      </c>
      <c r="U149" s="36">
        <f t="shared" si="39"/>
        <v>0.11637384694912867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288519582</v>
      </c>
      <c r="E150" s="32">
        <f>SUM(E145:E149)</f>
        <v>299961022</v>
      </c>
      <c r="F150" s="32">
        <f>SUM(F145:F149)</f>
        <v>73976672</v>
      </c>
      <c r="G150" s="37">
        <f t="shared" si="32"/>
        <v>0.25640087056552024</v>
      </c>
      <c r="H150" s="32">
        <f>SUM(H145:H149)</f>
        <v>123108527</v>
      </c>
      <c r="I150" s="37">
        <f t="shared" si="33"/>
        <v>0.42669036932127541</v>
      </c>
      <c r="J150" s="32">
        <f>SUM(J145:J149)</f>
        <v>77411132</v>
      </c>
      <c r="K150" s="37">
        <f t="shared" si="34"/>
        <v>0.25807063692428678</v>
      </c>
      <c r="L150" s="32">
        <f>SUM(L145:L149)</f>
        <v>0</v>
      </c>
      <c r="M150" s="37">
        <f t="shared" si="35"/>
        <v>0</v>
      </c>
      <c r="N150" s="32">
        <f t="shared" si="36"/>
        <v>274496331</v>
      </c>
      <c r="O150" s="37">
        <f t="shared" si="37"/>
        <v>0.91510666675885644</v>
      </c>
      <c r="P150" s="32">
        <f>SUM(P145:P149)</f>
        <v>69341585</v>
      </c>
      <c r="Q150" s="32">
        <f>SUM(Q145:Q149)</f>
        <v>287497360</v>
      </c>
      <c r="R150" s="32">
        <f>SUM(R145:R149)</f>
        <v>251197360</v>
      </c>
      <c r="S150" s="32">
        <f>SUM(S145:S149)</f>
        <v>194926488</v>
      </c>
      <c r="T150" s="37">
        <f t="shared" si="38"/>
        <v>0.77598939734080008</v>
      </c>
      <c r="U150" s="37">
        <f t="shared" si="39"/>
        <v>0.11637384694912867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50000</v>
      </c>
      <c r="E151" s="31">
        <v>0</v>
      </c>
      <c r="F151" s="31">
        <v>21168</v>
      </c>
      <c r="G151" s="36">
        <f t="shared" si="32"/>
        <v>0.42336000000000001</v>
      </c>
      <c r="H151" s="31">
        <v>21168</v>
      </c>
      <c r="I151" s="36">
        <f t="shared" si="33"/>
        <v>0.42336000000000001</v>
      </c>
      <c r="J151" s="31">
        <v>38079</v>
      </c>
      <c r="K151" s="36">
        <f t="shared" si="34"/>
        <v>0</v>
      </c>
      <c r="L151" s="31">
        <v>0</v>
      </c>
      <c r="M151" s="36">
        <f t="shared" si="35"/>
        <v>0</v>
      </c>
      <c r="N151" s="31">
        <f t="shared" si="36"/>
        <v>80415</v>
      </c>
      <c r="O151" s="36">
        <f t="shared" si="37"/>
        <v>0</v>
      </c>
      <c r="P151" s="31">
        <v>21166</v>
      </c>
      <c r="Q151" s="31">
        <v>162309</v>
      </c>
      <c r="R151" s="31">
        <v>131942</v>
      </c>
      <c r="S151" s="31">
        <v>64440</v>
      </c>
      <c r="T151" s="36">
        <f t="shared" si="38"/>
        <v>0.48839641660729716</v>
      </c>
      <c r="U151" s="36">
        <f t="shared" si="39"/>
        <v>0.79906453746574702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1262875500</v>
      </c>
      <c r="E152" s="31">
        <v>1385997798</v>
      </c>
      <c r="F152" s="31">
        <v>321653336</v>
      </c>
      <c r="G152" s="36">
        <f t="shared" si="32"/>
        <v>0.25469916551552391</v>
      </c>
      <c r="H152" s="31">
        <v>329522488</v>
      </c>
      <c r="I152" s="36">
        <f t="shared" si="33"/>
        <v>0.26093030389773181</v>
      </c>
      <c r="J152" s="31">
        <v>302370171</v>
      </c>
      <c r="K152" s="36">
        <f t="shared" si="34"/>
        <v>0.2181606431383378</v>
      </c>
      <c r="L152" s="31">
        <v>0</v>
      </c>
      <c r="M152" s="36">
        <f t="shared" si="35"/>
        <v>0</v>
      </c>
      <c r="N152" s="31">
        <f t="shared" si="36"/>
        <v>953545995</v>
      </c>
      <c r="O152" s="36">
        <f t="shared" si="37"/>
        <v>0.68798521640941313</v>
      </c>
      <c r="P152" s="31">
        <v>291437706</v>
      </c>
      <c r="Q152" s="31">
        <v>1146580800</v>
      </c>
      <c r="R152" s="31">
        <v>1137683424</v>
      </c>
      <c r="S152" s="31">
        <v>935262432</v>
      </c>
      <c r="T152" s="36">
        <f t="shared" si="38"/>
        <v>0.82207617011039447</v>
      </c>
      <c r="U152" s="36">
        <f t="shared" si="39"/>
        <v>3.7512184507793256E-2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0</v>
      </c>
      <c r="E153" s="31">
        <v>0</v>
      </c>
      <c r="F153" s="31">
        <v>0</v>
      </c>
      <c r="G153" s="36">
        <f t="shared" si="32"/>
        <v>0</v>
      </c>
      <c r="H153" s="31">
        <v>0</v>
      </c>
      <c r="I153" s="36">
        <f t="shared" si="33"/>
        <v>0</v>
      </c>
      <c r="J153" s="31">
        <v>0</v>
      </c>
      <c r="K153" s="36">
        <f t="shared" si="34"/>
        <v>0</v>
      </c>
      <c r="L153" s="31">
        <v>0</v>
      </c>
      <c r="M153" s="36">
        <f t="shared" si="35"/>
        <v>0</v>
      </c>
      <c r="N153" s="31">
        <f t="shared" si="36"/>
        <v>0</v>
      </c>
      <c r="O153" s="36">
        <f t="shared" si="37"/>
        <v>0</v>
      </c>
      <c r="P153" s="31">
        <v>0</v>
      </c>
      <c r="Q153" s="31">
        <v>0</v>
      </c>
      <c r="R153" s="31">
        <v>0</v>
      </c>
      <c r="S153" s="31">
        <v>0</v>
      </c>
      <c r="T153" s="36">
        <f t="shared" si="38"/>
        <v>0</v>
      </c>
      <c r="U153" s="36">
        <f t="shared" si="39"/>
        <v>0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0</v>
      </c>
      <c r="E154" s="31">
        <v>0</v>
      </c>
      <c r="F154" s="31">
        <v>0</v>
      </c>
      <c r="G154" s="36">
        <f t="shared" si="32"/>
        <v>0</v>
      </c>
      <c r="H154" s="31">
        <v>0</v>
      </c>
      <c r="I154" s="36">
        <f t="shared" si="33"/>
        <v>0</v>
      </c>
      <c r="J154" s="31">
        <v>0</v>
      </c>
      <c r="K154" s="36">
        <f t="shared" si="34"/>
        <v>0</v>
      </c>
      <c r="L154" s="31">
        <v>0</v>
      </c>
      <c r="M154" s="36">
        <f t="shared" si="35"/>
        <v>0</v>
      </c>
      <c r="N154" s="31">
        <f t="shared" si="36"/>
        <v>0</v>
      </c>
      <c r="O154" s="36">
        <f t="shared" si="37"/>
        <v>0</v>
      </c>
      <c r="P154" s="31">
        <v>16541</v>
      </c>
      <c r="Q154" s="31">
        <v>0</v>
      </c>
      <c r="R154" s="31">
        <v>0</v>
      </c>
      <c r="S154" s="31">
        <v>115786</v>
      </c>
      <c r="T154" s="36">
        <f t="shared" si="38"/>
        <v>0</v>
      </c>
      <c r="U154" s="36">
        <f t="shared" si="39"/>
        <v>-1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0</v>
      </c>
      <c r="E155" s="31">
        <v>0</v>
      </c>
      <c r="F155" s="31">
        <v>0</v>
      </c>
      <c r="G155" s="36">
        <f t="shared" si="32"/>
        <v>0</v>
      </c>
      <c r="H155" s="31">
        <v>0</v>
      </c>
      <c r="I155" s="36">
        <f t="shared" si="33"/>
        <v>0</v>
      </c>
      <c r="J155" s="31">
        <v>0</v>
      </c>
      <c r="K155" s="36">
        <f t="shared" si="34"/>
        <v>0</v>
      </c>
      <c r="L155" s="31">
        <v>0</v>
      </c>
      <c r="M155" s="36">
        <f t="shared" si="35"/>
        <v>0</v>
      </c>
      <c r="N155" s="31">
        <f t="shared" si="36"/>
        <v>0</v>
      </c>
      <c r="O155" s="36">
        <f t="shared" si="37"/>
        <v>0</v>
      </c>
      <c r="P155" s="31">
        <v>0</v>
      </c>
      <c r="Q155" s="31">
        <v>0</v>
      </c>
      <c r="R155" s="31">
        <v>0</v>
      </c>
      <c r="S155" s="31">
        <v>0</v>
      </c>
      <c r="T155" s="36">
        <f t="shared" si="38"/>
        <v>0</v>
      </c>
      <c r="U155" s="36">
        <f t="shared" si="39"/>
        <v>0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748959332</v>
      </c>
      <c r="E156" s="31">
        <v>755994056</v>
      </c>
      <c r="F156" s="31">
        <v>180638404</v>
      </c>
      <c r="G156" s="36">
        <f t="shared" si="32"/>
        <v>0.24118586454838378</v>
      </c>
      <c r="H156" s="31">
        <v>176372788</v>
      </c>
      <c r="I156" s="36">
        <f t="shared" si="33"/>
        <v>0.23549047386727801</v>
      </c>
      <c r="J156" s="31">
        <v>106578904</v>
      </c>
      <c r="K156" s="36">
        <f t="shared" si="34"/>
        <v>0.14097849467747667</v>
      </c>
      <c r="L156" s="31">
        <v>0</v>
      </c>
      <c r="M156" s="36">
        <f t="shared" si="35"/>
        <v>0</v>
      </c>
      <c r="N156" s="31">
        <f t="shared" si="36"/>
        <v>463590096</v>
      </c>
      <c r="O156" s="36">
        <f t="shared" si="37"/>
        <v>0.61321923409408396</v>
      </c>
      <c r="P156" s="31">
        <v>152043563</v>
      </c>
      <c r="Q156" s="31">
        <v>687986102</v>
      </c>
      <c r="R156" s="31">
        <v>730742349</v>
      </c>
      <c r="S156" s="31">
        <v>443075929</v>
      </c>
      <c r="T156" s="36">
        <f t="shared" si="38"/>
        <v>0.60633673360567752</v>
      </c>
      <c r="U156" s="36">
        <f t="shared" si="39"/>
        <v>-0.29902389882825886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2011884832</v>
      </c>
      <c r="E157" s="32">
        <f>SUM(E151:E156)</f>
        <v>2141991854</v>
      </c>
      <c r="F157" s="32">
        <f>SUM(F151:F156)</f>
        <v>502312908</v>
      </c>
      <c r="G157" s="37">
        <f t="shared" si="32"/>
        <v>0.2496727943918412</v>
      </c>
      <c r="H157" s="32">
        <f>SUM(H151:H156)</f>
        <v>505916444</v>
      </c>
      <c r="I157" s="37">
        <f t="shared" si="33"/>
        <v>0.25146391878558583</v>
      </c>
      <c r="J157" s="32">
        <f>SUM(J151:J156)</f>
        <v>408987154</v>
      </c>
      <c r="K157" s="37">
        <f t="shared" si="34"/>
        <v>0.19093777281937319</v>
      </c>
      <c r="L157" s="32">
        <f>SUM(L151:L156)</f>
        <v>0</v>
      </c>
      <c r="M157" s="37">
        <f t="shared" si="35"/>
        <v>0</v>
      </c>
      <c r="N157" s="32">
        <f t="shared" si="36"/>
        <v>1417216506</v>
      </c>
      <c r="O157" s="37">
        <f t="shared" si="37"/>
        <v>0.6616348719316838</v>
      </c>
      <c r="P157" s="32">
        <f>SUM(P151:P156)</f>
        <v>443518976</v>
      </c>
      <c r="Q157" s="32">
        <f>SUM(Q151:Q156)</f>
        <v>1834729211</v>
      </c>
      <c r="R157" s="32">
        <f>SUM(R151:R156)</f>
        <v>1868557715</v>
      </c>
      <c r="S157" s="32">
        <f>SUM(S151:S156)</f>
        <v>1378518587</v>
      </c>
      <c r="T157" s="37">
        <f t="shared" si="38"/>
        <v>0.73774471932754826</v>
      </c>
      <c r="U157" s="37">
        <f t="shared" si="39"/>
        <v>-7.7858725034574361E-2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0</v>
      </c>
      <c r="E158" s="31">
        <v>0</v>
      </c>
      <c r="F158" s="31">
        <v>0</v>
      </c>
      <c r="G158" s="36">
        <f t="shared" si="32"/>
        <v>0</v>
      </c>
      <c r="H158" s="31">
        <v>0</v>
      </c>
      <c r="I158" s="36">
        <f t="shared" si="33"/>
        <v>0</v>
      </c>
      <c r="J158" s="31">
        <v>0</v>
      </c>
      <c r="K158" s="36">
        <f t="shared" si="34"/>
        <v>0</v>
      </c>
      <c r="L158" s="31">
        <v>0</v>
      </c>
      <c r="M158" s="36">
        <f t="shared" si="35"/>
        <v>0</v>
      </c>
      <c r="N158" s="31">
        <f t="shared" si="36"/>
        <v>0</v>
      </c>
      <c r="O158" s="36">
        <f t="shared" si="37"/>
        <v>0</v>
      </c>
      <c r="P158" s="31">
        <v>0</v>
      </c>
      <c r="Q158" s="31">
        <v>0</v>
      </c>
      <c r="R158" s="31">
        <v>0</v>
      </c>
      <c r="S158" s="31">
        <v>0</v>
      </c>
      <c r="T158" s="36">
        <f t="shared" si="38"/>
        <v>0</v>
      </c>
      <c r="U158" s="36">
        <f t="shared" si="39"/>
        <v>0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0</v>
      </c>
      <c r="E159" s="31">
        <v>0</v>
      </c>
      <c r="F159" s="31">
        <v>0</v>
      </c>
      <c r="G159" s="36">
        <f t="shared" si="32"/>
        <v>0</v>
      </c>
      <c r="H159" s="31">
        <v>0</v>
      </c>
      <c r="I159" s="36">
        <f t="shared" si="33"/>
        <v>0</v>
      </c>
      <c r="J159" s="31">
        <v>0</v>
      </c>
      <c r="K159" s="36">
        <f t="shared" si="34"/>
        <v>0</v>
      </c>
      <c r="L159" s="31">
        <v>0</v>
      </c>
      <c r="M159" s="36">
        <f t="shared" si="35"/>
        <v>0</v>
      </c>
      <c r="N159" s="31">
        <f t="shared" si="36"/>
        <v>0</v>
      </c>
      <c r="O159" s="36">
        <f t="shared" si="37"/>
        <v>0</v>
      </c>
      <c r="P159" s="31">
        <v>0</v>
      </c>
      <c r="Q159" s="31">
        <v>0</v>
      </c>
      <c r="R159" s="31">
        <v>0</v>
      </c>
      <c r="S159" s="31">
        <v>0</v>
      </c>
      <c r="T159" s="36">
        <f t="shared" si="38"/>
        <v>0</v>
      </c>
      <c r="U159" s="36">
        <f t="shared" si="39"/>
        <v>0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0</v>
      </c>
      <c r="E160" s="31">
        <v>0</v>
      </c>
      <c r="F160" s="31">
        <v>0</v>
      </c>
      <c r="G160" s="36">
        <f t="shared" si="32"/>
        <v>0</v>
      </c>
      <c r="H160" s="31">
        <v>0</v>
      </c>
      <c r="I160" s="36">
        <f t="shared" si="33"/>
        <v>0</v>
      </c>
      <c r="J160" s="31">
        <v>0</v>
      </c>
      <c r="K160" s="36">
        <f t="shared" si="34"/>
        <v>0</v>
      </c>
      <c r="L160" s="31">
        <v>0</v>
      </c>
      <c r="M160" s="36">
        <f t="shared" si="35"/>
        <v>0</v>
      </c>
      <c r="N160" s="31">
        <f t="shared" si="36"/>
        <v>0</v>
      </c>
      <c r="O160" s="36">
        <f t="shared" si="37"/>
        <v>0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1035239141</v>
      </c>
      <c r="E162" s="31">
        <v>874141054</v>
      </c>
      <c r="F162" s="31">
        <v>92392270</v>
      </c>
      <c r="G162" s="36">
        <f t="shared" si="32"/>
        <v>8.924727277095873E-2</v>
      </c>
      <c r="H162" s="31">
        <v>106040703</v>
      </c>
      <c r="I162" s="36">
        <f t="shared" si="33"/>
        <v>0.10243111837673456</v>
      </c>
      <c r="J162" s="31">
        <v>114786150</v>
      </c>
      <c r="K162" s="36">
        <f t="shared" si="34"/>
        <v>0.13131307524654939</v>
      </c>
      <c r="L162" s="31">
        <v>0</v>
      </c>
      <c r="M162" s="36">
        <f t="shared" si="35"/>
        <v>0</v>
      </c>
      <c r="N162" s="31">
        <f t="shared" si="36"/>
        <v>313219123</v>
      </c>
      <c r="O162" s="36">
        <f t="shared" si="37"/>
        <v>0.35831645426871805</v>
      </c>
      <c r="P162" s="31">
        <v>115321075</v>
      </c>
      <c r="Q162" s="31">
        <v>740060935</v>
      </c>
      <c r="R162" s="31">
        <v>791039726</v>
      </c>
      <c r="S162" s="31">
        <v>351404701</v>
      </c>
      <c r="T162" s="36">
        <f t="shared" si="38"/>
        <v>0.44423142030669643</v>
      </c>
      <c r="U162" s="36">
        <f t="shared" si="39"/>
        <v>-4.6385710504346367E-3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1035239141</v>
      </c>
      <c r="E163" s="32">
        <f>SUM(E158:E162)</f>
        <v>874141054</v>
      </c>
      <c r="F163" s="32">
        <f>SUM(F158:F162)</f>
        <v>92392270</v>
      </c>
      <c r="G163" s="37">
        <f t="shared" si="32"/>
        <v>8.924727277095873E-2</v>
      </c>
      <c r="H163" s="32">
        <f>SUM(H158:H162)</f>
        <v>106040703</v>
      </c>
      <c r="I163" s="37">
        <f t="shared" si="33"/>
        <v>0.10243111837673456</v>
      </c>
      <c r="J163" s="32">
        <f>SUM(J158:J162)</f>
        <v>114786150</v>
      </c>
      <c r="K163" s="37">
        <f t="shared" si="34"/>
        <v>0.13131307524654939</v>
      </c>
      <c r="L163" s="32">
        <f>SUM(L158:L162)</f>
        <v>0</v>
      </c>
      <c r="M163" s="37">
        <f t="shared" si="35"/>
        <v>0</v>
      </c>
      <c r="N163" s="32">
        <f t="shared" si="36"/>
        <v>313219123</v>
      </c>
      <c r="O163" s="37">
        <f t="shared" si="37"/>
        <v>0.35831645426871805</v>
      </c>
      <c r="P163" s="32">
        <f>SUM(P158:P162)</f>
        <v>115321075</v>
      </c>
      <c r="Q163" s="32">
        <f>SUM(Q158:Q162)</f>
        <v>740060935</v>
      </c>
      <c r="R163" s="32">
        <f>SUM(R158:R162)</f>
        <v>791039726</v>
      </c>
      <c r="S163" s="32">
        <f>SUM(S158:S162)</f>
        <v>351404701</v>
      </c>
      <c r="T163" s="37">
        <f t="shared" si="38"/>
        <v>0.44423142030669643</v>
      </c>
      <c r="U163" s="37">
        <f t="shared" si="39"/>
        <v>-4.6385710504346367E-3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0</v>
      </c>
      <c r="E164" s="31">
        <v>0</v>
      </c>
      <c r="F164" s="31">
        <v>0</v>
      </c>
      <c r="G164" s="36">
        <f t="shared" si="32"/>
        <v>0</v>
      </c>
      <c r="H164" s="31">
        <v>0</v>
      </c>
      <c r="I164" s="36">
        <f t="shared" si="33"/>
        <v>0</v>
      </c>
      <c r="J164" s="31">
        <v>0</v>
      </c>
      <c r="K164" s="36">
        <f t="shared" si="34"/>
        <v>0</v>
      </c>
      <c r="L164" s="31">
        <v>0</v>
      </c>
      <c r="M164" s="36">
        <f t="shared" si="35"/>
        <v>0</v>
      </c>
      <c r="N164" s="31">
        <f t="shared" si="36"/>
        <v>0</v>
      </c>
      <c r="O164" s="36">
        <f t="shared" si="37"/>
        <v>0</v>
      </c>
      <c r="P164" s="31">
        <v>0</v>
      </c>
      <c r="Q164" s="31">
        <v>0</v>
      </c>
      <c r="R164" s="31">
        <v>0</v>
      </c>
      <c r="S164" s="31">
        <v>0</v>
      </c>
      <c r="T164" s="36">
        <f t="shared" si="38"/>
        <v>0</v>
      </c>
      <c r="U164" s="36">
        <f t="shared" si="39"/>
        <v>0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0</v>
      </c>
      <c r="E165" s="31">
        <v>0</v>
      </c>
      <c r="F165" s="31">
        <v>0</v>
      </c>
      <c r="G165" s="36">
        <f t="shared" si="32"/>
        <v>0</v>
      </c>
      <c r="H165" s="31">
        <v>0</v>
      </c>
      <c r="I165" s="36">
        <f t="shared" si="33"/>
        <v>0</v>
      </c>
      <c r="J165" s="31">
        <v>0</v>
      </c>
      <c r="K165" s="36">
        <f t="shared" si="34"/>
        <v>0</v>
      </c>
      <c r="L165" s="31">
        <v>0</v>
      </c>
      <c r="M165" s="36">
        <f t="shared" si="35"/>
        <v>0</v>
      </c>
      <c r="N165" s="31">
        <f t="shared" si="36"/>
        <v>0</v>
      </c>
      <c r="O165" s="36">
        <f t="shared" si="37"/>
        <v>0</v>
      </c>
      <c r="P165" s="31">
        <v>0</v>
      </c>
      <c r="Q165" s="31">
        <v>0</v>
      </c>
      <c r="R165" s="31">
        <v>0</v>
      </c>
      <c r="S165" s="31">
        <v>0</v>
      </c>
      <c r="T165" s="36">
        <f t="shared" si="38"/>
        <v>0</v>
      </c>
      <c r="U165" s="36">
        <f t="shared" si="39"/>
        <v>0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423308</v>
      </c>
      <c r="E166" s="31">
        <v>423308</v>
      </c>
      <c r="F166" s="31">
        <v>110997</v>
      </c>
      <c r="G166" s="36">
        <f t="shared" si="32"/>
        <v>0.26221332930159602</v>
      </c>
      <c r="H166" s="31">
        <v>100160</v>
      </c>
      <c r="I166" s="36">
        <f t="shared" si="33"/>
        <v>0.23661258469010743</v>
      </c>
      <c r="J166" s="31">
        <v>104604</v>
      </c>
      <c r="K166" s="36">
        <f t="shared" si="34"/>
        <v>0.24711085072807507</v>
      </c>
      <c r="L166" s="31">
        <v>0</v>
      </c>
      <c r="M166" s="36">
        <f t="shared" si="35"/>
        <v>0</v>
      </c>
      <c r="N166" s="31">
        <f t="shared" si="36"/>
        <v>315761</v>
      </c>
      <c r="O166" s="36">
        <f t="shared" si="37"/>
        <v>0.74593676471977854</v>
      </c>
      <c r="P166" s="31">
        <v>205199</v>
      </c>
      <c r="Q166" s="31">
        <v>247826</v>
      </c>
      <c r="R166" s="31">
        <v>552873</v>
      </c>
      <c r="S166" s="31">
        <v>390722</v>
      </c>
      <c r="T166" s="36">
        <f t="shared" si="38"/>
        <v>0.70671202970664149</v>
      </c>
      <c r="U166" s="36">
        <f t="shared" si="39"/>
        <v>-0.49023143387638346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0</v>
      </c>
      <c r="E167" s="31">
        <v>0</v>
      </c>
      <c r="F167" s="31">
        <v>0</v>
      </c>
      <c r="G167" s="36">
        <f t="shared" si="32"/>
        <v>0</v>
      </c>
      <c r="H167" s="31">
        <v>0</v>
      </c>
      <c r="I167" s="36">
        <f t="shared" si="33"/>
        <v>0</v>
      </c>
      <c r="J167" s="31">
        <v>0</v>
      </c>
      <c r="K167" s="36">
        <f t="shared" si="34"/>
        <v>0</v>
      </c>
      <c r="L167" s="31">
        <v>0</v>
      </c>
      <c r="M167" s="36">
        <f t="shared" si="35"/>
        <v>0</v>
      </c>
      <c r="N167" s="31">
        <f t="shared" si="36"/>
        <v>0</v>
      </c>
      <c r="O167" s="36">
        <f t="shared" si="37"/>
        <v>0</v>
      </c>
      <c r="P167" s="31">
        <v>0</v>
      </c>
      <c r="Q167" s="31">
        <v>0</v>
      </c>
      <c r="R167" s="31">
        <v>0</v>
      </c>
      <c r="S167" s="31">
        <v>0</v>
      </c>
      <c r="T167" s="36">
        <f t="shared" si="38"/>
        <v>0</v>
      </c>
      <c r="U167" s="36">
        <f t="shared" si="39"/>
        <v>0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260256279</v>
      </c>
      <c r="E168" s="31">
        <v>280387316</v>
      </c>
      <c r="F168" s="31">
        <v>48844890</v>
      </c>
      <c r="G168" s="36">
        <f t="shared" si="32"/>
        <v>0.18767996755997576</v>
      </c>
      <c r="H168" s="31">
        <v>65954069</v>
      </c>
      <c r="I168" s="36">
        <f t="shared" si="33"/>
        <v>0.25341970327640012</v>
      </c>
      <c r="J168" s="31">
        <v>55272358</v>
      </c>
      <c r="K168" s="36">
        <f t="shared" si="34"/>
        <v>0.19712859621652787</v>
      </c>
      <c r="L168" s="31">
        <v>0</v>
      </c>
      <c r="M168" s="36">
        <f t="shared" si="35"/>
        <v>0</v>
      </c>
      <c r="N168" s="31">
        <f t="shared" si="36"/>
        <v>170071317</v>
      </c>
      <c r="O168" s="36">
        <f t="shared" si="37"/>
        <v>0.60655852563601698</v>
      </c>
      <c r="P168" s="31">
        <v>48058801</v>
      </c>
      <c r="Q168" s="31">
        <v>185664754</v>
      </c>
      <c r="R168" s="31">
        <v>216448946</v>
      </c>
      <c r="S168" s="31">
        <v>156969137</v>
      </c>
      <c r="T168" s="36">
        <f t="shared" si="38"/>
        <v>0.72520166949669507</v>
      </c>
      <c r="U168" s="36">
        <f t="shared" si="39"/>
        <v>0.15009856363249674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260679587</v>
      </c>
      <c r="E169" s="32">
        <f>SUM(E164:E168)</f>
        <v>280810624</v>
      </c>
      <c r="F169" s="32">
        <f>SUM(F164:F168)</f>
        <v>48955887</v>
      </c>
      <c r="G169" s="37">
        <f t="shared" si="32"/>
        <v>0.18780099954661966</v>
      </c>
      <c r="H169" s="32">
        <f>SUM(H164:H168)</f>
        <v>66054229</v>
      </c>
      <c r="I169" s="37">
        <f t="shared" si="33"/>
        <v>0.25339241081427677</v>
      </c>
      <c r="J169" s="32">
        <f>SUM(J164:J168)</f>
        <v>55376962</v>
      </c>
      <c r="K169" s="37">
        <f t="shared" si="34"/>
        <v>0.19720394197051461</v>
      </c>
      <c r="L169" s="32">
        <f>SUM(L164:L168)</f>
        <v>0</v>
      </c>
      <c r="M169" s="37">
        <f t="shared" si="35"/>
        <v>0</v>
      </c>
      <c r="N169" s="32">
        <f t="shared" si="36"/>
        <v>170387078</v>
      </c>
      <c r="O169" s="37">
        <f t="shared" si="37"/>
        <v>0.60676863137485848</v>
      </c>
      <c r="P169" s="32">
        <f>SUM(P164:P168)</f>
        <v>48264000</v>
      </c>
      <c r="Q169" s="32">
        <f>SUM(Q164:Q168)</f>
        <v>185912580</v>
      </c>
      <c r="R169" s="32">
        <f>SUM(R164:R168)</f>
        <v>217001819</v>
      </c>
      <c r="S169" s="32">
        <f>SUM(S164:S168)</f>
        <v>157359859</v>
      </c>
      <c r="T169" s="37">
        <f t="shared" si="38"/>
        <v>0.72515456195323413</v>
      </c>
      <c r="U169" s="37">
        <f t="shared" si="39"/>
        <v>0.14737613956572182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17331723799</v>
      </c>
      <c r="E170" s="32">
        <f>SUM(E105,E107:E111,E113:E120,E122:E125,E127:E131,E133:E136,E138:E143,E145:E149,E151:E156,E158:E162,E164:E168)</f>
        <v>17330428102</v>
      </c>
      <c r="F170" s="32">
        <f>SUM(F105,F107:F111,F113:F120,F122:F125,F127:F131,F133:F136,F138:F143,F145:F149,F151:F156,F158:F162,F164:F168)</f>
        <v>4802347645</v>
      </c>
      <c r="G170" s="37">
        <f t="shared" si="32"/>
        <v>0.27708424740054327</v>
      </c>
      <c r="H170" s="32">
        <f>SUM(H105,H107:H111,H113:H120,H122:H125,H127:H131,H133:H136,H138:H143,H145:H149,H151:H156,H158:H162,H164:H168)</f>
        <v>4754889080</v>
      </c>
      <c r="I170" s="37">
        <f t="shared" si="33"/>
        <v>0.27434599899834233</v>
      </c>
      <c r="J170" s="32">
        <f>SUM(J105,J107:J111,J113:J120,J122:J125,J127:J131,J133:J136,J138:J143,J145:J149,J151:J156,J158:J162,J164:J168)</f>
        <v>3938262521</v>
      </c>
      <c r="K170" s="37">
        <f t="shared" si="34"/>
        <v>0.22724554164622793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13495499246</v>
      </c>
      <c r="O170" s="37">
        <f t="shared" si="37"/>
        <v>0.77871701533111959</v>
      </c>
      <c r="P170" s="32">
        <f>SUM(P105,P107:P111,P113:P120,P122:P125,P127:P131,P133:P136,P138:P143,P145:P149,P151:P156,P158:P162,P164:P168)</f>
        <v>4115115829</v>
      </c>
      <c r="Q170" s="32">
        <f>SUM(Q105,Q107:Q111,Q113:Q120,Q122:Q125,Q127:Q131,Q133:Q136,Q138:Q143,Q145:Q149,Q151:Q156,Q158:Q162,Q164:Q168)</f>
        <v>15294680054</v>
      </c>
      <c r="R170" s="32">
        <f>SUM(R105,R107:R111,R113:R120,R122:R125,R127:R131,R133:R136,R138:R143,R145:R149,R151:R156,R158:R162,R164:R168)</f>
        <v>15448704891</v>
      </c>
      <c r="S170" s="32">
        <f>SUM(S105,S107:S111,S113:S120,S122:S125,S127:S131,S133:S136,S138:S143,S145:S149,S151:S156,S158:S162,S164:S168)</f>
        <v>12479148080</v>
      </c>
      <c r="T170" s="37">
        <f t="shared" si="38"/>
        <v>0.80777956262663908</v>
      </c>
      <c r="U170" s="37">
        <f t="shared" si="39"/>
        <v>-4.2976507915933104E-2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0</v>
      </c>
      <c r="E173" s="31">
        <v>0</v>
      </c>
      <c r="F173" s="31">
        <v>0</v>
      </c>
      <c r="G173" s="36">
        <f t="shared" ref="G173:G205" si="40">IF(($D173     =0),0,($F173     /$D173     ))</f>
        <v>0</v>
      </c>
      <c r="H173" s="31">
        <v>0</v>
      </c>
      <c r="I173" s="36">
        <f t="shared" ref="I173:I205" si="41">IF(($D173     =0),0,($H173     /$D173     ))</f>
        <v>0</v>
      </c>
      <c r="J173" s="31">
        <v>0</v>
      </c>
      <c r="K173" s="36">
        <f t="shared" ref="K173:K205" si="42">IF(($E173     =0),0,($J173     /$E173     ))</f>
        <v>0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0</v>
      </c>
      <c r="O173" s="36">
        <f t="shared" ref="O173:O205" si="45">IF(($E173     =0),0,($N173     /$E173     ))</f>
        <v>0</v>
      </c>
      <c r="P173" s="31">
        <v>0</v>
      </c>
      <c r="Q173" s="31">
        <v>0</v>
      </c>
      <c r="R173" s="31">
        <v>0</v>
      </c>
      <c r="S173" s="31">
        <v>0</v>
      </c>
      <c r="T173" s="36">
        <f t="shared" ref="T173:T205" si="46">IF(($R173     =0),0,($S173     /$R173     ))</f>
        <v>0</v>
      </c>
      <c r="U173" s="36">
        <f t="shared" ref="U173:U205" si="47">IF(($P173     =0),0,(($J173     /$P173     )-1))</f>
        <v>0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0</v>
      </c>
      <c r="E174" s="31">
        <v>0</v>
      </c>
      <c r="F174" s="31">
        <v>189386</v>
      </c>
      <c r="G174" s="36">
        <f t="shared" si="40"/>
        <v>0</v>
      </c>
      <c r="H174" s="31">
        <v>-119176</v>
      </c>
      <c r="I174" s="36">
        <f t="shared" si="41"/>
        <v>0</v>
      </c>
      <c r="J174" s="31">
        <v>159890</v>
      </c>
      <c r="K174" s="36">
        <f t="shared" si="42"/>
        <v>0</v>
      </c>
      <c r="L174" s="31">
        <v>0</v>
      </c>
      <c r="M174" s="36">
        <f t="shared" si="43"/>
        <v>0</v>
      </c>
      <c r="N174" s="31">
        <f t="shared" si="44"/>
        <v>230100</v>
      </c>
      <c r="O174" s="36">
        <f t="shared" si="45"/>
        <v>0</v>
      </c>
      <c r="P174" s="31">
        <v>-607512</v>
      </c>
      <c r="Q174" s="31">
        <v>0</v>
      </c>
      <c r="R174" s="31">
        <v>0</v>
      </c>
      <c r="S174" s="31">
        <v>161784</v>
      </c>
      <c r="T174" s="36">
        <f t="shared" si="46"/>
        <v>0</v>
      </c>
      <c r="U174" s="36">
        <f t="shared" si="47"/>
        <v>-1.2631882168582678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800000</v>
      </c>
      <c r="E175" s="31">
        <v>0</v>
      </c>
      <c r="F175" s="31">
        <v>12051615</v>
      </c>
      <c r="G175" s="36">
        <f t="shared" si="40"/>
        <v>15.06451875</v>
      </c>
      <c r="H175" s="31">
        <v>8244149</v>
      </c>
      <c r="I175" s="36">
        <f t="shared" si="41"/>
        <v>10.30518625</v>
      </c>
      <c r="J175" s="31">
        <v>4435678</v>
      </c>
      <c r="K175" s="36">
        <f t="shared" si="42"/>
        <v>0</v>
      </c>
      <c r="L175" s="31">
        <v>0</v>
      </c>
      <c r="M175" s="36">
        <f t="shared" si="43"/>
        <v>0</v>
      </c>
      <c r="N175" s="31">
        <f t="shared" si="44"/>
        <v>24731442</v>
      </c>
      <c r="O175" s="36">
        <f t="shared" si="45"/>
        <v>0</v>
      </c>
      <c r="P175" s="31">
        <v>8101234</v>
      </c>
      <c r="Q175" s="31">
        <v>0</v>
      </c>
      <c r="R175" s="31">
        <v>72873070</v>
      </c>
      <c r="S175" s="31">
        <v>27768565</v>
      </c>
      <c r="T175" s="36">
        <f t="shared" si="46"/>
        <v>0.38105386530305363</v>
      </c>
      <c r="U175" s="36">
        <f t="shared" si="47"/>
        <v>-0.45246884610418614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0</v>
      </c>
      <c r="E176" s="31">
        <v>0</v>
      </c>
      <c r="F176" s="31">
        <v>0</v>
      </c>
      <c r="G176" s="36">
        <f t="shared" si="40"/>
        <v>0</v>
      </c>
      <c r="H176" s="31">
        <v>0</v>
      </c>
      <c r="I176" s="36">
        <f t="shared" si="41"/>
        <v>0</v>
      </c>
      <c r="J176" s="31">
        <v>0</v>
      </c>
      <c r="K176" s="36">
        <f t="shared" si="42"/>
        <v>0</v>
      </c>
      <c r="L176" s="31">
        <v>0</v>
      </c>
      <c r="M176" s="36">
        <f t="shared" si="43"/>
        <v>0</v>
      </c>
      <c r="N176" s="31">
        <f t="shared" si="44"/>
        <v>0</v>
      </c>
      <c r="O176" s="36">
        <f t="shared" si="45"/>
        <v>0</v>
      </c>
      <c r="P176" s="31">
        <v>0</v>
      </c>
      <c r="Q176" s="31">
        <v>0</v>
      </c>
      <c r="R176" s="31">
        <v>0</v>
      </c>
      <c r="S176" s="31">
        <v>0</v>
      </c>
      <c r="T176" s="36">
        <f t="shared" si="46"/>
        <v>0</v>
      </c>
      <c r="U176" s="36">
        <f t="shared" si="47"/>
        <v>0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1439397</v>
      </c>
      <c r="G177" s="36">
        <f t="shared" si="40"/>
        <v>0</v>
      </c>
      <c r="H177" s="31">
        <v>1672776</v>
      </c>
      <c r="I177" s="36">
        <f t="shared" si="41"/>
        <v>0</v>
      </c>
      <c r="J177" s="31">
        <v>1696102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4808275</v>
      </c>
      <c r="O177" s="36">
        <f t="shared" si="45"/>
        <v>0</v>
      </c>
      <c r="P177" s="31">
        <v>1765092</v>
      </c>
      <c r="Q177" s="31">
        <v>0</v>
      </c>
      <c r="R177" s="31">
        <v>90200</v>
      </c>
      <c r="S177" s="31">
        <v>4851756</v>
      </c>
      <c r="T177" s="36">
        <f t="shared" si="46"/>
        <v>53.788869179600887</v>
      </c>
      <c r="U177" s="36">
        <f t="shared" si="47"/>
        <v>-3.9085781364370797E-2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1043080296</v>
      </c>
      <c r="E178" s="31">
        <v>1120124496</v>
      </c>
      <c r="F178" s="31">
        <v>210241131</v>
      </c>
      <c r="G178" s="36">
        <f t="shared" si="40"/>
        <v>0.20155795465241921</v>
      </c>
      <c r="H178" s="31">
        <v>216742098</v>
      </c>
      <c r="I178" s="36">
        <f t="shared" si="41"/>
        <v>0.20779042498565231</v>
      </c>
      <c r="J178" s="31">
        <v>219905876</v>
      </c>
      <c r="K178" s="36">
        <f t="shared" si="42"/>
        <v>0.19632270947139432</v>
      </c>
      <c r="L178" s="31">
        <v>0</v>
      </c>
      <c r="M178" s="36">
        <f t="shared" si="43"/>
        <v>0</v>
      </c>
      <c r="N178" s="31">
        <f t="shared" si="44"/>
        <v>646889105</v>
      </c>
      <c r="O178" s="36">
        <f t="shared" si="45"/>
        <v>0.57751536307799844</v>
      </c>
      <c r="P178" s="31">
        <v>226683487</v>
      </c>
      <c r="Q178" s="31">
        <v>991794000</v>
      </c>
      <c r="R178" s="31">
        <v>1096916785</v>
      </c>
      <c r="S178" s="31">
        <v>667731708</v>
      </c>
      <c r="T178" s="36">
        <f t="shared" si="46"/>
        <v>0.60873506279694678</v>
      </c>
      <c r="U178" s="36">
        <f t="shared" si="47"/>
        <v>-2.9899006273888862E-2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1043880296</v>
      </c>
      <c r="E179" s="32">
        <f>SUM(E173:E178)</f>
        <v>1120124496</v>
      </c>
      <c r="F179" s="32">
        <f>SUM(F173:F178)</f>
        <v>223921529</v>
      </c>
      <c r="G179" s="37">
        <f t="shared" si="40"/>
        <v>0.21450881854752435</v>
      </c>
      <c r="H179" s="32">
        <f>SUM(H173:H178)</f>
        <v>226539847</v>
      </c>
      <c r="I179" s="37">
        <f t="shared" si="41"/>
        <v>0.21701707357449729</v>
      </c>
      <c r="J179" s="32">
        <f>SUM(J173:J178)</f>
        <v>226197546</v>
      </c>
      <c r="K179" s="37">
        <f t="shared" si="42"/>
        <v>0.20193964760859939</v>
      </c>
      <c r="L179" s="32">
        <f>SUM(L173:L178)</f>
        <v>0</v>
      </c>
      <c r="M179" s="37">
        <f t="shared" si="43"/>
        <v>0</v>
      </c>
      <c r="N179" s="32">
        <f t="shared" si="44"/>
        <v>676658922</v>
      </c>
      <c r="O179" s="37">
        <f t="shared" si="45"/>
        <v>0.60409260257799058</v>
      </c>
      <c r="P179" s="32">
        <f>SUM(P173:P178)</f>
        <v>235942301</v>
      </c>
      <c r="Q179" s="32">
        <f>SUM(Q173:Q178)</f>
        <v>991794000</v>
      </c>
      <c r="R179" s="32">
        <f>SUM(R173:R178)</f>
        <v>1169880055</v>
      </c>
      <c r="S179" s="32">
        <f>SUM(S173:S178)</f>
        <v>700513813</v>
      </c>
      <c r="T179" s="37">
        <f t="shared" si="46"/>
        <v>0.59879114102855613</v>
      </c>
      <c r="U179" s="37">
        <f t="shared" si="47"/>
        <v>-4.1301432420971396E-2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0</v>
      </c>
      <c r="E180" s="31">
        <v>0</v>
      </c>
      <c r="F180" s="31">
        <v>1192</v>
      </c>
      <c r="G180" s="36">
        <f t="shared" si="40"/>
        <v>0</v>
      </c>
      <c r="H180" s="31">
        <v>1113</v>
      </c>
      <c r="I180" s="36">
        <f t="shared" si="41"/>
        <v>0</v>
      </c>
      <c r="J180" s="31">
        <v>1597</v>
      </c>
      <c r="K180" s="36">
        <f t="shared" si="42"/>
        <v>0</v>
      </c>
      <c r="L180" s="31">
        <v>0</v>
      </c>
      <c r="M180" s="36">
        <f t="shared" si="43"/>
        <v>0</v>
      </c>
      <c r="N180" s="31">
        <f t="shared" si="44"/>
        <v>3902</v>
      </c>
      <c r="O180" s="36">
        <f t="shared" si="45"/>
        <v>0</v>
      </c>
      <c r="P180" s="31">
        <v>-21517</v>
      </c>
      <c r="Q180" s="31">
        <v>0</v>
      </c>
      <c r="R180" s="31">
        <v>0</v>
      </c>
      <c r="S180" s="31">
        <v>11555</v>
      </c>
      <c r="T180" s="36">
        <f t="shared" si="46"/>
        <v>0</v>
      </c>
      <c r="U180" s="36">
        <f t="shared" si="47"/>
        <v>-1.0742203838825115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0</v>
      </c>
      <c r="E181" s="31">
        <v>0</v>
      </c>
      <c r="F181" s="31">
        <v>0</v>
      </c>
      <c r="G181" s="36">
        <f t="shared" si="40"/>
        <v>0</v>
      </c>
      <c r="H181" s="31">
        <v>0</v>
      </c>
      <c r="I181" s="36">
        <f t="shared" si="41"/>
        <v>0</v>
      </c>
      <c r="J181" s="31">
        <v>0</v>
      </c>
      <c r="K181" s="36">
        <f t="shared" si="42"/>
        <v>0</v>
      </c>
      <c r="L181" s="31">
        <v>0</v>
      </c>
      <c r="M181" s="36">
        <f t="shared" si="43"/>
        <v>0</v>
      </c>
      <c r="N181" s="31">
        <f t="shared" si="44"/>
        <v>0</v>
      </c>
      <c r="O181" s="36">
        <f t="shared" si="45"/>
        <v>0</v>
      </c>
      <c r="P181" s="31">
        <v>0</v>
      </c>
      <c r="Q181" s="31">
        <v>0</v>
      </c>
      <c r="R181" s="31">
        <v>0</v>
      </c>
      <c r="S181" s="31">
        <v>0</v>
      </c>
      <c r="T181" s="36">
        <f t="shared" si="46"/>
        <v>0</v>
      </c>
      <c r="U181" s="36">
        <f t="shared" si="47"/>
        <v>0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0</v>
      </c>
      <c r="E182" s="31">
        <v>0</v>
      </c>
      <c r="F182" s="31">
        <v>0</v>
      </c>
      <c r="G182" s="36">
        <f t="shared" si="40"/>
        <v>0</v>
      </c>
      <c r="H182" s="31">
        <v>0</v>
      </c>
      <c r="I182" s="36">
        <f t="shared" si="41"/>
        <v>0</v>
      </c>
      <c r="J182" s="31">
        <v>0</v>
      </c>
      <c r="K182" s="36">
        <f t="shared" si="42"/>
        <v>0</v>
      </c>
      <c r="L182" s="31">
        <v>0</v>
      </c>
      <c r="M182" s="36">
        <f t="shared" si="43"/>
        <v>0</v>
      </c>
      <c r="N182" s="31">
        <f t="shared" si="44"/>
        <v>0</v>
      </c>
      <c r="O182" s="36">
        <f t="shared" si="45"/>
        <v>0</v>
      </c>
      <c r="P182" s="31">
        <v>39704</v>
      </c>
      <c r="Q182" s="31">
        <v>640212</v>
      </c>
      <c r="R182" s="31">
        <v>99853</v>
      </c>
      <c r="S182" s="31">
        <v>112144</v>
      </c>
      <c r="T182" s="36">
        <f t="shared" si="46"/>
        <v>1.1230909436872203</v>
      </c>
      <c r="U182" s="36">
        <f t="shared" si="47"/>
        <v>-1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0</v>
      </c>
      <c r="E183" s="31">
        <v>0</v>
      </c>
      <c r="F183" s="31">
        <v>0</v>
      </c>
      <c r="G183" s="36">
        <f t="shared" si="40"/>
        <v>0</v>
      </c>
      <c r="H183" s="31">
        <v>0</v>
      </c>
      <c r="I183" s="36">
        <f t="shared" si="41"/>
        <v>0</v>
      </c>
      <c r="J183" s="31">
        <v>0</v>
      </c>
      <c r="K183" s="36">
        <f t="shared" si="42"/>
        <v>0</v>
      </c>
      <c r="L183" s="31">
        <v>0</v>
      </c>
      <c r="M183" s="36">
        <f t="shared" si="43"/>
        <v>0</v>
      </c>
      <c r="N183" s="31">
        <f t="shared" si="44"/>
        <v>0</v>
      </c>
      <c r="O183" s="36">
        <f t="shared" si="45"/>
        <v>0</v>
      </c>
      <c r="P183" s="31">
        <v>0</v>
      </c>
      <c r="Q183" s="31">
        <v>0</v>
      </c>
      <c r="R183" s="31">
        <v>0</v>
      </c>
      <c r="S183" s="31">
        <v>0</v>
      </c>
      <c r="T183" s="36">
        <f t="shared" si="46"/>
        <v>0</v>
      </c>
      <c r="U183" s="36">
        <f t="shared" si="47"/>
        <v>0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1040833457</v>
      </c>
      <c r="E184" s="31">
        <v>1503442925</v>
      </c>
      <c r="F184" s="31">
        <v>208324276</v>
      </c>
      <c r="G184" s="36">
        <f t="shared" si="40"/>
        <v>0.20015140231988143</v>
      </c>
      <c r="H184" s="31">
        <v>244828079</v>
      </c>
      <c r="I184" s="36">
        <f t="shared" si="41"/>
        <v>0.23522310639943236</v>
      </c>
      <c r="J184" s="31">
        <v>257236891</v>
      </c>
      <c r="K184" s="36">
        <f t="shared" si="42"/>
        <v>0.17109854103706665</v>
      </c>
      <c r="L184" s="31">
        <v>0</v>
      </c>
      <c r="M184" s="36">
        <f t="shared" si="43"/>
        <v>0</v>
      </c>
      <c r="N184" s="31">
        <f t="shared" si="44"/>
        <v>710389246</v>
      </c>
      <c r="O184" s="36">
        <f t="shared" si="45"/>
        <v>0.47250829026316382</v>
      </c>
      <c r="P184" s="31">
        <v>189511493</v>
      </c>
      <c r="Q184" s="31">
        <v>1063903262</v>
      </c>
      <c r="R184" s="31">
        <v>1070654518</v>
      </c>
      <c r="S184" s="31">
        <v>621627612</v>
      </c>
      <c r="T184" s="36">
        <f t="shared" si="46"/>
        <v>0.58060522937054471</v>
      </c>
      <c r="U184" s="36">
        <f t="shared" si="47"/>
        <v>0.35736828900398132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1040833457</v>
      </c>
      <c r="E185" s="32">
        <f>SUM(E180:E184)</f>
        <v>1503442925</v>
      </c>
      <c r="F185" s="32">
        <f>SUM(F180:F184)</f>
        <v>208325468</v>
      </c>
      <c r="G185" s="37">
        <f t="shared" si="40"/>
        <v>0.20015254755593431</v>
      </c>
      <c r="H185" s="32">
        <f>SUM(H180:H184)</f>
        <v>244829192</v>
      </c>
      <c r="I185" s="37">
        <f t="shared" si="41"/>
        <v>0.23522417573477367</v>
      </c>
      <c r="J185" s="32">
        <f>SUM(J180:J184)</f>
        <v>257238488</v>
      </c>
      <c r="K185" s="37">
        <f t="shared" si="42"/>
        <v>0.17109960326561782</v>
      </c>
      <c r="L185" s="32">
        <f>SUM(L180:L184)</f>
        <v>0</v>
      </c>
      <c r="M185" s="37">
        <f t="shared" si="43"/>
        <v>0</v>
      </c>
      <c r="N185" s="32">
        <f t="shared" si="44"/>
        <v>710393148</v>
      </c>
      <c r="O185" s="37">
        <f t="shared" si="45"/>
        <v>0.47251088563937338</v>
      </c>
      <c r="P185" s="32">
        <f>SUM(P180:P184)</f>
        <v>189529680</v>
      </c>
      <c r="Q185" s="32">
        <f>SUM(Q180:Q184)</f>
        <v>1064543474</v>
      </c>
      <c r="R185" s="32">
        <f>SUM(R180:R184)</f>
        <v>1070754371</v>
      </c>
      <c r="S185" s="32">
        <f>SUM(S180:S184)</f>
        <v>621751311</v>
      </c>
      <c r="T185" s="37">
        <f t="shared" si="46"/>
        <v>0.5806666102323107</v>
      </c>
      <c r="U185" s="37">
        <f t="shared" si="47"/>
        <v>0.35724646398389948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6631392</v>
      </c>
      <c r="E187" s="31">
        <v>7480167</v>
      </c>
      <c r="F187" s="31">
        <v>1735590</v>
      </c>
      <c r="G187" s="36">
        <f t="shared" si="40"/>
        <v>0.26172333048626895</v>
      </c>
      <c r="H187" s="31">
        <v>1710503</v>
      </c>
      <c r="I187" s="36">
        <f t="shared" si="41"/>
        <v>0.25794026352234944</v>
      </c>
      <c r="J187" s="31">
        <v>1812284</v>
      </c>
      <c r="K187" s="36">
        <f t="shared" si="42"/>
        <v>0.2422785480591543</v>
      </c>
      <c r="L187" s="31">
        <v>0</v>
      </c>
      <c r="M187" s="36">
        <f t="shared" si="43"/>
        <v>0</v>
      </c>
      <c r="N187" s="31">
        <f t="shared" si="44"/>
        <v>5258377</v>
      </c>
      <c r="O187" s="36">
        <f t="shared" si="45"/>
        <v>0.70297588275769773</v>
      </c>
      <c r="P187" s="31">
        <v>1793562</v>
      </c>
      <c r="Q187" s="31">
        <v>6350397</v>
      </c>
      <c r="R187" s="31">
        <v>6958397</v>
      </c>
      <c r="S187" s="31">
        <v>5082357</v>
      </c>
      <c r="T187" s="36">
        <f t="shared" si="46"/>
        <v>0.73039192791098295</v>
      </c>
      <c r="U187" s="36">
        <f t="shared" si="47"/>
        <v>1.0438445952802411E-2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656758858</v>
      </c>
      <c r="E188" s="31">
        <v>704751148</v>
      </c>
      <c r="F188" s="31">
        <v>109405080</v>
      </c>
      <c r="G188" s="36">
        <f t="shared" si="40"/>
        <v>0.16658333369597278</v>
      </c>
      <c r="H188" s="31">
        <v>165454123</v>
      </c>
      <c r="I188" s="36">
        <f t="shared" si="41"/>
        <v>0.25192522488977226</v>
      </c>
      <c r="J188" s="31">
        <v>149658089</v>
      </c>
      <c r="K188" s="36">
        <f t="shared" si="42"/>
        <v>0.21235593503424843</v>
      </c>
      <c r="L188" s="31">
        <v>0</v>
      </c>
      <c r="M188" s="36">
        <f t="shared" si="43"/>
        <v>0</v>
      </c>
      <c r="N188" s="31">
        <f t="shared" si="44"/>
        <v>424517292</v>
      </c>
      <c r="O188" s="36">
        <f t="shared" si="45"/>
        <v>0.60236481090485572</v>
      </c>
      <c r="P188" s="31">
        <v>170090223</v>
      </c>
      <c r="Q188" s="31">
        <v>603102020</v>
      </c>
      <c r="R188" s="31">
        <v>590896104</v>
      </c>
      <c r="S188" s="31">
        <v>576979438</v>
      </c>
      <c r="T188" s="36">
        <f t="shared" si="46"/>
        <v>0.97644820145911815</v>
      </c>
      <c r="U188" s="36">
        <f t="shared" si="47"/>
        <v>-0.12012527022202801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0</v>
      </c>
      <c r="E189" s="31">
        <v>0</v>
      </c>
      <c r="F189" s="31">
        <v>0</v>
      </c>
      <c r="G189" s="36">
        <f t="shared" si="40"/>
        <v>0</v>
      </c>
      <c r="H189" s="31">
        <v>0</v>
      </c>
      <c r="I189" s="36">
        <f t="shared" si="41"/>
        <v>0</v>
      </c>
      <c r="J189" s="31">
        <v>0</v>
      </c>
      <c r="K189" s="36">
        <f t="shared" si="42"/>
        <v>0</v>
      </c>
      <c r="L189" s="31">
        <v>0</v>
      </c>
      <c r="M189" s="36">
        <f t="shared" si="43"/>
        <v>0</v>
      </c>
      <c r="N189" s="31">
        <f t="shared" si="44"/>
        <v>0</v>
      </c>
      <c r="O189" s="36">
        <f t="shared" si="45"/>
        <v>0</v>
      </c>
      <c r="P189" s="31">
        <v>0</v>
      </c>
      <c r="Q189" s="31">
        <v>0</v>
      </c>
      <c r="R189" s="31">
        <v>0</v>
      </c>
      <c r="S189" s="31">
        <v>0</v>
      </c>
      <c r="T189" s="36">
        <f t="shared" si="46"/>
        <v>0</v>
      </c>
      <c r="U189" s="36">
        <f t="shared" si="47"/>
        <v>0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406389000</v>
      </c>
      <c r="E190" s="31">
        <v>471582000</v>
      </c>
      <c r="F190" s="31">
        <v>74722285</v>
      </c>
      <c r="G190" s="36">
        <f t="shared" si="40"/>
        <v>0.1838688670214991</v>
      </c>
      <c r="H190" s="31">
        <v>72696211</v>
      </c>
      <c r="I190" s="36">
        <f t="shared" si="41"/>
        <v>0.17888331377079597</v>
      </c>
      <c r="J190" s="31">
        <v>76417340</v>
      </c>
      <c r="K190" s="36">
        <f t="shared" si="42"/>
        <v>0.16204464971097285</v>
      </c>
      <c r="L190" s="31">
        <v>0</v>
      </c>
      <c r="M190" s="36">
        <f t="shared" si="43"/>
        <v>0</v>
      </c>
      <c r="N190" s="31">
        <f t="shared" si="44"/>
        <v>223835836</v>
      </c>
      <c r="O190" s="36">
        <f t="shared" si="45"/>
        <v>0.4746488118715303</v>
      </c>
      <c r="P190" s="31">
        <v>68443828</v>
      </c>
      <c r="Q190" s="31">
        <v>387873000</v>
      </c>
      <c r="R190" s="31">
        <v>425028000</v>
      </c>
      <c r="S190" s="31">
        <v>191890143</v>
      </c>
      <c r="T190" s="36">
        <f t="shared" si="46"/>
        <v>0.45147647449109235</v>
      </c>
      <c r="U190" s="36">
        <f t="shared" si="47"/>
        <v>0.116497166114087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1069779250</v>
      </c>
      <c r="E191" s="32">
        <f>SUM(E186:E190)</f>
        <v>1183813315</v>
      </c>
      <c r="F191" s="32">
        <f>SUM(F186:F190)</f>
        <v>185862955</v>
      </c>
      <c r="G191" s="37">
        <f t="shared" si="40"/>
        <v>0.17373954019018409</v>
      </c>
      <c r="H191" s="32">
        <f>SUM(H186:H190)</f>
        <v>239860837</v>
      </c>
      <c r="I191" s="37">
        <f t="shared" si="41"/>
        <v>0.22421526403694969</v>
      </c>
      <c r="J191" s="32">
        <f>SUM(J186:J190)</f>
        <v>227887713</v>
      </c>
      <c r="K191" s="37">
        <f t="shared" si="42"/>
        <v>0.19250308314026693</v>
      </c>
      <c r="L191" s="32">
        <f>SUM(L186:L190)</f>
        <v>0</v>
      </c>
      <c r="M191" s="37">
        <f t="shared" si="43"/>
        <v>0</v>
      </c>
      <c r="N191" s="32">
        <f t="shared" si="44"/>
        <v>653611505</v>
      </c>
      <c r="O191" s="37">
        <f t="shared" si="45"/>
        <v>0.55212379918196819</v>
      </c>
      <c r="P191" s="32">
        <f>SUM(P186:P190)</f>
        <v>240327613</v>
      </c>
      <c r="Q191" s="32">
        <f>SUM(Q186:Q190)</f>
        <v>997325417</v>
      </c>
      <c r="R191" s="32">
        <f>SUM(R186:R190)</f>
        <v>1022882501</v>
      </c>
      <c r="S191" s="32">
        <f>SUM(S186:S190)</f>
        <v>773951938</v>
      </c>
      <c r="T191" s="37">
        <f t="shared" si="46"/>
        <v>0.75663816444543908</v>
      </c>
      <c r="U191" s="37">
        <f t="shared" si="47"/>
        <v>-5.1762258380188664E-2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87039922</v>
      </c>
      <c r="E192" s="31">
        <v>120342267</v>
      </c>
      <c r="F192" s="31">
        <v>7593883</v>
      </c>
      <c r="G192" s="36">
        <f t="shared" si="40"/>
        <v>8.7245976622083832E-2</v>
      </c>
      <c r="H192" s="31">
        <v>15462119</v>
      </c>
      <c r="I192" s="36">
        <f t="shared" si="41"/>
        <v>0.17764398961662672</v>
      </c>
      <c r="J192" s="31">
        <v>18402486</v>
      </c>
      <c r="K192" s="36">
        <f t="shared" si="42"/>
        <v>0.15291789376046905</v>
      </c>
      <c r="L192" s="31">
        <v>0</v>
      </c>
      <c r="M192" s="36">
        <f t="shared" si="43"/>
        <v>0</v>
      </c>
      <c r="N192" s="31">
        <f t="shared" si="44"/>
        <v>41458488</v>
      </c>
      <c r="O192" s="36">
        <f t="shared" si="45"/>
        <v>0.34450479481161844</v>
      </c>
      <c r="P192" s="31">
        <v>15266359</v>
      </c>
      <c r="Q192" s="31">
        <v>80187156</v>
      </c>
      <c r="R192" s="31">
        <v>80187156</v>
      </c>
      <c r="S192" s="31">
        <v>41442481</v>
      </c>
      <c r="T192" s="36">
        <f t="shared" si="46"/>
        <v>0.51682193342784222</v>
      </c>
      <c r="U192" s="36">
        <f t="shared" si="47"/>
        <v>0.20542730588216873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133548362</v>
      </c>
      <c r="E193" s="31">
        <v>117698701</v>
      </c>
      <c r="F193" s="31">
        <v>21826622</v>
      </c>
      <c r="G193" s="36">
        <f t="shared" si="40"/>
        <v>0.1634360891674583</v>
      </c>
      <c r="H193" s="31">
        <v>27260748</v>
      </c>
      <c r="I193" s="36">
        <f t="shared" si="41"/>
        <v>0.2041264122730311</v>
      </c>
      <c r="J193" s="31">
        <v>23174906</v>
      </c>
      <c r="K193" s="36">
        <f t="shared" si="42"/>
        <v>0.1969002699528519</v>
      </c>
      <c r="L193" s="31">
        <v>0</v>
      </c>
      <c r="M193" s="36">
        <f t="shared" si="43"/>
        <v>0</v>
      </c>
      <c r="N193" s="31">
        <f t="shared" si="44"/>
        <v>72262276</v>
      </c>
      <c r="O193" s="36">
        <f t="shared" si="45"/>
        <v>0.61395984310820895</v>
      </c>
      <c r="P193" s="31">
        <v>25933609</v>
      </c>
      <c r="Q193" s="31">
        <v>147955510</v>
      </c>
      <c r="R193" s="31">
        <v>115559308</v>
      </c>
      <c r="S193" s="31">
        <v>95104651</v>
      </c>
      <c r="T193" s="36">
        <f t="shared" si="46"/>
        <v>0.82299429311224326</v>
      </c>
      <c r="U193" s="36">
        <f t="shared" si="47"/>
        <v>-0.1063755916116419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66784992</v>
      </c>
      <c r="E194" s="31">
        <v>67094696</v>
      </c>
      <c r="F194" s="31">
        <v>11326332</v>
      </c>
      <c r="G194" s="36">
        <f t="shared" si="40"/>
        <v>0.16959397105265805</v>
      </c>
      <c r="H194" s="31">
        <v>18267713</v>
      </c>
      <c r="I194" s="36">
        <f t="shared" si="41"/>
        <v>0.27353021169786168</v>
      </c>
      <c r="J194" s="31">
        <v>14340470</v>
      </c>
      <c r="K194" s="36">
        <f t="shared" si="42"/>
        <v>0.21373477867758728</v>
      </c>
      <c r="L194" s="31">
        <v>0</v>
      </c>
      <c r="M194" s="36">
        <f t="shared" si="43"/>
        <v>0</v>
      </c>
      <c r="N194" s="31">
        <f t="shared" si="44"/>
        <v>43934515</v>
      </c>
      <c r="O194" s="36">
        <f t="shared" si="45"/>
        <v>0.65481353399380482</v>
      </c>
      <c r="P194" s="31">
        <v>17382217</v>
      </c>
      <c r="Q194" s="31">
        <v>58267883</v>
      </c>
      <c r="R194" s="31">
        <v>59273189</v>
      </c>
      <c r="S194" s="31">
        <v>40341572</v>
      </c>
      <c r="T194" s="36">
        <f t="shared" si="46"/>
        <v>0.68060404173630673</v>
      </c>
      <c r="U194" s="36">
        <f t="shared" si="47"/>
        <v>-0.1749918896996856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233120061</v>
      </c>
      <c r="E195" s="31">
        <v>204064949</v>
      </c>
      <c r="F195" s="31">
        <v>47931236</v>
      </c>
      <c r="G195" s="36">
        <f t="shared" si="40"/>
        <v>0.20560751311745754</v>
      </c>
      <c r="H195" s="31">
        <v>43025814</v>
      </c>
      <c r="I195" s="36">
        <f t="shared" si="41"/>
        <v>0.18456504264555765</v>
      </c>
      <c r="J195" s="31">
        <v>42351050</v>
      </c>
      <c r="K195" s="36">
        <f t="shared" si="42"/>
        <v>0.20753711113808182</v>
      </c>
      <c r="L195" s="31">
        <v>0</v>
      </c>
      <c r="M195" s="36">
        <f t="shared" si="43"/>
        <v>0</v>
      </c>
      <c r="N195" s="31">
        <f t="shared" si="44"/>
        <v>133308100</v>
      </c>
      <c r="O195" s="36">
        <f t="shared" si="45"/>
        <v>0.65326309419262396</v>
      </c>
      <c r="P195" s="31">
        <v>34288993</v>
      </c>
      <c r="Q195" s="31">
        <v>208279832</v>
      </c>
      <c r="R195" s="31">
        <v>253754877</v>
      </c>
      <c r="S195" s="31">
        <v>145098396</v>
      </c>
      <c r="T195" s="36">
        <f t="shared" si="46"/>
        <v>0.57180534898645519</v>
      </c>
      <c r="U195" s="36">
        <f t="shared" si="47"/>
        <v>0.23512084475621675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83779008</v>
      </c>
      <c r="E196" s="31">
        <v>75830488</v>
      </c>
      <c r="F196" s="31">
        <v>16628462</v>
      </c>
      <c r="G196" s="36">
        <f t="shared" si="40"/>
        <v>0.19848005361915957</v>
      </c>
      <c r="H196" s="31">
        <v>19217443</v>
      </c>
      <c r="I196" s="36">
        <f t="shared" si="41"/>
        <v>0.22938255606941538</v>
      </c>
      <c r="J196" s="31">
        <v>18894766</v>
      </c>
      <c r="K196" s="36">
        <f t="shared" si="42"/>
        <v>0.24917109856921929</v>
      </c>
      <c r="L196" s="31">
        <v>0</v>
      </c>
      <c r="M196" s="36">
        <f t="shared" si="43"/>
        <v>0</v>
      </c>
      <c r="N196" s="31">
        <f t="shared" si="44"/>
        <v>54740671</v>
      </c>
      <c r="O196" s="36">
        <f t="shared" si="45"/>
        <v>0.72188208784835983</v>
      </c>
      <c r="P196" s="31">
        <v>17213986</v>
      </c>
      <c r="Q196" s="31">
        <v>75087732</v>
      </c>
      <c r="R196" s="31">
        <v>74583292</v>
      </c>
      <c r="S196" s="31">
        <v>48522388</v>
      </c>
      <c r="T196" s="36">
        <f t="shared" si="46"/>
        <v>0.65057986445543325</v>
      </c>
      <c r="U196" s="36">
        <f t="shared" si="47"/>
        <v>9.7640372195027858E-2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604272345</v>
      </c>
      <c r="E198" s="32">
        <f>SUM(E192:E197)</f>
        <v>585031101</v>
      </c>
      <c r="F198" s="32">
        <f>SUM(F192:F197)</f>
        <v>105306535</v>
      </c>
      <c r="G198" s="37">
        <f t="shared" si="40"/>
        <v>0.17426998913875497</v>
      </c>
      <c r="H198" s="32">
        <f>SUM(H192:H197)</f>
        <v>123233837</v>
      </c>
      <c r="I198" s="37">
        <f t="shared" si="41"/>
        <v>0.20393757553144354</v>
      </c>
      <c r="J198" s="32">
        <f>SUM(J192:J197)</f>
        <v>117163678</v>
      </c>
      <c r="K198" s="37">
        <f t="shared" si="42"/>
        <v>0.20026914432366222</v>
      </c>
      <c r="L198" s="32">
        <f>SUM(L192:L197)</f>
        <v>0</v>
      </c>
      <c r="M198" s="37">
        <f t="shared" si="43"/>
        <v>0</v>
      </c>
      <c r="N198" s="32">
        <f t="shared" si="44"/>
        <v>345704050</v>
      </c>
      <c r="O198" s="37">
        <f t="shared" si="45"/>
        <v>0.59091567851535465</v>
      </c>
      <c r="P198" s="32">
        <f>SUM(P192:P197)</f>
        <v>110085164</v>
      </c>
      <c r="Q198" s="32">
        <f>SUM(Q192:Q197)</f>
        <v>569778113</v>
      </c>
      <c r="R198" s="32">
        <f>SUM(R192:R197)</f>
        <v>583357822</v>
      </c>
      <c r="S198" s="32">
        <f>SUM(S192:S197)</f>
        <v>370509488</v>
      </c>
      <c r="T198" s="37">
        <f t="shared" si="46"/>
        <v>0.63513245906214999</v>
      </c>
      <c r="U198" s="37">
        <f t="shared" si="47"/>
        <v>6.4300344776703877E-2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0</v>
      </c>
      <c r="E199" s="31">
        <v>0</v>
      </c>
      <c r="F199" s="31">
        <v>0</v>
      </c>
      <c r="G199" s="36">
        <f t="shared" si="40"/>
        <v>0</v>
      </c>
      <c r="H199" s="31">
        <v>0</v>
      </c>
      <c r="I199" s="36">
        <f t="shared" si="41"/>
        <v>0</v>
      </c>
      <c r="J199" s="31">
        <v>0</v>
      </c>
      <c r="K199" s="36">
        <f t="shared" si="42"/>
        <v>0</v>
      </c>
      <c r="L199" s="31">
        <v>0</v>
      </c>
      <c r="M199" s="36">
        <f t="shared" si="43"/>
        <v>0</v>
      </c>
      <c r="N199" s="31">
        <f t="shared" si="44"/>
        <v>0</v>
      </c>
      <c r="O199" s="36">
        <f t="shared" si="45"/>
        <v>0</v>
      </c>
      <c r="P199" s="31">
        <v>0</v>
      </c>
      <c r="Q199" s="31">
        <v>0</v>
      </c>
      <c r="R199" s="31">
        <v>0</v>
      </c>
      <c r="S199" s="31">
        <v>0</v>
      </c>
      <c r="T199" s="36">
        <f t="shared" si="46"/>
        <v>0</v>
      </c>
      <c r="U199" s="36">
        <f t="shared" si="47"/>
        <v>0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0</v>
      </c>
      <c r="E200" s="31">
        <v>0</v>
      </c>
      <c r="F200" s="31">
        <v>0</v>
      </c>
      <c r="G200" s="36">
        <f t="shared" si="40"/>
        <v>0</v>
      </c>
      <c r="H200" s="31">
        <v>0</v>
      </c>
      <c r="I200" s="36">
        <f t="shared" si="41"/>
        <v>0</v>
      </c>
      <c r="J200" s="31">
        <v>0</v>
      </c>
      <c r="K200" s="36">
        <f t="shared" si="42"/>
        <v>0</v>
      </c>
      <c r="L200" s="31">
        <v>0</v>
      </c>
      <c r="M200" s="36">
        <f t="shared" si="43"/>
        <v>0</v>
      </c>
      <c r="N200" s="31">
        <f t="shared" si="44"/>
        <v>0</v>
      </c>
      <c r="O200" s="36">
        <f t="shared" si="45"/>
        <v>0</v>
      </c>
      <c r="P200" s="31">
        <v>0</v>
      </c>
      <c r="Q200" s="31">
        <v>0</v>
      </c>
      <c r="R200" s="31">
        <v>0</v>
      </c>
      <c r="S200" s="31">
        <v>0</v>
      </c>
      <c r="T200" s="36">
        <f t="shared" si="46"/>
        <v>0</v>
      </c>
      <c r="U200" s="36">
        <f t="shared" si="47"/>
        <v>0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40000000</v>
      </c>
      <c r="E201" s="31">
        <v>40000000</v>
      </c>
      <c r="F201" s="31">
        <v>2649333</v>
      </c>
      <c r="G201" s="36">
        <f t="shared" si="40"/>
        <v>6.6233324999999996E-2</v>
      </c>
      <c r="H201" s="31">
        <v>17500117</v>
      </c>
      <c r="I201" s="36">
        <f t="shared" si="41"/>
        <v>0.43750292499999999</v>
      </c>
      <c r="J201" s="31">
        <v>2492027</v>
      </c>
      <c r="K201" s="36">
        <f t="shared" si="42"/>
        <v>6.2300675E-2</v>
      </c>
      <c r="L201" s="31">
        <v>0</v>
      </c>
      <c r="M201" s="36">
        <f t="shared" si="43"/>
        <v>0</v>
      </c>
      <c r="N201" s="31">
        <f t="shared" si="44"/>
        <v>22641477</v>
      </c>
      <c r="O201" s="36">
        <f t="shared" si="45"/>
        <v>0.56603692500000002</v>
      </c>
      <c r="P201" s="31">
        <v>10103606</v>
      </c>
      <c r="Q201" s="31">
        <v>20000000</v>
      </c>
      <c r="R201" s="31">
        <v>22435000</v>
      </c>
      <c r="S201" s="31">
        <v>15103170</v>
      </c>
      <c r="T201" s="36">
        <f t="shared" si="46"/>
        <v>0.67319679072877203</v>
      </c>
      <c r="U201" s="36">
        <f t="shared" si="47"/>
        <v>-0.75335271387265101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651017310</v>
      </c>
      <c r="E203" s="31">
        <v>732182510</v>
      </c>
      <c r="F203" s="31">
        <v>198423033</v>
      </c>
      <c r="G203" s="36">
        <f t="shared" si="40"/>
        <v>0.30478918141208872</v>
      </c>
      <c r="H203" s="31">
        <v>253443940</v>
      </c>
      <c r="I203" s="36">
        <f t="shared" si="41"/>
        <v>0.38930445643603545</v>
      </c>
      <c r="J203" s="31">
        <v>146653348</v>
      </c>
      <c r="K203" s="36">
        <f t="shared" si="42"/>
        <v>0.20029616386220425</v>
      </c>
      <c r="L203" s="31">
        <v>0</v>
      </c>
      <c r="M203" s="36">
        <f t="shared" si="43"/>
        <v>0</v>
      </c>
      <c r="N203" s="31">
        <f t="shared" si="44"/>
        <v>598520321</v>
      </c>
      <c r="O203" s="36">
        <f t="shared" si="45"/>
        <v>0.81744689722238795</v>
      </c>
      <c r="P203" s="31">
        <v>199758994</v>
      </c>
      <c r="Q203" s="31">
        <v>532654289</v>
      </c>
      <c r="R203" s="31">
        <v>619500534</v>
      </c>
      <c r="S203" s="31">
        <v>607223740</v>
      </c>
      <c r="T203" s="36">
        <f t="shared" si="46"/>
        <v>0.9801827547738643</v>
      </c>
      <c r="U203" s="36">
        <f t="shared" si="47"/>
        <v>-0.26584858552101043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691017310</v>
      </c>
      <c r="E204" s="32">
        <f>SUM(E199:E203)</f>
        <v>772182510</v>
      </c>
      <c r="F204" s="32">
        <f>SUM(F199:F203)</f>
        <v>201072366</v>
      </c>
      <c r="G204" s="37">
        <f t="shared" si="40"/>
        <v>0.29098021582122163</v>
      </c>
      <c r="H204" s="32">
        <f>SUM(H199:H203)</f>
        <v>270944057</v>
      </c>
      <c r="I204" s="37">
        <f t="shared" si="41"/>
        <v>0.39209445708386087</v>
      </c>
      <c r="J204" s="32">
        <f>SUM(J199:J203)</f>
        <v>149145375</v>
      </c>
      <c r="K204" s="37">
        <f t="shared" si="42"/>
        <v>0.19314782848422712</v>
      </c>
      <c r="L204" s="32">
        <f>SUM(L199:L203)</f>
        <v>0</v>
      </c>
      <c r="M204" s="37">
        <f t="shared" si="43"/>
        <v>0</v>
      </c>
      <c r="N204" s="32">
        <f t="shared" si="44"/>
        <v>621161798</v>
      </c>
      <c r="O204" s="37">
        <f t="shared" si="45"/>
        <v>0.80442355266502996</v>
      </c>
      <c r="P204" s="32">
        <f>SUM(P199:P203)</f>
        <v>209862600</v>
      </c>
      <c r="Q204" s="32">
        <f>SUM(Q199:Q203)</f>
        <v>552654289</v>
      </c>
      <c r="R204" s="32">
        <f>SUM(R199:R203)</f>
        <v>641935534</v>
      </c>
      <c r="S204" s="32">
        <f>SUM(S199:S203)</f>
        <v>622326910</v>
      </c>
      <c r="T204" s="37">
        <f t="shared" si="46"/>
        <v>0.96945390469691617</v>
      </c>
      <c r="U204" s="37">
        <f t="shared" si="47"/>
        <v>-0.28931894010652681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4449782658</v>
      </c>
      <c r="E205" s="32">
        <f>SUM(E173:E178,E180:E184,E186:E190,E192:E197,E199:E203)</f>
        <v>5164594347</v>
      </c>
      <c r="F205" s="32">
        <f>SUM(F173:F178,F180:F184,F186:F190,F192:F197,F199:F203)</f>
        <v>924488853</v>
      </c>
      <c r="G205" s="37">
        <f t="shared" si="40"/>
        <v>0.20776045125213394</v>
      </c>
      <c r="H205" s="32">
        <f>SUM(H173:H178,H180:H184,H186:H190,H192:H197,H199:H203)</f>
        <v>1105407770</v>
      </c>
      <c r="I205" s="37">
        <f t="shared" si="41"/>
        <v>0.24841837342609374</v>
      </c>
      <c r="J205" s="32">
        <f>SUM(J173:J178,J180:J184,J186:J190,J192:J197,J199:J203)</f>
        <v>977632800</v>
      </c>
      <c r="K205" s="37">
        <f t="shared" si="42"/>
        <v>0.18929517679697061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3007529423</v>
      </c>
      <c r="O205" s="37">
        <f t="shared" si="45"/>
        <v>0.58233604053472432</v>
      </c>
      <c r="P205" s="32">
        <f>SUM(P173:P178,P180:P184,P186:P190,P192:P197,P199:P203)</f>
        <v>985747358</v>
      </c>
      <c r="Q205" s="32">
        <f>SUM(Q173:Q178,Q180:Q184,Q186:Q190,Q192:Q197,Q199:Q203)</f>
        <v>4176095293</v>
      </c>
      <c r="R205" s="32">
        <f>SUM(R173:R178,R180:R184,R186:R190,R192:R197,R199:R203)</f>
        <v>4488810283</v>
      </c>
      <c r="S205" s="32">
        <f>SUM(S173:S178,S180:S184,S186:S190,S192:S197,S199:S203)</f>
        <v>3089053460</v>
      </c>
      <c r="T205" s="37">
        <f t="shared" si="46"/>
        <v>0.68816752441038731</v>
      </c>
      <c r="U205" s="37">
        <f t="shared" si="47"/>
        <v>-8.2318840970203588E-3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121358284</v>
      </c>
      <c r="E208" s="31">
        <v>120724081</v>
      </c>
      <c r="F208" s="31">
        <v>32141944</v>
      </c>
      <c r="G208" s="36">
        <f t="shared" ref="G208:G231" si="48">IF(($D208     =0),0,($F208     /$D208     ))</f>
        <v>0.26485166846953767</v>
      </c>
      <c r="H208" s="31">
        <v>23927946</v>
      </c>
      <c r="I208" s="36">
        <f t="shared" ref="I208:I231" si="49">IF(($D208     =0),0,($H208     /$D208     ))</f>
        <v>0.19716780108723356</v>
      </c>
      <c r="J208" s="31">
        <v>30955522</v>
      </c>
      <c r="K208" s="36">
        <f t="shared" ref="K208:K231" si="50">IF(($E208     =0),0,($J208     /$E208     ))</f>
        <v>0.25641547024905498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87025412</v>
      </c>
      <c r="O208" s="36">
        <f t="shared" ref="O208:O231" si="53">IF(($E208     =0),0,($N208     /$E208     ))</f>
        <v>0.72086207887554765</v>
      </c>
      <c r="P208" s="31">
        <v>13501656</v>
      </c>
      <c r="Q208" s="31">
        <v>69502772</v>
      </c>
      <c r="R208" s="31">
        <v>98087629</v>
      </c>
      <c r="S208" s="31">
        <v>55800685</v>
      </c>
      <c r="T208" s="36">
        <f t="shared" ref="T208:T231" si="54">IF(($R208     =0),0,($S208     /$R208     ))</f>
        <v>0.56888606207414805</v>
      </c>
      <c r="U208" s="36">
        <f t="shared" ref="U208:U231" si="55">IF(($P208     =0),0,(($J208     /$P208     )-1))</f>
        <v>1.2927203892618802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122366781</v>
      </c>
      <c r="E209" s="31">
        <v>146160304</v>
      </c>
      <c r="F209" s="31">
        <v>12880822</v>
      </c>
      <c r="G209" s="36">
        <f t="shared" si="48"/>
        <v>0.10526404220766418</v>
      </c>
      <c r="H209" s="31">
        <v>33182196</v>
      </c>
      <c r="I209" s="36">
        <f t="shared" si="49"/>
        <v>0.27116996728058085</v>
      </c>
      <c r="J209" s="31">
        <v>27814109</v>
      </c>
      <c r="K209" s="36">
        <f t="shared" si="50"/>
        <v>0.19029865318287789</v>
      </c>
      <c r="L209" s="31">
        <v>0</v>
      </c>
      <c r="M209" s="36">
        <f t="shared" si="51"/>
        <v>0</v>
      </c>
      <c r="N209" s="31">
        <f t="shared" si="52"/>
        <v>73877127</v>
      </c>
      <c r="O209" s="36">
        <f t="shared" si="53"/>
        <v>0.50545274591109224</v>
      </c>
      <c r="P209" s="31">
        <v>25853294</v>
      </c>
      <c r="Q209" s="31">
        <v>121670383</v>
      </c>
      <c r="R209" s="31">
        <v>131386858</v>
      </c>
      <c r="S209" s="31">
        <v>65518377</v>
      </c>
      <c r="T209" s="36">
        <f t="shared" si="54"/>
        <v>0.49866765974417321</v>
      </c>
      <c r="U209" s="36">
        <f t="shared" si="55"/>
        <v>7.5843913738806279E-2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110847471</v>
      </c>
      <c r="E210" s="31">
        <v>121817821</v>
      </c>
      <c r="F210" s="31">
        <v>14561140</v>
      </c>
      <c r="G210" s="36">
        <f t="shared" si="48"/>
        <v>0.13136195051306132</v>
      </c>
      <c r="H210" s="31">
        <v>34514469</v>
      </c>
      <c r="I210" s="36">
        <f t="shared" si="49"/>
        <v>0.31136902527979188</v>
      </c>
      <c r="J210" s="31">
        <v>16609805</v>
      </c>
      <c r="K210" s="36">
        <f t="shared" si="50"/>
        <v>0.13634954938161306</v>
      </c>
      <c r="L210" s="31">
        <v>0</v>
      </c>
      <c r="M210" s="36">
        <f t="shared" si="51"/>
        <v>0</v>
      </c>
      <c r="N210" s="31">
        <f t="shared" si="52"/>
        <v>65685414</v>
      </c>
      <c r="O210" s="36">
        <f t="shared" si="53"/>
        <v>0.53921021949653825</v>
      </c>
      <c r="P210" s="31">
        <v>17681524</v>
      </c>
      <c r="Q210" s="31">
        <v>125086835</v>
      </c>
      <c r="R210" s="31">
        <v>111780437</v>
      </c>
      <c r="S210" s="31">
        <v>54047398</v>
      </c>
      <c r="T210" s="36">
        <f t="shared" si="54"/>
        <v>0.48351392650218394</v>
      </c>
      <c r="U210" s="36">
        <f t="shared" si="55"/>
        <v>-6.0612365766661291E-2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100975604</v>
      </c>
      <c r="E211" s="31">
        <v>98803637</v>
      </c>
      <c r="F211" s="31">
        <v>9870533</v>
      </c>
      <c r="G211" s="36">
        <f t="shared" si="48"/>
        <v>9.7751660886326558E-2</v>
      </c>
      <c r="H211" s="31">
        <v>13050269</v>
      </c>
      <c r="I211" s="36">
        <f t="shared" si="49"/>
        <v>0.12924180181185149</v>
      </c>
      <c r="J211" s="31">
        <v>31293823</v>
      </c>
      <c r="K211" s="36">
        <f t="shared" si="50"/>
        <v>0.31672743990183277</v>
      </c>
      <c r="L211" s="31">
        <v>0</v>
      </c>
      <c r="M211" s="36">
        <f t="shared" si="51"/>
        <v>0</v>
      </c>
      <c r="N211" s="31">
        <f t="shared" si="52"/>
        <v>54214625</v>
      </c>
      <c r="O211" s="36">
        <f t="shared" si="53"/>
        <v>0.54871082326655651</v>
      </c>
      <c r="P211" s="31">
        <v>13224932</v>
      </c>
      <c r="Q211" s="31">
        <v>83298981</v>
      </c>
      <c r="R211" s="31">
        <v>101980472</v>
      </c>
      <c r="S211" s="31">
        <v>37803485</v>
      </c>
      <c r="T211" s="36">
        <f t="shared" si="54"/>
        <v>0.37069337157019633</v>
      </c>
      <c r="U211" s="36">
        <f t="shared" si="55"/>
        <v>1.3662747755527214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152470998</v>
      </c>
      <c r="E212" s="31">
        <v>152202281</v>
      </c>
      <c r="F212" s="31">
        <v>7207383</v>
      </c>
      <c r="G212" s="36">
        <f t="shared" si="48"/>
        <v>4.7270517636409777E-2</v>
      </c>
      <c r="H212" s="31">
        <v>14350878</v>
      </c>
      <c r="I212" s="36">
        <f t="shared" si="49"/>
        <v>9.4122017880410275E-2</v>
      </c>
      <c r="J212" s="31">
        <v>286737712</v>
      </c>
      <c r="K212" s="36">
        <f t="shared" si="50"/>
        <v>1.8839251955757483</v>
      </c>
      <c r="L212" s="31">
        <v>0</v>
      </c>
      <c r="M212" s="36">
        <f t="shared" si="51"/>
        <v>0</v>
      </c>
      <c r="N212" s="31">
        <f t="shared" si="52"/>
        <v>308295973</v>
      </c>
      <c r="O212" s="36">
        <f t="shared" si="53"/>
        <v>2.0255673632118563</v>
      </c>
      <c r="P212" s="31">
        <v>64340262</v>
      </c>
      <c r="Q212" s="31">
        <v>170873328</v>
      </c>
      <c r="R212" s="31">
        <v>144478369</v>
      </c>
      <c r="S212" s="31">
        <v>77773315</v>
      </c>
      <c r="T212" s="36">
        <f t="shared" si="54"/>
        <v>0.53830421493753156</v>
      </c>
      <c r="U212" s="36">
        <f t="shared" si="55"/>
        <v>3.4565829091588096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9013278</v>
      </c>
      <c r="E213" s="31">
        <v>11948234</v>
      </c>
      <c r="F213" s="31">
        <v>3356170</v>
      </c>
      <c r="G213" s="36">
        <f t="shared" si="48"/>
        <v>0.37235842498145516</v>
      </c>
      <c r="H213" s="31">
        <v>7578983</v>
      </c>
      <c r="I213" s="36">
        <f t="shared" si="49"/>
        <v>0.84086866065819788</v>
      </c>
      <c r="J213" s="31">
        <v>10235978</v>
      </c>
      <c r="K213" s="36">
        <f t="shared" si="50"/>
        <v>0.85669380094162872</v>
      </c>
      <c r="L213" s="31">
        <v>0</v>
      </c>
      <c r="M213" s="36">
        <f t="shared" si="51"/>
        <v>0</v>
      </c>
      <c r="N213" s="31">
        <f t="shared" si="52"/>
        <v>21171131</v>
      </c>
      <c r="O213" s="36">
        <f t="shared" si="53"/>
        <v>1.7719046178707247</v>
      </c>
      <c r="P213" s="31">
        <v>266880</v>
      </c>
      <c r="Q213" s="31">
        <v>11514736</v>
      </c>
      <c r="R213" s="31">
        <v>12832816</v>
      </c>
      <c r="S213" s="31">
        <v>6498924</v>
      </c>
      <c r="T213" s="36">
        <f t="shared" si="54"/>
        <v>0.50643007738909374</v>
      </c>
      <c r="U213" s="36">
        <f t="shared" si="55"/>
        <v>37.354234112709833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603099393</v>
      </c>
      <c r="E214" s="31">
        <v>593222941</v>
      </c>
      <c r="F214" s="31">
        <v>147318766</v>
      </c>
      <c r="G214" s="36">
        <f t="shared" si="48"/>
        <v>0.24426946488404108</v>
      </c>
      <c r="H214" s="31">
        <v>151816440</v>
      </c>
      <c r="I214" s="36">
        <f t="shared" si="49"/>
        <v>0.25172706482893109</v>
      </c>
      <c r="J214" s="31">
        <v>250172029</v>
      </c>
      <c r="K214" s="36">
        <f t="shared" si="50"/>
        <v>0.4217167134134821</v>
      </c>
      <c r="L214" s="31">
        <v>0</v>
      </c>
      <c r="M214" s="36">
        <f t="shared" si="51"/>
        <v>0</v>
      </c>
      <c r="N214" s="31">
        <f t="shared" si="52"/>
        <v>549307235</v>
      </c>
      <c r="O214" s="36">
        <f t="shared" si="53"/>
        <v>0.92597099173883768</v>
      </c>
      <c r="P214" s="31">
        <v>211300190</v>
      </c>
      <c r="Q214" s="31">
        <v>507025729</v>
      </c>
      <c r="R214" s="31">
        <v>490667986</v>
      </c>
      <c r="S214" s="31">
        <v>428626320</v>
      </c>
      <c r="T214" s="36">
        <f t="shared" si="54"/>
        <v>0.87355672721635436</v>
      </c>
      <c r="U214" s="36">
        <f t="shared" si="55"/>
        <v>0.18396499785447418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22284720</v>
      </c>
      <c r="E215" s="31">
        <v>22289720</v>
      </c>
      <c r="F215" s="31">
        <v>5484368</v>
      </c>
      <c r="G215" s="36">
        <f t="shared" si="48"/>
        <v>0.24610441594060864</v>
      </c>
      <c r="H215" s="31">
        <v>5267286</v>
      </c>
      <c r="I215" s="36">
        <f t="shared" si="49"/>
        <v>0.23636312235468968</v>
      </c>
      <c r="J215" s="31">
        <v>5578919</v>
      </c>
      <c r="K215" s="36">
        <f t="shared" si="50"/>
        <v>0.25029112074983445</v>
      </c>
      <c r="L215" s="31">
        <v>0</v>
      </c>
      <c r="M215" s="36">
        <f t="shared" si="51"/>
        <v>0</v>
      </c>
      <c r="N215" s="31">
        <f t="shared" si="52"/>
        <v>16330573</v>
      </c>
      <c r="O215" s="36">
        <f t="shared" si="53"/>
        <v>0.73265043257609341</v>
      </c>
      <c r="P215" s="31">
        <v>4986453</v>
      </c>
      <c r="Q215" s="31">
        <v>17578250</v>
      </c>
      <c r="R215" s="31">
        <v>20971840</v>
      </c>
      <c r="S215" s="31">
        <v>15191871</v>
      </c>
      <c r="T215" s="36">
        <f t="shared" si="54"/>
        <v>0.72439380617056015</v>
      </c>
      <c r="U215" s="36">
        <f t="shared" si="55"/>
        <v>0.11881511767984176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1242416529</v>
      </c>
      <c r="E216" s="32">
        <f>SUM(E208:E215)</f>
        <v>1267169019</v>
      </c>
      <c r="F216" s="32">
        <f>SUM(F208:F215)</f>
        <v>232821126</v>
      </c>
      <c r="G216" s="37">
        <f t="shared" si="48"/>
        <v>0.18739377701888252</v>
      </c>
      <c r="H216" s="32">
        <f>SUM(H208:H215)</f>
        <v>283688467</v>
      </c>
      <c r="I216" s="37">
        <f t="shared" si="49"/>
        <v>0.2283360373741454</v>
      </c>
      <c r="J216" s="32">
        <f>SUM(J208:J215)</f>
        <v>659397897</v>
      </c>
      <c r="K216" s="37">
        <f t="shared" si="50"/>
        <v>0.5203709111515139</v>
      </c>
      <c r="L216" s="32">
        <f>SUM(L208:L215)</f>
        <v>0</v>
      </c>
      <c r="M216" s="37">
        <f t="shared" si="51"/>
        <v>0</v>
      </c>
      <c r="N216" s="32">
        <f t="shared" si="52"/>
        <v>1175907490</v>
      </c>
      <c r="O216" s="37">
        <f t="shared" si="53"/>
        <v>0.92797998717486008</v>
      </c>
      <c r="P216" s="32">
        <f>SUM(P208:P215)</f>
        <v>351155191</v>
      </c>
      <c r="Q216" s="32">
        <f>SUM(Q208:Q215)</f>
        <v>1106551014</v>
      </c>
      <c r="R216" s="32">
        <f>SUM(R208:R215)</f>
        <v>1112186407</v>
      </c>
      <c r="S216" s="32">
        <f>SUM(S208:S215)</f>
        <v>741260375</v>
      </c>
      <c r="T216" s="37">
        <f t="shared" si="54"/>
        <v>0.66648933158558199</v>
      </c>
      <c r="U216" s="37">
        <f t="shared" si="55"/>
        <v>0.87779623909931037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130168871</v>
      </c>
      <c r="E217" s="31">
        <v>121340538</v>
      </c>
      <c r="F217" s="31">
        <v>21388001</v>
      </c>
      <c r="G217" s="36">
        <f t="shared" si="48"/>
        <v>0.16430964512245019</v>
      </c>
      <c r="H217" s="31">
        <v>24593015</v>
      </c>
      <c r="I217" s="36">
        <f t="shared" si="49"/>
        <v>0.1889316148405405</v>
      </c>
      <c r="J217" s="31">
        <v>23847168</v>
      </c>
      <c r="K217" s="36">
        <f t="shared" si="50"/>
        <v>0.19653092357312607</v>
      </c>
      <c r="L217" s="31">
        <v>0</v>
      </c>
      <c r="M217" s="36">
        <f t="shared" si="51"/>
        <v>0</v>
      </c>
      <c r="N217" s="31">
        <f t="shared" si="52"/>
        <v>69828184</v>
      </c>
      <c r="O217" s="36">
        <f t="shared" si="53"/>
        <v>0.57547283991768683</v>
      </c>
      <c r="P217" s="31">
        <v>32546781</v>
      </c>
      <c r="Q217" s="31">
        <v>114299191</v>
      </c>
      <c r="R217" s="31">
        <v>114299191</v>
      </c>
      <c r="S217" s="31">
        <v>70887149</v>
      </c>
      <c r="T217" s="36">
        <f t="shared" si="54"/>
        <v>0.62018942023832868</v>
      </c>
      <c r="U217" s="36">
        <f t="shared" si="55"/>
        <v>-0.26729565052838866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671387933</v>
      </c>
      <c r="E218" s="31">
        <v>826753358</v>
      </c>
      <c r="F218" s="31">
        <v>110115123</v>
      </c>
      <c r="G218" s="36">
        <f t="shared" si="48"/>
        <v>0.16401117384991784</v>
      </c>
      <c r="H218" s="31">
        <v>144491033</v>
      </c>
      <c r="I218" s="36">
        <f t="shared" si="49"/>
        <v>0.21521243665247705</v>
      </c>
      <c r="J218" s="31">
        <v>150451059</v>
      </c>
      <c r="K218" s="36">
        <f t="shared" si="50"/>
        <v>0.18197816500432043</v>
      </c>
      <c r="L218" s="31">
        <v>0</v>
      </c>
      <c r="M218" s="36">
        <f t="shared" si="51"/>
        <v>0</v>
      </c>
      <c r="N218" s="31">
        <f t="shared" si="52"/>
        <v>405057215</v>
      </c>
      <c r="O218" s="36">
        <f t="shared" si="53"/>
        <v>0.48993718753060089</v>
      </c>
      <c r="P218" s="31">
        <v>130205904</v>
      </c>
      <c r="Q218" s="31">
        <v>600474370</v>
      </c>
      <c r="R218" s="31">
        <v>644143457</v>
      </c>
      <c r="S218" s="31">
        <v>344795213</v>
      </c>
      <c r="T218" s="36">
        <f t="shared" si="54"/>
        <v>0.53527705552708893</v>
      </c>
      <c r="U218" s="36">
        <f t="shared" si="55"/>
        <v>0.15548569134007928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141643345</v>
      </c>
      <c r="E219" s="31">
        <v>184114699</v>
      </c>
      <c r="F219" s="31">
        <v>45679102</v>
      </c>
      <c r="G219" s="36">
        <f t="shared" si="48"/>
        <v>0.32249381006922706</v>
      </c>
      <c r="H219" s="31">
        <v>41564086</v>
      </c>
      <c r="I219" s="36">
        <f t="shared" si="49"/>
        <v>0.29344185566925152</v>
      </c>
      <c r="J219" s="31">
        <v>38567165</v>
      </c>
      <c r="K219" s="36">
        <f t="shared" si="50"/>
        <v>0.20947357929309054</v>
      </c>
      <c r="L219" s="31">
        <v>0</v>
      </c>
      <c r="M219" s="36">
        <f t="shared" si="51"/>
        <v>0</v>
      </c>
      <c r="N219" s="31">
        <f t="shared" si="52"/>
        <v>125810353</v>
      </c>
      <c r="O219" s="36">
        <f t="shared" si="53"/>
        <v>0.68332595758690617</v>
      </c>
      <c r="P219" s="31">
        <v>43110614</v>
      </c>
      <c r="Q219" s="31">
        <v>178941414</v>
      </c>
      <c r="R219" s="31">
        <v>187015073</v>
      </c>
      <c r="S219" s="31">
        <v>111236001</v>
      </c>
      <c r="T219" s="36">
        <f t="shared" si="54"/>
        <v>0.59479698195235842</v>
      </c>
      <c r="U219" s="36">
        <f t="shared" si="55"/>
        <v>-0.10539049617804097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15673440</v>
      </c>
      <c r="E220" s="31">
        <v>22746388</v>
      </c>
      <c r="F220" s="31">
        <v>7587493</v>
      </c>
      <c r="G220" s="36">
        <f t="shared" si="48"/>
        <v>0.484098768362274</v>
      </c>
      <c r="H220" s="31">
        <v>7762500</v>
      </c>
      <c r="I220" s="36">
        <f t="shared" si="49"/>
        <v>0.49526460049612592</v>
      </c>
      <c r="J220" s="31">
        <v>11826399</v>
      </c>
      <c r="K220" s="36">
        <f t="shared" si="50"/>
        <v>0.51992426226089172</v>
      </c>
      <c r="L220" s="31">
        <v>0</v>
      </c>
      <c r="M220" s="36">
        <f t="shared" si="51"/>
        <v>0</v>
      </c>
      <c r="N220" s="31">
        <f t="shared" si="52"/>
        <v>27176392</v>
      </c>
      <c r="O220" s="36">
        <f t="shared" si="53"/>
        <v>1.1947563718687995</v>
      </c>
      <c r="P220" s="31">
        <v>5707822</v>
      </c>
      <c r="Q220" s="31">
        <v>15110256</v>
      </c>
      <c r="R220" s="31">
        <v>18110256</v>
      </c>
      <c r="S220" s="31">
        <v>15982172</v>
      </c>
      <c r="T220" s="36">
        <f t="shared" si="54"/>
        <v>0.8824928813816878</v>
      </c>
      <c r="U220" s="36">
        <f t="shared" si="55"/>
        <v>1.0719635265430494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341354035</v>
      </c>
      <c r="E221" s="31">
        <v>344802676</v>
      </c>
      <c r="F221" s="31">
        <v>42729850</v>
      </c>
      <c r="G221" s="36">
        <f t="shared" si="48"/>
        <v>0.1251775154789074</v>
      </c>
      <c r="H221" s="31">
        <v>103349804</v>
      </c>
      <c r="I221" s="36">
        <f t="shared" si="49"/>
        <v>0.30276426643089188</v>
      </c>
      <c r="J221" s="31">
        <v>80003823</v>
      </c>
      <c r="K221" s="36">
        <f t="shared" si="50"/>
        <v>0.23202784829894998</v>
      </c>
      <c r="L221" s="31">
        <v>0</v>
      </c>
      <c r="M221" s="36">
        <f t="shared" si="51"/>
        <v>0</v>
      </c>
      <c r="N221" s="31">
        <f t="shared" si="52"/>
        <v>226083477</v>
      </c>
      <c r="O221" s="36">
        <f t="shared" si="53"/>
        <v>0.65568945004359536</v>
      </c>
      <c r="P221" s="31">
        <v>57840271</v>
      </c>
      <c r="Q221" s="31">
        <v>216252680</v>
      </c>
      <c r="R221" s="31">
        <v>240040102</v>
      </c>
      <c r="S221" s="31">
        <v>159195056</v>
      </c>
      <c r="T221" s="36">
        <f t="shared" si="54"/>
        <v>0.66320191781954829</v>
      </c>
      <c r="U221" s="36">
        <f t="shared" si="55"/>
        <v>0.38318547988822527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136142318</v>
      </c>
      <c r="E222" s="31">
        <v>116414994</v>
      </c>
      <c r="F222" s="31">
        <v>15803108</v>
      </c>
      <c r="G222" s="36">
        <f t="shared" si="48"/>
        <v>0.11607785317714364</v>
      </c>
      <c r="H222" s="31">
        <v>19224804</v>
      </c>
      <c r="I222" s="36">
        <f t="shared" si="49"/>
        <v>0.14121108177400066</v>
      </c>
      <c r="J222" s="31">
        <v>18461890</v>
      </c>
      <c r="K222" s="36">
        <f t="shared" si="50"/>
        <v>0.15858687412722797</v>
      </c>
      <c r="L222" s="31">
        <v>0</v>
      </c>
      <c r="M222" s="36">
        <f t="shared" si="51"/>
        <v>0</v>
      </c>
      <c r="N222" s="31">
        <f t="shared" si="52"/>
        <v>53489802</v>
      </c>
      <c r="O222" s="36">
        <f t="shared" si="53"/>
        <v>0.45947519440665863</v>
      </c>
      <c r="P222" s="31">
        <v>12379252</v>
      </c>
      <c r="Q222" s="31">
        <v>140406324</v>
      </c>
      <c r="R222" s="31">
        <v>138062775</v>
      </c>
      <c r="S222" s="31">
        <v>64121630</v>
      </c>
      <c r="T222" s="36">
        <f t="shared" si="54"/>
        <v>0.4644382238441897</v>
      </c>
      <c r="U222" s="36">
        <f t="shared" si="55"/>
        <v>0.49135747458731749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0</v>
      </c>
      <c r="E223" s="31">
        <v>0</v>
      </c>
      <c r="F223" s="31">
        <v>0</v>
      </c>
      <c r="G223" s="36">
        <f t="shared" si="48"/>
        <v>0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0</v>
      </c>
      <c r="M223" s="36">
        <f t="shared" si="51"/>
        <v>0</v>
      </c>
      <c r="N223" s="31">
        <f t="shared" si="52"/>
        <v>0</v>
      </c>
      <c r="O223" s="36">
        <f t="shared" si="53"/>
        <v>0</v>
      </c>
      <c r="P223" s="31">
        <v>0</v>
      </c>
      <c r="Q223" s="31">
        <v>0</v>
      </c>
      <c r="R223" s="31">
        <v>0</v>
      </c>
      <c r="S223" s="31">
        <v>0</v>
      </c>
      <c r="T223" s="36">
        <f t="shared" si="54"/>
        <v>0</v>
      </c>
      <c r="U223" s="36">
        <f t="shared" si="55"/>
        <v>0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1436369942</v>
      </c>
      <c r="E224" s="32">
        <f>SUM(E217:E223)</f>
        <v>1616172653</v>
      </c>
      <c r="F224" s="32">
        <f>SUM(F217:F223)</f>
        <v>243302677</v>
      </c>
      <c r="G224" s="37">
        <f t="shared" si="48"/>
        <v>0.16938719607375355</v>
      </c>
      <c r="H224" s="32">
        <f>SUM(H217:H223)</f>
        <v>340985242</v>
      </c>
      <c r="I224" s="37">
        <f t="shared" si="49"/>
        <v>0.23739374657562975</v>
      </c>
      <c r="J224" s="32">
        <f>SUM(J217:J223)</f>
        <v>323157504</v>
      </c>
      <c r="K224" s="37">
        <f t="shared" si="50"/>
        <v>0.19995234011672142</v>
      </c>
      <c r="L224" s="32">
        <f>SUM(L217:L223)</f>
        <v>0</v>
      </c>
      <c r="M224" s="37">
        <f t="shared" si="51"/>
        <v>0</v>
      </c>
      <c r="N224" s="32">
        <f t="shared" si="52"/>
        <v>907445423</v>
      </c>
      <c r="O224" s="37">
        <f t="shared" si="53"/>
        <v>0.56147802112327905</v>
      </c>
      <c r="P224" s="32">
        <f>SUM(P217:P223)</f>
        <v>281790644</v>
      </c>
      <c r="Q224" s="32">
        <f>SUM(Q217:Q223)</f>
        <v>1265484235</v>
      </c>
      <c r="R224" s="32">
        <f>SUM(R217:R223)</f>
        <v>1341670854</v>
      </c>
      <c r="S224" s="32">
        <f>SUM(S217:S223)</f>
        <v>766217221</v>
      </c>
      <c r="T224" s="37">
        <f t="shared" si="54"/>
        <v>0.57109179849560932</v>
      </c>
      <c r="U224" s="37">
        <f t="shared" si="55"/>
        <v>0.14679997679411949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90065912</v>
      </c>
      <c r="E225" s="31">
        <v>90065912</v>
      </c>
      <c r="F225" s="31">
        <v>7404803</v>
      </c>
      <c r="G225" s="36">
        <f t="shared" si="48"/>
        <v>8.2215378000058445E-2</v>
      </c>
      <c r="H225" s="31">
        <v>8344661</v>
      </c>
      <c r="I225" s="36">
        <f t="shared" si="49"/>
        <v>9.2650602372182714E-2</v>
      </c>
      <c r="J225" s="31">
        <v>7014840</v>
      </c>
      <c r="K225" s="36">
        <f t="shared" si="50"/>
        <v>7.7885626695258461E-2</v>
      </c>
      <c r="L225" s="31">
        <v>0</v>
      </c>
      <c r="M225" s="36">
        <f t="shared" si="51"/>
        <v>0</v>
      </c>
      <c r="N225" s="31">
        <f t="shared" si="52"/>
        <v>22764304</v>
      </c>
      <c r="O225" s="36">
        <f t="shared" si="53"/>
        <v>0.25275160706749961</v>
      </c>
      <c r="P225" s="31">
        <v>7002616</v>
      </c>
      <c r="Q225" s="31">
        <v>94278467</v>
      </c>
      <c r="R225" s="31">
        <v>76745138</v>
      </c>
      <c r="S225" s="31">
        <v>24031847</v>
      </c>
      <c r="T225" s="36">
        <f t="shared" si="54"/>
        <v>0.31313836454369265</v>
      </c>
      <c r="U225" s="36">
        <f t="shared" si="55"/>
        <v>1.7456333461667306E-3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209726573</v>
      </c>
      <c r="E226" s="31">
        <v>209629324</v>
      </c>
      <c r="F226" s="31">
        <v>66873842</v>
      </c>
      <c r="G226" s="36">
        <f t="shared" si="48"/>
        <v>0.31886203566583809</v>
      </c>
      <c r="H226" s="31">
        <v>78368339</v>
      </c>
      <c r="I226" s="36">
        <f t="shared" si="49"/>
        <v>0.37366909628566713</v>
      </c>
      <c r="J226" s="31">
        <v>67173828</v>
      </c>
      <c r="K226" s="36">
        <f t="shared" si="50"/>
        <v>0.3204409894485945</v>
      </c>
      <c r="L226" s="31">
        <v>0</v>
      </c>
      <c r="M226" s="36">
        <f t="shared" si="51"/>
        <v>0</v>
      </c>
      <c r="N226" s="31">
        <f t="shared" si="52"/>
        <v>212416009</v>
      </c>
      <c r="O226" s="36">
        <f t="shared" si="53"/>
        <v>1.0132933930560211</v>
      </c>
      <c r="P226" s="31">
        <v>59639475</v>
      </c>
      <c r="Q226" s="31">
        <v>218387301</v>
      </c>
      <c r="R226" s="31">
        <v>250113573</v>
      </c>
      <c r="S226" s="31">
        <v>204711787</v>
      </c>
      <c r="T226" s="36">
        <f t="shared" si="54"/>
        <v>0.81847532120937716</v>
      </c>
      <c r="U226" s="36">
        <f t="shared" si="55"/>
        <v>0.12633164527353746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310530875</v>
      </c>
      <c r="E227" s="31">
        <v>311401375</v>
      </c>
      <c r="F227" s="31">
        <v>34809459</v>
      </c>
      <c r="G227" s="36">
        <f t="shared" si="48"/>
        <v>0.1120966119713539</v>
      </c>
      <c r="H227" s="31">
        <v>76807024</v>
      </c>
      <c r="I227" s="36">
        <f t="shared" si="49"/>
        <v>0.24734102204812969</v>
      </c>
      <c r="J227" s="31">
        <v>69944658</v>
      </c>
      <c r="K227" s="36">
        <f t="shared" si="50"/>
        <v>0.2246125534930602</v>
      </c>
      <c r="L227" s="31">
        <v>0</v>
      </c>
      <c r="M227" s="36">
        <f t="shared" si="51"/>
        <v>0</v>
      </c>
      <c r="N227" s="31">
        <f t="shared" si="52"/>
        <v>181561141</v>
      </c>
      <c r="O227" s="36">
        <f t="shared" si="53"/>
        <v>0.58304540562802587</v>
      </c>
      <c r="P227" s="31">
        <v>51911892</v>
      </c>
      <c r="Q227" s="31">
        <v>289361755</v>
      </c>
      <c r="R227" s="31">
        <v>300253272</v>
      </c>
      <c r="S227" s="31">
        <v>177727534</v>
      </c>
      <c r="T227" s="36">
        <f t="shared" si="54"/>
        <v>0.5919253862452496</v>
      </c>
      <c r="U227" s="36">
        <f t="shared" si="55"/>
        <v>0.3473725442332174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402626758</v>
      </c>
      <c r="E228" s="31">
        <v>332785253</v>
      </c>
      <c r="F228" s="31">
        <v>86785199</v>
      </c>
      <c r="G228" s="36">
        <f t="shared" si="48"/>
        <v>0.21554751957146376</v>
      </c>
      <c r="H228" s="31">
        <v>158398241</v>
      </c>
      <c r="I228" s="36">
        <f t="shared" si="49"/>
        <v>0.39341210650485381</v>
      </c>
      <c r="J228" s="31">
        <v>147505539</v>
      </c>
      <c r="K228" s="36">
        <f t="shared" si="50"/>
        <v>0.44324541929146122</v>
      </c>
      <c r="L228" s="31">
        <v>0</v>
      </c>
      <c r="M228" s="36">
        <f t="shared" si="51"/>
        <v>0</v>
      </c>
      <c r="N228" s="31">
        <f t="shared" si="52"/>
        <v>392688979</v>
      </c>
      <c r="O228" s="36">
        <f t="shared" si="53"/>
        <v>1.1800071531414884</v>
      </c>
      <c r="P228" s="31">
        <v>145093654</v>
      </c>
      <c r="Q228" s="31">
        <v>339137342</v>
      </c>
      <c r="R228" s="31">
        <v>378957453</v>
      </c>
      <c r="S228" s="31">
        <v>354492124</v>
      </c>
      <c r="T228" s="36">
        <f t="shared" si="54"/>
        <v>0.93544043320346049</v>
      </c>
      <c r="U228" s="36">
        <f t="shared" si="55"/>
        <v>1.6622953061751433E-2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6128243</v>
      </c>
      <c r="E229" s="31">
        <v>5395743</v>
      </c>
      <c r="F229" s="31">
        <v>742840</v>
      </c>
      <c r="G229" s="36">
        <f t="shared" si="48"/>
        <v>0.1212158199340333</v>
      </c>
      <c r="H229" s="31">
        <v>693244</v>
      </c>
      <c r="I229" s="36">
        <f t="shared" si="49"/>
        <v>0.11312279881851943</v>
      </c>
      <c r="J229" s="31">
        <v>770192</v>
      </c>
      <c r="K229" s="36">
        <f t="shared" si="50"/>
        <v>0.14274067538057317</v>
      </c>
      <c r="L229" s="31">
        <v>0</v>
      </c>
      <c r="M229" s="36">
        <f t="shared" si="51"/>
        <v>0</v>
      </c>
      <c r="N229" s="31">
        <f t="shared" si="52"/>
        <v>2206276</v>
      </c>
      <c r="O229" s="36">
        <f t="shared" si="53"/>
        <v>0.40889197280152151</v>
      </c>
      <c r="P229" s="31">
        <v>732910</v>
      </c>
      <c r="Q229" s="31">
        <v>5872001</v>
      </c>
      <c r="R229" s="31">
        <v>5832001</v>
      </c>
      <c r="S229" s="31">
        <v>2124266</v>
      </c>
      <c r="T229" s="36">
        <f t="shared" si="54"/>
        <v>0.36424307883349127</v>
      </c>
      <c r="U229" s="36">
        <f t="shared" si="55"/>
        <v>5.0868455881349695E-2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1019078361</v>
      </c>
      <c r="E230" s="32">
        <f>SUM(E225:E229)</f>
        <v>949277607</v>
      </c>
      <c r="F230" s="32">
        <f>SUM(F225:F229)</f>
        <v>196616143</v>
      </c>
      <c r="G230" s="37">
        <f t="shared" si="48"/>
        <v>0.19293525456380484</v>
      </c>
      <c r="H230" s="32">
        <f>SUM(H225:H229)</f>
        <v>322611509</v>
      </c>
      <c r="I230" s="37">
        <f t="shared" si="49"/>
        <v>0.3165718372073254</v>
      </c>
      <c r="J230" s="32">
        <f>SUM(J225:J229)</f>
        <v>292409057</v>
      </c>
      <c r="K230" s="37">
        <f t="shared" si="50"/>
        <v>0.3080332400593539</v>
      </c>
      <c r="L230" s="32">
        <f>SUM(L225:L229)</f>
        <v>0</v>
      </c>
      <c r="M230" s="37">
        <f t="shared" si="51"/>
        <v>0</v>
      </c>
      <c r="N230" s="32">
        <f t="shared" si="52"/>
        <v>811636709</v>
      </c>
      <c r="O230" s="37">
        <f t="shared" si="53"/>
        <v>0.85500458771487697</v>
      </c>
      <c r="P230" s="32">
        <f>SUM(P225:P229)</f>
        <v>264380547</v>
      </c>
      <c r="Q230" s="32">
        <f>SUM(Q225:Q229)</f>
        <v>947036866</v>
      </c>
      <c r="R230" s="32">
        <f>SUM(R225:R229)</f>
        <v>1011901437</v>
      </c>
      <c r="S230" s="32">
        <f>SUM(S225:S229)</f>
        <v>763087558</v>
      </c>
      <c r="T230" s="37">
        <f t="shared" si="54"/>
        <v>0.75411253517174326</v>
      </c>
      <c r="U230" s="37">
        <f t="shared" si="55"/>
        <v>0.10601578035164594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3697864832</v>
      </c>
      <c r="E231" s="32">
        <f>SUM(E208:E215,E217:E223,E225:E229)</f>
        <v>3832619279</v>
      </c>
      <c r="F231" s="32">
        <f>SUM(F208:F215,F217:F223,F225:F229)</f>
        <v>672739946</v>
      </c>
      <c r="G231" s="37">
        <f t="shared" si="48"/>
        <v>0.18192659184790885</v>
      </c>
      <c r="H231" s="32">
        <f>SUM(H208:H215,H217:H223,H225:H229)</f>
        <v>947285218</v>
      </c>
      <c r="I231" s="37">
        <f t="shared" si="49"/>
        <v>0.25617086103378695</v>
      </c>
      <c r="J231" s="32">
        <f>SUM(J208:J215,J217:J223,J225:J229)</f>
        <v>1274964458</v>
      </c>
      <c r="K231" s="37">
        <f t="shared" si="50"/>
        <v>0.33266139034103626</v>
      </c>
      <c r="L231" s="32">
        <f>SUM(L208:L215,L217:L223,L225:L229)</f>
        <v>0</v>
      </c>
      <c r="M231" s="37">
        <f t="shared" si="51"/>
        <v>0</v>
      </c>
      <c r="N231" s="32">
        <f t="shared" si="52"/>
        <v>2894989622</v>
      </c>
      <c r="O231" s="37">
        <f t="shared" si="53"/>
        <v>0.75535538785771472</v>
      </c>
      <c r="P231" s="32">
        <f>SUM(P208:P215,P217:P223,P225:P229)</f>
        <v>897326382</v>
      </c>
      <c r="Q231" s="32">
        <f>SUM(Q208:Q215,Q217:Q223,Q225:Q229)</f>
        <v>3319072115</v>
      </c>
      <c r="R231" s="32">
        <f>SUM(R208:R215,R217:R223,R225:R229)</f>
        <v>3465758698</v>
      </c>
      <c r="S231" s="32">
        <f>SUM(S208:S215,S217:S223,S225:S229)</f>
        <v>2270565154</v>
      </c>
      <c r="T231" s="37">
        <f t="shared" si="54"/>
        <v>0.65514230846777777</v>
      </c>
      <c r="U231" s="37">
        <f t="shared" si="55"/>
        <v>0.42084806997238156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127209904</v>
      </c>
      <c r="E234" s="31">
        <v>127562854</v>
      </c>
      <c r="F234" s="31">
        <v>19111295</v>
      </c>
      <c r="G234" s="36">
        <f t="shared" ref="G234:G260" si="56">IF(($D234     =0),0,($F234     /$D234     ))</f>
        <v>0.15023433238342826</v>
      </c>
      <c r="H234" s="31">
        <v>27161885</v>
      </c>
      <c r="I234" s="36">
        <f t="shared" ref="I234:I260" si="57">IF(($D234     =0),0,($H234     /$D234     ))</f>
        <v>0.21352020672855787</v>
      </c>
      <c r="J234" s="31">
        <v>22784227</v>
      </c>
      <c r="K234" s="36">
        <f t="shared" ref="K234:K260" si="58">IF(($E234     =0),0,($J234     /$E234     ))</f>
        <v>0.17861176890883926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69057407</v>
      </c>
      <c r="O234" s="36">
        <f t="shared" ref="O234:O260" si="61">IF(($E234     =0),0,($N234     /$E234     ))</f>
        <v>0.54135984602539544</v>
      </c>
      <c r="P234" s="31">
        <v>24891329</v>
      </c>
      <c r="Q234" s="31">
        <v>177845116</v>
      </c>
      <c r="R234" s="31">
        <v>178176037</v>
      </c>
      <c r="S234" s="31">
        <v>60550335</v>
      </c>
      <c r="T234" s="36">
        <f t="shared" ref="T234:T260" si="62">IF(($R234     =0),0,($S234     /$R234     ))</f>
        <v>0.33983433473716784</v>
      </c>
      <c r="U234" s="36">
        <f t="shared" ref="U234:U260" si="63">IF(($P234     =0),0,(($J234     /$P234     )-1))</f>
        <v>-8.4652048912293942E-2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540414688</v>
      </c>
      <c r="E235" s="31">
        <v>536011775</v>
      </c>
      <c r="F235" s="31">
        <v>148916375</v>
      </c>
      <c r="G235" s="36">
        <f t="shared" si="56"/>
        <v>0.27555945148552291</v>
      </c>
      <c r="H235" s="31">
        <v>205296863</v>
      </c>
      <c r="I235" s="36">
        <f t="shared" si="57"/>
        <v>0.37988764472663628</v>
      </c>
      <c r="J235" s="31">
        <v>179603605</v>
      </c>
      <c r="K235" s="36">
        <f t="shared" si="58"/>
        <v>0.33507399161147161</v>
      </c>
      <c r="L235" s="31">
        <v>0</v>
      </c>
      <c r="M235" s="36">
        <f t="shared" si="59"/>
        <v>0</v>
      </c>
      <c r="N235" s="31">
        <f t="shared" si="60"/>
        <v>533816843</v>
      </c>
      <c r="O235" s="36">
        <f t="shared" si="61"/>
        <v>0.99590506757057717</v>
      </c>
      <c r="P235" s="31">
        <v>124088803</v>
      </c>
      <c r="Q235" s="31">
        <v>314117195</v>
      </c>
      <c r="R235" s="31">
        <v>400339289</v>
      </c>
      <c r="S235" s="31">
        <v>296168210</v>
      </c>
      <c r="T235" s="36">
        <f t="shared" si="62"/>
        <v>0.73979301591855506</v>
      </c>
      <c r="U235" s="36">
        <f t="shared" si="63"/>
        <v>0.44737962376831053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1071775645</v>
      </c>
      <c r="E236" s="31">
        <v>1040775645</v>
      </c>
      <c r="F236" s="31">
        <v>119272223</v>
      </c>
      <c r="G236" s="36">
        <f t="shared" si="56"/>
        <v>0.11128469242273181</v>
      </c>
      <c r="H236" s="31">
        <v>179483313</v>
      </c>
      <c r="I236" s="36">
        <f t="shared" si="57"/>
        <v>0.16746351145159677</v>
      </c>
      <c r="J236" s="31">
        <v>263775479</v>
      </c>
      <c r="K236" s="36">
        <f t="shared" si="58"/>
        <v>0.25344124861799588</v>
      </c>
      <c r="L236" s="31">
        <v>0</v>
      </c>
      <c r="M236" s="36">
        <f t="shared" si="59"/>
        <v>0</v>
      </c>
      <c r="N236" s="31">
        <f t="shared" si="60"/>
        <v>562531015</v>
      </c>
      <c r="O236" s="36">
        <f t="shared" si="61"/>
        <v>0.54049210096571776</v>
      </c>
      <c r="P236" s="31">
        <v>152148710</v>
      </c>
      <c r="Q236" s="31">
        <v>1052198005</v>
      </c>
      <c r="R236" s="31">
        <v>1051781109</v>
      </c>
      <c r="S236" s="31">
        <v>495385188</v>
      </c>
      <c r="T236" s="36">
        <f t="shared" si="62"/>
        <v>0.47099646852470706</v>
      </c>
      <c r="U236" s="36">
        <f t="shared" si="63"/>
        <v>0.73366884937769106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18020540</v>
      </c>
      <c r="E237" s="31">
        <v>21020540</v>
      </c>
      <c r="F237" s="31">
        <v>133433</v>
      </c>
      <c r="G237" s="36">
        <f t="shared" si="56"/>
        <v>7.4044950928218575E-3</v>
      </c>
      <c r="H237" s="31">
        <v>7591856</v>
      </c>
      <c r="I237" s="36">
        <f t="shared" si="57"/>
        <v>0.42128904017304697</v>
      </c>
      <c r="J237" s="31">
        <v>3026851</v>
      </c>
      <c r="K237" s="36">
        <f t="shared" si="58"/>
        <v>0.14399492115806731</v>
      </c>
      <c r="L237" s="31">
        <v>0</v>
      </c>
      <c r="M237" s="36">
        <f t="shared" si="59"/>
        <v>0</v>
      </c>
      <c r="N237" s="31">
        <f t="shared" si="60"/>
        <v>10752140</v>
      </c>
      <c r="O237" s="36">
        <f t="shared" si="61"/>
        <v>0.51150636472707167</v>
      </c>
      <c r="P237" s="31">
        <v>883030</v>
      </c>
      <c r="Q237" s="31">
        <v>15318950</v>
      </c>
      <c r="R237" s="31">
        <v>15372834</v>
      </c>
      <c r="S237" s="31">
        <v>5815364</v>
      </c>
      <c r="T237" s="36">
        <f t="shared" si="62"/>
        <v>0.37828834943511391</v>
      </c>
      <c r="U237" s="36">
        <f t="shared" si="63"/>
        <v>2.4278008674676963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553817705</v>
      </c>
      <c r="E238" s="31">
        <v>556523029</v>
      </c>
      <c r="F238" s="31">
        <v>46945905</v>
      </c>
      <c r="G238" s="36">
        <f t="shared" si="56"/>
        <v>8.4767793763473126E-2</v>
      </c>
      <c r="H238" s="31">
        <v>135773041</v>
      </c>
      <c r="I238" s="36">
        <f t="shared" si="57"/>
        <v>0.24515836126979726</v>
      </c>
      <c r="J238" s="31">
        <v>73445073</v>
      </c>
      <c r="K238" s="36">
        <f t="shared" si="58"/>
        <v>0.13197130967243406</v>
      </c>
      <c r="L238" s="31">
        <v>0</v>
      </c>
      <c r="M238" s="36">
        <f t="shared" si="59"/>
        <v>0</v>
      </c>
      <c r="N238" s="31">
        <f t="shared" si="60"/>
        <v>256164019</v>
      </c>
      <c r="O238" s="36">
        <f t="shared" si="61"/>
        <v>0.46029365480219869</v>
      </c>
      <c r="P238" s="31">
        <v>205967641</v>
      </c>
      <c r="Q238" s="31">
        <v>494039249</v>
      </c>
      <c r="R238" s="31">
        <v>574841600</v>
      </c>
      <c r="S238" s="31">
        <v>374954184</v>
      </c>
      <c r="T238" s="36">
        <f t="shared" si="62"/>
        <v>0.65227392032866094</v>
      </c>
      <c r="U238" s="36">
        <f t="shared" si="63"/>
        <v>-0.64341450606797013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2128908</v>
      </c>
      <c r="E239" s="31">
        <v>2057700</v>
      </c>
      <c r="F239" s="31">
        <v>527631</v>
      </c>
      <c r="G239" s="36">
        <f t="shared" si="56"/>
        <v>0.24784114672874544</v>
      </c>
      <c r="H239" s="31">
        <v>533594</v>
      </c>
      <c r="I239" s="36">
        <f t="shared" si="57"/>
        <v>0.25064211323363905</v>
      </c>
      <c r="J239" s="31">
        <v>571238</v>
      </c>
      <c r="K239" s="36">
        <f t="shared" si="58"/>
        <v>0.2776099528599893</v>
      </c>
      <c r="L239" s="31">
        <v>0</v>
      </c>
      <c r="M239" s="36">
        <f t="shared" si="59"/>
        <v>0</v>
      </c>
      <c r="N239" s="31">
        <f t="shared" si="60"/>
        <v>1632463</v>
      </c>
      <c r="O239" s="36">
        <f t="shared" si="61"/>
        <v>0.7933435389026583</v>
      </c>
      <c r="P239" s="31">
        <v>249794</v>
      </c>
      <c r="Q239" s="31">
        <v>3583847</v>
      </c>
      <c r="R239" s="31">
        <v>3633864</v>
      </c>
      <c r="S239" s="31">
        <v>705153</v>
      </c>
      <c r="T239" s="36">
        <f t="shared" si="62"/>
        <v>0.19405046528984024</v>
      </c>
      <c r="U239" s="36">
        <f t="shared" si="63"/>
        <v>1.2868363531549996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2313367390</v>
      </c>
      <c r="E240" s="32">
        <f>SUM(E234:E239)</f>
        <v>2283951543</v>
      </c>
      <c r="F240" s="32">
        <f>SUM(F234:F239)</f>
        <v>334906862</v>
      </c>
      <c r="G240" s="37">
        <f t="shared" si="56"/>
        <v>0.1447702874380018</v>
      </c>
      <c r="H240" s="32">
        <f>SUM(H234:H239)</f>
        <v>555840552</v>
      </c>
      <c r="I240" s="37">
        <f t="shared" si="57"/>
        <v>0.24027335839639374</v>
      </c>
      <c r="J240" s="32">
        <f>SUM(J234:J239)</f>
        <v>543206473</v>
      </c>
      <c r="K240" s="37">
        <f t="shared" si="58"/>
        <v>0.23783625123959121</v>
      </c>
      <c r="L240" s="32">
        <f>SUM(L234:L239)</f>
        <v>0</v>
      </c>
      <c r="M240" s="37">
        <f t="shared" si="59"/>
        <v>0</v>
      </c>
      <c r="N240" s="32">
        <f t="shared" si="60"/>
        <v>1433953887</v>
      </c>
      <c r="O240" s="37">
        <f t="shared" si="61"/>
        <v>0.62783901497160621</v>
      </c>
      <c r="P240" s="32">
        <f>SUM(P234:P239)</f>
        <v>508229307</v>
      </c>
      <c r="Q240" s="32">
        <f>SUM(Q234:Q239)</f>
        <v>2057102362</v>
      </c>
      <c r="R240" s="32">
        <f>SUM(R234:R239)</f>
        <v>2224144733</v>
      </c>
      <c r="S240" s="32">
        <f>SUM(S234:S239)</f>
        <v>1233578434</v>
      </c>
      <c r="T240" s="37">
        <f t="shared" si="62"/>
        <v>0.5546304679264773</v>
      </c>
      <c r="U240" s="37">
        <f t="shared" si="63"/>
        <v>6.8821623464543791E-2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49992</v>
      </c>
      <c r="E241" s="31">
        <v>39996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100008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7711769</v>
      </c>
      <c r="E242" s="31">
        <v>13699768</v>
      </c>
      <c r="F242" s="31">
        <v>1250723</v>
      </c>
      <c r="G242" s="36">
        <f t="shared" si="56"/>
        <v>0.16218367017995483</v>
      </c>
      <c r="H242" s="31">
        <v>1728329</v>
      </c>
      <c r="I242" s="36">
        <f t="shared" si="57"/>
        <v>0.2241157638409553</v>
      </c>
      <c r="J242" s="31">
        <v>1572071</v>
      </c>
      <c r="K242" s="36">
        <f t="shared" si="58"/>
        <v>0.114751651268839</v>
      </c>
      <c r="L242" s="31">
        <v>0</v>
      </c>
      <c r="M242" s="36">
        <f t="shared" si="59"/>
        <v>0</v>
      </c>
      <c r="N242" s="31">
        <f t="shared" si="60"/>
        <v>4551123</v>
      </c>
      <c r="O242" s="36">
        <f t="shared" si="61"/>
        <v>0.33220438477498304</v>
      </c>
      <c r="P242" s="31">
        <v>1346464</v>
      </c>
      <c r="Q242" s="31">
        <v>8752840</v>
      </c>
      <c r="R242" s="31">
        <v>7512960</v>
      </c>
      <c r="S242" s="31">
        <v>3959018</v>
      </c>
      <c r="T242" s="36">
        <f t="shared" si="62"/>
        <v>0.52695848240906384</v>
      </c>
      <c r="U242" s="36">
        <f t="shared" si="63"/>
        <v>0.16755516671815962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104763592</v>
      </c>
      <c r="E243" s="31">
        <v>183921644</v>
      </c>
      <c r="F243" s="31">
        <v>12753463</v>
      </c>
      <c r="G243" s="36">
        <f t="shared" si="56"/>
        <v>0.1217356407558076</v>
      </c>
      <c r="H243" s="31">
        <v>12757435</v>
      </c>
      <c r="I243" s="36">
        <f t="shared" si="57"/>
        <v>0.12177355469064099</v>
      </c>
      <c r="J243" s="31">
        <v>2228217</v>
      </c>
      <c r="K243" s="36">
        <f t="shared" si="58"/>
        <v>1.2115034160960414E-2</v>
      </c>
      <c r="L243" s="31">
        <v>0</v>
      </c>
      <c r="M243" s="36">
        <f t="shared" si="59"/>
        <v>0</v>
      </c>
      <c r="N243" s="31">
        <f t="shared" si="60"/>
        <v>27739115</v>
      </c>
      <c r="O243" s="36">
        <f t="shared" si="61"/>
        <v>0.15082028627364813</v>
      </c>
      <c r="P243" s="31">
        <v>47991542</v>
      </c>
      <c r="Q243" s="31">
        <v>114823704</v>
      </c>
      <c r="R243" s="31">
        <v>144710049</v>
      </c>
      <c r="S243" s="31">
        <v>115075259</v>
      </c>
      <c r="T243" s="36">
        <f t="shared" si="62"/>
        <v>0.79521263239984119</v>
      </c>
      <c r="U243" s="36">
        <f t="shared" si="63"/>
        <v>-0.95357063125831631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27000000</v>
      </c>
      <c r="E244" s="31">
        <v>18445574</v>
      </c>
      <c r="F244" s="31">
        <v>4452666</v>
      </c>
      <c r="G244" s="36">
        <f t="shared" si="56"/>
        <v>0.16491355555555556</v>
      </c>
      <c r="H244" s="31">
        <v>6891698</v>
      </c>
      <c r="I244" s="36">
        <f t="shared" si="57"/>
        <v>0.25524807407407407</v>
      </c>
      <c r="J244" s="31">
        <v>6655643</v>
      </c>
      <c r="K244" s="36">
        <f t="shared" si="58"/>
        <v>0.36082601712475848</v>
      </c>
      <c r="L244" s="31">
        <v>0</v>
      </c>
      <c r="M244" s="36">
        <f t="shared" si="59"/>
        <v>0</v>
      </c>
      <c r="N244" s="31">
        <f t="shared" si="60"/>
        <v>18000007</v>
      </c>
      <c r="O244" s="36">
        <f t="shared" si="61"/>
        <v>0.97584423233454265</v>
      </c>
      <c r="P244" s="31">
        <v>482348</v>
      </c>
      <c r="Q244" s="31">
        <v>93565116</v>
      </c>
      <c r="R244" s="31">
        <v>93865116</v>
      </c>
      <c r="S244" s="31">
        <v>22948739</v>
      </c>
      <c r="T244" s="36">
        <f t="shared" si="62"/>
        <v>0.24448634357411331</v>
      </c>
      <c r="U244" s="36">
        <f t="shared" si="63"/>
        <v>12.798425618018525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10208055</v>
      </c>
      <c r="E245" s="31">
        <v>9958055</v>
      </c>
      <c r="F245" s="31">
        <v>3667482</v>
      </c>
      <c r="G245" s="36">
        <f t="shared" si="56"/>
        <v>0.35927333855470017</v>
      </c>
      <c r="H245" s="31">
        <v>3852117</v>
      </c>
      <c r="I245" s="36">
        <f t="shared" si="57"/>
        <v>0.37736052558494249</v>
      </c>
      <c r="J245" s="31">
        <v>2577688</v>
      </c>
      <c r="K245" s="36">
        <f t="shared" si="58"/>
        <v>0.25885456547488439</v>
      </c>
      <c r="L245" s="31">
        <v>0</v>
      </c>
      <c r="M245" s="36">
        <f t="shared" si="59"/>
        <v>0</v>
      </c>
      <c r="N245" s="31">
        <f t="shared" si="60"/>
        <v>10097287</v>
      </c>
      <c r="O245" s="36">
        <f t="shared" si="61"/>
        <v>1.0139818468566402</v>
      </c>
      <c r="P245" s="31">
        <v>1109763</v>
      </c>
      <c r="Q245" s="31">
        <v>15480371</v>
      </c>
      <c r="R245" s="31">
        <v>13393359</v>
      </c>
      <c r="S245" s="31">
        <v>2576718</v>
      </c>
      <c r="T245" s="36">
        <f t="shared" si="62"/>
        <v>0.19238773484679983</v>
      </c>
      <c r="U245" s="36">
        <f t="shared" si="63"/>
        <v>1.3227373772598292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632660546</v>
      </c>
      <c r="E246" s="31">
        <v>589982720</v>
      </c>
      <c r="F246" s="31">
        <v>48993166</v>
      </c>
      <c r="G246" s="36">
        <f t="shared" si="56"/>
        <v>7.7439894600286954E-2</v>
      </c>
      <c r="H246" s="31">
        <v>113816640</v>
      </c>
      <c r="I246" s="36">
        <f t="shared" si="57"/>
        <v>0.17990159291519975</v>
      </c>
      <c r="J246" s="31">
        <v>45062103</v>
      </c>
      <c r="K246" s="36">
        <f t="shared" si="58"/>
        <v>7.6378682751928731E-2</v>
      </c>
      <c r="L246" s="31">
        <v>0</v>
      </c>
      <c r="M246" s="36">
        <f t="shared" si="59"/>
        <v>0</v>
      </c>
      <c r="N246" s="31">
        <f t="shared" si="60"/>
        <v>207871909</v>
      </c>
      <c r="O246" s="36">
        <f t="shared" si="61"/>
        <v>0.35233558874402288</v>
      </c>
      <c r="P246" s="31">
        <v>30890744</v>
      </c>
      <c r="Q246" s="31">
        <v>407139599</v>
      </c>
      <c r="R246" s="31">
        <v>410336798</v>
      </c>
      <c r="S246" s="31">
        <v>123311065</v>
      </c>
      <c r="T246" s="36">
        <f t="shared" si="62"/>
        <v>0.30051183710801388</v>
      </c>
      <c r="U246" s="36">
        <f t="shared" si="63"/>
        <v>0.45875745174671101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782393954</v>
      </c>
      <c r="E247" s="32">
        <f>SUM(E241:E246)</f>
        <v>816047757</v>
      </c>
      <c r="F247" s="32">
        <f>SUM(F241:F246)</f>
        <v>71117500</v>
      </c>
      <c r="G247" s="37">
        <f t="shared" si="56"/>
        <v>9.0897302613869635E-2</v>
      </c>
      <c r="H247" s="32">
        <f>SUM(H241:H246)</f>
        <v>139046219</v>
      </c>
      <c r="I247" s="37">
        <f t="shared" si="57"/>
        <v>0.17771893339554104</v>
      </c>
      <c r="J247" s="32">
        <f>SUM(J241:J246)</f>
        <v>58095722</v>
      </c>
      <c r="K247" s="37">
        <f t="shared" si="58"/>
        <v>7.1191571206046467E-2</v>
      </c>
      <c r="L247" s="32">
        <f>SUM(L241:L246)</f>
        <v>0</v>
      </c>
      <c r="M247" s="37">
        <f t="shared" si="59"/>
        <v>0</v>
      </c>
      <c r="N247" s="32">
        <f t="shared" si="60"/>
        <v>268259441</v>
      </c>
      <c r="O247" s="37">
        <f t="shared" si="61"/>
        <v>0.32873007578158198</v>
      </c>
      <c r="P247" s="32">
        <f>SUM(P241:P246)</f>
        <v>81820861</v>
      </c>
      <c r="Q247" s="32">
        <f>SUM(Q241:Q246)</f>
        <v>639761630</v>
      </c>
      <c r="R247" s="32">
        <f>SUM(R241:R246)</f>
        <v>669918290</v>
      </c>
      <c r="S247" s="32">
        <f>SUM(S241:S246)</f>
        <v>267870799</v>
      </c>
      <c r="T247" s="37">
        <f t="shared" si="62"/>
        <v>0.39985592720568952</v>
      </c>
      <c r="U247" s="37">
        <f t="shared" si="63"/>
        <v>-0.28996442606488826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39889065</v>
      </c>
      <c r="E248" s="31">
        <v>34103788</v>
      </c>
      <c r="F248" s="31">
        <v>3323461</v>
      </c>
      <c r="G248" s="36">
        <f t="shared" si="56"/>
        <v>8.3317595937633535E-2</v>
      </c>
      <c r="H248" s="31">
        <v>3858494</v>
      </c>
      <c r="I248" s="36">
        <f t="shared" si="57"/>
        <v>9.6730620284030219E-2</v>
      </c>
      <c r="J248" s="31">
        <v>3352050</v>
      </c>
      <c r="K248" s="36">
        <f t="shared" si="58"/>
        <v>9.8289667998170765E-2</v>
      </c>
      <c r="L248" s="31">
        <v>0</v>
      </c>
      <c r="M248" s="36">
        <f t="shared" si="59"/>
        <v>0</v>
      </c>
      <c r="N248" s="31">
        <f t="shared" si="60"/>
        <v>10534005</v>
      </c>
      <c r="O248" s="36">
        <f t="shared" si="61"/>
        <v>0.30888079060308493</v>
      </c>
      <c r="P248" s="31">
        <v>3496814</v>
      </c>
      <c r="Q248" s="31">
        <v>37188004</v>
      </c>
      <c r="R248" s="31">
        <v>30775545</v>
      </c>
      <c r="S248" s="31">
        <v>10401156</v>
      </c>
      <c r="T248" s="36">
        <f t="shared" si="62"/>
        <v>0.33796821469774135</v>
      </c>
      <c r="U248" s="36">
        <f t="shared" si="63"/>
        <v>-4.1398827618512213E-2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14418344</v>
      </c>
      <c r="E249" s="31">
        <v>14418344</v>
      </c>
      <c r="F249" s="31">
        <v>0</v>
      </c>
      <c r="G249" s="36">
        <f t="shared" si="56"/>
        <v>0</v>
      </c>
      <c r="H249" s="31">
        <v>4513216</v>
      </c>
      <c r="I249" s="36">
        <f t="shared" si="57"/>
        <v>0.31301902631814027</v>
      </c>
      <c r="J249" s="31">
        <v>3637106</v>
      </c>
      <c r="K249" s="36">
        <f t="shared" si="58"/>
        <v>0.25225546012773725</v>
      </c>
      <c r="L249" s="31">
        <v>0</v>
      </c>
      <c r="M249" s="36">
        <f t="shared" si="59"/>
        <v>0</v>
      </c>
      <c r="N249" s="31">
        <f t="shared" si="60"/>
        <v>8150322</v>
      </c>
      <c r="O249" s="36">
        <f t="shared" si="61"/>
        <v>0.56527448644587752</v>
      </c>
      <c r="P249" s="31">
        <v>1010652</v>
      </c>
      <c r="Q249" s="31">
        <v>27765542</v>
      </c>
      <c r="R249" s="31">
        <v>27292022</v>
      </c>
      <c r="S249" s="31">
        <v>6575110</v>
      </c>
      <c r="T249" s="36">
        <f t="shared" si="62"/>
        <v>0.24091692436712825</v>
      </c>
      <c r="U249" s="36">
        <f t="shared" si="63"/>
        <v>2.5987718819138537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3889070</v>
      </c>
      <c r="E250" s="31">
        <v>3889070</v>
      </c>
      <c r="F250" s="31">
        <v>1736023</v>
      </c>
      <c r="G250" s="36">
        <f t="shared" si="56"/>
        <v>0.44638512549272708</v>
      </c>
      <c r="H250" s="31">
        <v>2407216</v>
      </c>
      <c r="I250" s="36">
        <f t="shared" si="57"/>
        <v>0.61896957370271044</v>
      </c>
      <c r="J250" s="31">
        <v>2179439</v>
      </c>
      <c r="K250" s="36">
        <f t="shared" si="58"/>
        <v>0.56040107275004047</v>
      </c>
      <c r="L250" s="31">
        <v>0</v>
      </c>
      <c r="M250" s="36">
        <f t="shared" si="59"/>
        <v>0</v>
      </c>
      <c r="N250" s="31">
        <f t="shared" si="60"/>
        <v>6322678</v>
      </c>
      <c r="O250" s="36">
        <f t="shared" si="61"/>
        <v>1.625755771945478</v>
      </c>
      <c r="P250" s="31">
        <v>2066666</v>
      </c>
      <c r="Q250" s="31">
        <v>4097730</v>
      </c>
      <c r="R250" s="31">
        <v>5297730</v>
      </c>
      <c r="S250" s="31">
        <v>6875623</v>
      </c>
      <c r="T250" s="36">
        <f t="shared" si="62"/>
        <v>1.2978432271935338</v>
      </c>
      <c r="U250" s="36">
        <f t="shared" si="63"/>
        <v>5.456759824761237E-2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10744062</v>
      </c>
      <c r="E251" s="31">
        <v>10605126</v>
      </c>
      <c r="F251" s="31">
        <v>1495104</v>
      </c>
      <c r="G251" s="36">
        <f t="shared" si="56"/>
        <v>0.13915630792152911</v>
      </c>
      <c r="H251" s="31">
        <v>1303457</v>
      </c>
      <c r="I251" s="36">
        <f t="shared" si="57"/>
        <v>0.12131882708793006</v>
      </c>
      <c r="J251" s="31">
        <v>1212975</v>
      </c>
      <c r="K251" s="36">
        <f t="shared" si="58"/>
        <v>0.11437629312466444</v>
      </c>
      <c r="L251" s="31">
        <v>0</v>
      </c>
      <c r="M251" s="36">
        <f t="shared" si="59"/>
        <v>0</v>
      </c>
      <c r="N251" s="31">
        <f t="shared" si="60"/>
        <v>4011536</v>
      </c>
      <c r="O251" s="36">
        <f t="shared" si="61"/>
        <v>0.37826386975505993</v>
      </c>
      <c r="P251" s="31">
        <v>1561979</v>
      </c>
      <c r="Q251" s="31">
        <v>14518334</v>
      </c>
      <c r="R251" s="31">
        <v>10738452</v>
      </c>
      <c r="S251" s="31">
        <v>14850221</v>
      </c>
      <c r="T251" s="36">
        <f t="shared" si="62"/>
        <v>1.3829014647548827</v>
      </c>
      <c r="U251" s="36">
        <f t="shared" si="63"/>
        <v>-0.22343706285423814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205304146</v>
      </c>
      <c r="E253" s="31">
        <v>224394806</v>
      </c>
      <c r="F253" s="31">
        <v>14297602</v>
      </c>
      <c r="G253" s="36">
        <f t="shared" si="56"/>
        <v>6.9641077779306032E-2</v>
      </c>
      <c r="H253" s="31">
        <v>14986806</v>
      </c>
      <c r="I253" s="36">
        <f t="shared" si="57"/>
        <v>7.2998067949392509E-2</v>
      </c>
      <c r="J253" s="31">
        <v>24707952</v>
      </c>
      <c r="K253" s="36">
        <f t="shared" si="58"/>
        <v>0.11010928657591121</v>
      </c>
      <c r="L253" s="31">
        <v>0</v>
      </c>
      <c r="M253" s="36">
        <f t="shared" si="59"/>
        <v>0</v>
      </c>
      <c r="N253" s="31">
        <f t="shared" si="60"/>
        <v>53992360</v>
      </c>
      <c r="O253" s="36">
        <f t="shared" si="61"/>
        <v>0.24061323415836997</v>
      </c>
      <c r="P253" s="31">
        <v>26476348</v>
      </c>
      <c r="Q253" s="31">
        <v>340036571</v>
      </c>
      <c r="R253" s="31">
        <v>238375756</v>
      </c>
      <c r="S253" s="31">
        <v>65415651</v>
      </c>
      <c r="T253" s="36">
        <f t="shared" si="62"/>
        <v>0.27442241651453853</v>
      </c>
      <c r="U253" s="36">
        <f t="shared" si="63"/>
        <v>-6.6791537866173978E-2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274244687</v>
      </c>
      <c r="E254" s="32">
        <f>SUM(E248:E253)</f>
        <v>287411134</v>
      </c>
      <c r="F254" s="32">
        <f>SUM(F248:F253)</f>
        <v>20852190</v>
      </c>
      <c r="G254" s="37">
        <f t="shared" si="56"/>
        <v>7.6034982584730987E-2</v>
      </c>
      <c r="H254" s="32">
        <f>SUM(H248:H253)</f>
        <v>27069189</v>
      </c>
      <c r="I254" s="37">
        <f t="shared" si="57"/>
        <v>9.8704515650288607E-2</v>
      </c>
      <c r="J254" s="32">
        <f>SUM(J248:J253)</f>
        <v>35089522</v>
      </c>
      <c r="K254" s="37">
        <f t="shared" si="58"/>
        <v>0.12208824867584983</v>
      </c>
      <c r="L254" s="32">
        <f>SUM(L248:L253)</f>
        <v>0</v>
      </c>
      <c r="M254" s="37">
        <f t="shared" si="59"/>
        <v>0</v>
      </c>
      <c r="N254" s="32">
        <f t="shared" si="60"/>
        <v>83010901</v>
      </c>
      <c r="O254" s="37">
        <f t="shared" si="61"/>
        <v>0.28882284358545413</v>
      </c>
      <c r="P254" s="32">
        <f>SUM(P248:P253)</f>
        <v>34612459</v>
      </c>
      <c r="Q254" s="32">
        <f>SUM(Q248:Q253)</f>
        <v>423606181</v>
      </c>
      <c r="R254" s="32">
        <f>SUM(R248:R253)</f>
        <v>312479505</v>
      </c>
      <c r="S254" s="32">
        <f>SUM(S248:S253)</f>
        <v>104117761</v>
      </c>
      <c r="T254" s="37">
        <f t="shared" si="62"/>
        <v>0.33319868770273431</v>
      </c>
      <c r="U254" s="37">
        <f t="shared" si="63"/>
        <v>1.3782984907255491E-2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963167374</v>
      </c>
      <c r="E255" s="31">
        <v>954996659</v>
      </c>
      <c r="F255" s="31">
        <v>120173410</v>
      </c>
      <c r="G255" s="36">
        <f t="shared" si="56"/>
        <v>0.12476897914525913</v>
      </c>
      <c r="H255" s="31">
        <v>202889471</v>
      </c>
      <c r="I255" s="36">
        <f t="shared" si="57"/>
        <v>0.21064819726752912</v>
      </c>
      <c r="J255" s="31">
        <v>443644551</v>
      </c>
      <c r="K255" s="36">
        <f t="shared" si="58"/>
        <v>0.46455089326129256</v>
      </c>
      <c r="L255" s="31">
        <v>0</v>
      </c>
      <c r="M255" s="36">
        <f t="shared" si="59"/>
        <v>0</v>
      </c>
      <c r="N255" s="31">
        <f t="shared" si="60"/>
        <v>766707432</v>
      </c>
      <c r="O255" s="36">
        <f t="shared" si="61"/>
        <v>0.80283781600119708</v>
      </c>
      <c r="P255" s="31">
        <v>358817611</v>
      </c>
      <c r="Q255" s="31">
        <v>730845449</v>
      </c>
      <c r="R255" s="31">
        <v>1023714974</v>
      </c>
      <c r="S255" s="31">
        <v>686205217</v>
      </c>
      <c r="T255" s="36">
        <f t="shared" si="62"/>
        <v>0.67030885981745936</v>
      </c>
      <c r="U255" s="36">
        <f t="shared" si="63"/>
        <v>0.23640684682001289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95037831</v>
      </c>
      <c r="E256" s="31">
        <v>95037831</v>
      </c>
      <c r="F256" s="31">
        <v>17943515</v>
      </c>
      <c r="G256" s="36">
        <f t="shared" si="56"/>
        <v>0.18880391956756673</v>
      </c>
      <c r="H256" s="31">
        <v>25800107</v>
      </c>
      <c r="I256" s="36">
        <f t="shared" si="57"/>
        <v>0.27147196783142075</v>
      </c>
      <c r="J256" s="31">
        <v>25078825</v>
      </c>
      <c r="K256" s="36">
        <f t="shared" si="58"/>
        <v>0.26388254799291455</v>
      </c>
      <c r="L256" s="31">
        <v>0</v>
      </c>
      <c r="M256" s="36">
        <f t="shared" si="59"/>
        <v>0</v>
      </c>
      <c r="N256" s="31">
        <f t="shared" si="60"/>
        <v>68822447</v>
      </c>
      <c r="O256" s="36">
        <f t="shared" si="61"/>
        <v>0.72415843539190194</v>
      </c>
      <c r="P256" s="31">
        <v>22059765</v>
      </c>
      <c r="Q256" s="31">
        <v>86168315</v>
      </c>
      <c r="R256" s="31">
        <v>86168315</v>
      </c>
      <c r="S256" s="31">
        <v>64792298</v>
      </c>
      <c r="T256" s="36">
        <f t="shared" si="62"/>
        <v>0.75192717880116378</v>
      </c>
      <c r="U256" s="36">
        <f t="shared" si="63"/>
        <v>0.13685821222483563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288980596</v>
      </c>
      <c r="E257" s="31">
        <v>307162505</v>
      </c>
      <c r="F257" s="31">
        <v>19048993</v>
      </c>
      <c r="G257" s="36">
        <f t="shared" si="56"/>
        <v>6.59178964389706E-2</v>
      </c>
      <c r="H257" s="31">
        <v>17651380</v>
      </c>
      <c r="I257" s="36">
        <f t="shared" si="57"/>
        <v>6.1081540575132598E-2</v>
      </c>
      <c r="J257" s="31">
        <v>-81458712</v>
      </c>
      <c r="K257" s="36">
        <f t="shared" si="58"/>
        <v>-0.26519744654380911</v>
      </c>
      <c r="L257" s="31">
        <v>0</v>
      </c>
      <c r="M257" s="36">
        <f t="shared" si="59"/>
        <v>0</v>
      </c>
      <c r="N257" s="31">
        <f t="shared" si="60"/>
        <v>-44758339</v>
      </c>
      <c r="O257" s="36">
        <f t="shared" si="61"/>
        <v>-0.1457155032643063</v>
      </c>
      <c r="P257" s="31">
        <v>22394274</v>
      </c>
      <c r="Q257" s="31">
        <v>304203405</v>
      </c>
      <c r="R257" s="31">
        <v>296222018</v>
      </c>
      <c r="S257" s="31">
        <v>60522297</v>
      </c>
      <c r="T257" s="36">
        <f t="shared" si="62"/>
        <v>0.20431397169132781</v>
      </c>
      <c r="U257" s="36">
        <f t="shared" si="63"/>
        <v>-4.6374794735475682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1347185801</v>
      </c>
      <c r="E259" s="32">
        <f>SUM(E255:E258)</f>
        <v>1357196995</v>
      </c>
      <c r="F259" s="32">
        <f>SUM(F255:F258)</f>
        <v>157165918</v>
      </c>
      <c r="G259" s="37">
        <f t="shared" si="56"/>
        <v>0.116662391990279</v>
      </c>
      <c r="H259" s="32">
        <f>SUM(H255:H258)</f>
        <v>246340958</v>
      </c>
      <c r="I259" s="37">
        <f t="shared" si="57"/>
        <v>0.18285596375581159</v>
      </c>
      <c r="J259" s="32">
        <f>SUM(J255:J258)</f>
        <v>387264664</v>
      </c>
      <c r="K259" s="37">
        <f t="shared" si="58"/>
        <v>0.28534152774188837</v>
      </c>
      <c r="L259" s="32">
        <f>SUM(L255:L258)</f>
        <v>0</v>
      </c>
      <c r="M259" s="37">
        <f t="shared" si="59"/>
        <v>0</v>
      </c>
      <c r="N259" s="32">
        <f t="shared" si="60"/>
        <v>790771540</v>
      </c>
      <c r="O259" s="37">
        <f t="shared" si="61"/>
        <v>0.5826505237730798</v>
      </c>
      <c r="P259" s="32">
        <f>SUM(P255:P258)</f>
        <v>403271650</v>
      </c>
      <c r="Q259" s="32">
        <f>SUM(Q255:Q258)</f>
        <v>1121217169</v>
      </c>
      <c r="R259" s="32">
        <f>SUM(R255:R258)</f>
        <v>1406105307</v>
      </c>
      <c r="S259" s="32">
        <f>SUM(S255:S258)</f>
        <v>811519812</v>
      </c>
      <c r="T259" s="37">
        <f t="shared" si="62"/>
        <v>0.57714013876486991</v>
      </c>
      <c r="U259" s="37">
        <f t="shared" si="63"/>
        <v>-3.9692812524758425E-2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4717191832</v>
      </c>
      <c r="E260" s="32">
        <f>SUM(E234:E239,E241:E246,E248:E253,E255:E258)</f>
        <v>4744607429</v>
      </c>
      <c r="F260" s="32">
        <f>SUM(F234:F239,F241:F246,F248:F253,F255:F258)</f>
        <v>584042470</v>
      </c>
      <c r="G260" s="37">
        <f t="shared" si="56"/>
        <v>0.12381147318157232</v>
      </c>
      <c r="H260" s="32">
        <f>SUM(H234:H239,H241:H246,H248:H253,H255:H258)</f>
        <v>968296918</v>
      </c>
      <c r="I260" s="37">
        <f t="shared" si="57"/>
        <v>0.20526977754675294</v>
      </c>
      <c r="J260" s="32">
        <f>SUM(J234:J239,J241:J246,J248:J253,J255:J258)</f>
        <v>1023656381</v>
      </c>
      <c r="K260" s="37">
        <f t="shared" si="58"/>
        <v>0.21575154453099854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2575995769</v>
      </c>
      <c r="O260" s="37">
        <f t="shared" si="61"/>
        <v>0.54293127672797392</v>
      </c>
      <c r="P260" s="32">
        <f>SUM(P234:P239,P241:P246,P248:P253,P255:P258)</f>
        <v>1027934277</v>
      </c>
      <c r="Q260" s="32">
        <f>SUM(Q234:Q239,Q241:Q246,Q248:Q253,Q255:Q258)</f>
        <v>4241687342</v>
      </c>
      <c r="R260" s="32">
        <f>SUM(R234:R239,R241:R246,R248:R253,R255:R258)</f>
        <v>4612647835</v>
      </c>
      <c r="S260" s="32">
        <f>SUM(S234:S239,S241:S246,S248:S253,S255:S258)</f>
        <v>2417086806</v>
      </c>
      <c r="T260" s="37">
        <f t="shared" si="62"/>
        <v>0.52401286472805264</v>
      </c>
      <c r="U260" s="37">
        <f t="shared" si="63"/>
        <v>-4.1616434977583827E-3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101874156</v>
      </c>
      <c r="E263" s="31">
        <v>91594079</v>
      </c>
      <c r="F263" s="31">
        <v>8584871</v>
      </c>
      <c r="G263" s="36">
        <f t="shared" ref="G263:G299" si="64">IF(($D263     =0),0,($F263     /$D263     ))</f>
        <v>8.426937053593847E-2</v>
      </c>
      <c r="H263" s="31">
        <v>14613234</v>
      </c>
      <c r="I263" s="36">
        <f t="shared" ref="I263:I299" si="65">IF(($D263     =0),0,($H263     /$D263     ))</f>
        <v>0.14344397611500212</v>
      </c>
      <c r="J263" s="31">
        <v>14613372</v>
      </c>
      <c r="K263" s="36">
        <f t="shared" ref="K263:K299" si="66">IF(($E263     =0),0,($J263     /$E263     ))</f>
        <v>0.15954494176419418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37811477</v>
      </c>
      <c r="O263" s="36">
        <f t="shared" ref="O263:O299" si="69">IF(($E263     =0),0,($N263     /$E263     ))</f>
        <v>0.41281573451925863</v>
      </c>
      <c r="P263" s="31">
        <v>8237624</v>
      </c>
      <c r="Q263" s="31">
        <v>110023646</v>
      </c>
      <c r="R263" s="31">
        <v>116734937</v>
      </c>
      <c r="S263" s="31">
        <v>28905176</v>
      </c>
      <c r="T263" s="36">
        <f t="shared" ref="T263:T299" si="70">IF(($R263     =0),0,($S263     /$R263     ))</f>
        <v>0.24761375422680873</v>
      </c>
      <c r="U263" s="36">
        <f t="shared" ref="U263:U299" si="71">IF(($P263     =0),0,(($J263     /$P263     )-1))</f>
        <v>0.77397900171214418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70528320</v>
      </c>
      <c r="E264" s="31">
        <v>74023445</v>
      </c>
      <c r="F264" s="31">
        <v>14963306</v>
      </c>
      <c r="G264" s="36">
        <f t="shared" si="64"/>
        <v>0.21216024995349386</v>
      </c>
      <c r="H264" s="31">
        <v>19509968</v>
      </c>
      <c r="I264" s="36">
        <f t="shared" si="65"/>
        <v>0.27662601349358668</v>
      </c>
      <c r="J264" s="31">
        <v>19117627</v>
      </c>
      <c r="K264" s="36">
        <f t="shared" si="66"/>
        <v>0.25826448633942933</v>
      </c>
      <c r="L264" s="31">
        <v>0</v>
      </c>
      <c r="M264" s="36">
        <f t="shared" si="67"/>
        <v>0</v>
      </c>
      <c r="N264" s="31">
        <f t="shared" si="68"/>
        <v>53590901</v>
      </c>
      <c r="O264" s="36">
        <f t="shared" si="69"/>
        <v>0.72397199292737591</v>
      </c>
      <c r="P264" s="31">
        <v>13395577</v>
      </c>
      <c r="Q264" s="31">
        <v>68739546</v>
      </c>
      <c r="R264" s="31">
        <v>73216573</v>
      </c>
      <c r="S264" s="31">
        <v>48363543</v>
      </c>
      <c r="T264" s="36">
        <f t="shared" si="70"/>
        <v>0.66055458509373277</v>
      </c>
      <c r="U264" s="36">
        <f t="shared" si="71"/>
        <v>0.42715965127892597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65420126</v>
      </c>
      <c r="E265" s="31">
        <v>66497246</v>
      </c>
      <c r="F265" s="31">
        <v>12022513</v>
      </c>
      <c r="G265" s="36">
        <f t="shared" si="64"/>
        <v>0.18377391997074416</v>
      </c>
      <c r="H265" s="31">
        <v>12848536</v>
      </c>
      <c r="I265" s="36">
        <f t="shared" si="65"/>
        <v>0.19640035545024784</v>
      </c>
      <c r="J265" s="31">
        <v>11524045</v>
      </c>
      <c r="K265" s="36">
        <f t="shared" si="66"/>
        <v>0.17330108678485723</v>
      </c>
      <c r="L265" s="31">
        <v>0</v>
      </c>
      <c r="M265" s="36">
        <f t="shared" si="67"/>
        <v>0</v>
      </c>
      <c r="N265" s="31">
        <f t="shared" si="68"/>
        <v>36395094</v>
      </c>
      <c r="O265" s="36">
        <f t="shared" si="69"/>
        <v>0.54731731296059993</v>
      </c>
      <c r="P265" s="31">
        <v>20924988</v>
      </c>
      <c r="Q265" s="31">
        <v>81264036</v>
      </c>
      <c r="R265" s="31">
        <v>70353919</v>
      </c>
      <c r="S265" s="31">
        <v>50429690</v>
      </c>
      <c r="T265" s="36">
        <f t="shared" si="70"/>
        <v>0.71680001223528145</v>
      </c>
      <c r="U265" s="36">
        <f t="shared" si="71"/>
        <v>-0.44926874032138031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237822602</v>
      </c>
      <c r="E267" s="32">
        <f>SUM(E263:E266)</f>
        <v>232114770</v>
      </c>
      <c r="F267" s="32">
        <f>SUM(F263:F266)</f>
        <v>35570690</v>
      </c>
      <c r="G267" s="37">
        <f t="shared" si="64"/>
        <v>0.149568164257155</v>
      </c>
      <c r="H267" s="32">
        <f>SUM(H263:H266)</f>
        <v>46971738</v>
      </c>
      <c r="I267" s="37">
        <f t="shared" si="65"/>
        <v>0.19750745978298564</v>
      </c>
      <c r="J267" s="32">
        <f>SUM(J263:J266)</f>
        <v>45255044</v>
      </c>
      <c r="K267" s="37">
        <f t="shared" si="66"/>
        <v>0.19496839429907886</v>
      </c>
      <c r="L267" s="32">
        <f>SUM(L263:L266)</f>
        <v>0</v>
      </c>
      <c r="M267" s="37">
        <f t="shared" si="67"/>
        <v>0</v>
      </c>
      <c r="N267" s="32">
        <f t="shared" si="68"/>
        <v>127797472</v>
      </c>
      <c r="O267" s="37">
        <f t="shared" si="69"/>
        <v>0.55057880202970277</v>
      </c>
      <c r="P267" s="32">
        <f>SUM(P263:P266)</f>
        <v>42558189</v>
      </c>
      <c r="Q267" s="32">
        <f>SUM(Q263:Q266)</f>
        <v>260027228</v>
      </c>
      <c r="R267" s="32">
        <f>SUM(R263:R266)</f>
        <v>260305429</v>
      </c>
      <c r="S267" s="32">
        <f>SUM(S263:S266)</f>
        <v>127698409</v>
      </c>
      <c r="T267" s="37">
        <f t="shared" si="70"/>
        <v>0.49057143944546772</v>
      </c>
      <c r="U267" s="37">
        <f t="shared" si="71"/>
        <v>6.3368650390645209E-2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5965894</v>
      </c>
      <c r="E268" s="31">
        <v>5987977</v>
      </c>
      <c r="F268" s="31">
        <v>636310</v>
      </c>
      <c r="G268" s="36">
        <f t="shared" si="64"/>
        <v>0.10665794598429003</v>
      </c>
      <c r="H268" s="31">
        <v>555982</v>
      </c>
      <c r="I268" s="36">
        <f t="shared" si="65"/>
        <v>9.3193409068280456E-2</v>
      </c>
      <c r="J268" s="31">
        <v>935951</v>
      </c>
      <c r="K268" s="36">
        <f t="shared" si="66"/>
        <v>0.15630504258783892</v>
      </c>
      <c r="L268" s="31">
        <v>0</v>
      </c>
      <c r="M268" s="36">
        <f t="shared" si="67"/>
        <v>0</v>
      </c>
      <c r="N268" s="31">
        <f t="shared" si="68"/>
        <v>2128243</v>
      </c>
      <c r="O268" s="36">
        <f t="shared" si="69"/>
        <v>0.35541936784326328</v>
      </c>
      <c r="P268" s="31">
        <v>1890789</v>
      </c>
      <c r="Q268" s="31">
        <v>9495739</v>
      </c>
      <c r="R268" s="31">
        <v>6006470</v>
      </c>
      <c r="S268" s="31">
        <v>3585476</v>
      </c>
      <c r="T268" s="36">
        <f t="shared" si="70"/>
        <v>0.59693563773730662</v>
      </c>
      <c r="U268" s="36">
        <f t="shared" si="71"/>
        <v>-0.50499447585108648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88538595</v>
      </c>
      <c r="E269" s="31">
        <v>84028080</v>
      </c>
      <c r="F269" s="31">
        <v>14393825</v>
      </c>
      <c r="G269" s="36">
        <f t="shared" si="64"/>
        <v>0.16257119282274582</v>
      </c>
      <c r="H269" s="31">
        <v>17615562</v>
      </c>
      <c r="I269" s="36">
        <f t="shared" si="65"/>
        <v>0.19895913189044845</v>
      </c>
      <c r="J269" s="31">
        <v>20057787</v>
      </c>
      <c r="K269" s="36">
        <f t="shared" si="66"/>
        <v>0.2387033834403928</v>
      </c>
      <c r="L269" s="31">
        <v>0</v>
      </c>
      <c r="M269" s="36">
        <f t="shared" si="67"/>
        <v>0</v>
      </c>
      <c r="N269" s="31">
        <f t="shared" si="68"/>
        <v>52067174</v>
      </c>
      <c r="O269" s="36">
        <f t="shared" si="69"/>
        <v>0.61964017266608973</v>
      </c>
      <c r="P269" s="31">
        <v>10393817</v>
      </c>
      <c r="Q269" s="31">
        <v>75567293</v>
      </c>
      <c r="R269" s="31">
        <v>84891834</v>
      </c>
      <c r="S269" s="31">
        <v>28432844</v>
      </c>
      <c r="T269" s="36">
        <f t="shared" si="70"/>
        <v>0.33493025960541739</v>
      </c>
      <c r="U269" s="36">
        <f t="shared" si="71"/>
        <v>0.92978065709642577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16199945</v>
      </c>
      <c r="E270" s="31">
        <v>13516844</v>
      </c>
      <c r="F270" s="31">
        <v>1308007</v>
      </c>
      <c r="G270" s="36">
        <f t="shared" si="64"/>
        <v>8.0741446961702643E-2</v>
      </c>
      <c r="H270" s="31">
        <v>1435954</v>
      </c>
      <c r="I270" s="36">
        <f t="shared" si="65"/>
        <v>8.8639436738828431E-2</v>
      </c>
      <c r="J270" s="31">
        <v>1115295</v>
      </c>
      <c r="K270" s="36">
        <f t="shared" si="66"/>
        <v>8.2511494547099898E-2</v>
      </c>
      <c r="L270" s="31">
        <v>0</v>
      </c>
      <c r="M270" s="36">
        <f t="shared" si="67"/>
        <v>0</v>
      </c>
      <c r="N270" s="31">
        <f t="shared" si="68"/>
        <v>3859256</v>
      </c>
      <c r="O270" s="36">
        <f t="shared" si="69"/>
        <v>0.2855145772193568</v>
      </c>
      <c r="P270" s="31">
        <v>1333277</v>
      </c>
      <c r="Q270" s="31">
        <v>11102797</v>
      </c>
      <c r="R270" s="31">
        <v>12643781</v>
      </c>
      <c r="S270" s="31">
        <v>6575767</v>
      </c>
      <c r="T270" s="36">
        <f t="shared" si="70"/>
        <v>0.52007915986523334</v>
      </c>
      <c r="U270" s="36">
        <f t="shared" si="71"/>
        <v>-0.16349340759647091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23150942</v>
      </c>
      <c r="E271" s="31">
        <v>33708559</v>
      </c>
      <c r="F271" s="31">
        <v>2517018</v>
      </c>
      <c r="G271" s="36">
        <f t="shared" si="64"/>
        <v>0.10872205545674989</v>
      </c>
      <c r="H271" s="31">
        <v>4438467</v>
      </c>
      <c r="I271" s="36">
        <f t="shared" si="65"/>
        <v>0.1917186350343757</v>
      </c>
      <c r="J271" s="31">
        <v>4977667</v>
      </c>
      <c r="K271" s="36">
        <f t="shared" si="66"/>
        <v>0.14766774812296188</v>
      </c>
      <c r="L271" s="31">
        <v>0</v>
      </c>
      <c r="M271" s="36">
        <f t="shared" si="67"/>
        <v>0</v>
      </c>
      <c r="N271" s="31">
        <f t="shared" si="68"/>
        <v>11933152</v>
      </c>
      <c r="O271" s="36">
        <f t="shared" si="69"/>
        <v>0.35400955585197219</v>
      </c>
      <c r="P271" s="31">
        <v>2987535</v>
      </c>
      <c r="Q271" s="31">
        <v>21664856</v>
      </c>
      <c r="R271" s="31">
        <v>24714970</v>
      </c>
      <c r="S271" s="31">
        <v>8423289</v>
      </c>
      <c r="T271" s="36">
        <f t="shared" si="70"/>
        <v>0.34081728604161771</v>
      </c>
      <c r="U271" s="36">
        <f t="shared" si="71"/>
        <v>0.66614516650014144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4800712</v>
      </c>
      <c r="E272" s="31">
        <v>4899165</v>
      </c>
      <c r="F272" s="31">
        <v>391289</v>
      </c>
      <c r="G272" s="36">
        <f t="shared" si="64"/>
        <v>8.1506451543021122E-2</v>
      </c>
      <c r="H272" s="31">
        <v>798845</v>
      </c>
      <c r="I272" s="36">
        <f t="shared" si="65"/>
        <v>0.16640135879844489</v>
      </c>
      <c r="J272" s="31">
        <v>811396</v>
      </c>
      <c r="K272" s="36">
        <f t="shared" si="66"/>
        <v>0.16561924327921188</v>
      </c>
      <c r="L272" s="31">
        <v>0</v>
      </c>
      <c r="M272" s="36">
        <f t="shared" si="67"/>
        <v>0</v>
      </c>
      <c r="N272" s="31">
        <f t="shared" si="68"/>
        <v>2001530</v>
      </c>
      <c r="O272" s="36">
        <f t="shared" si="69"/>
        <v>0.40854512962923273</v>
      </c>
      <c r="P272" s="31">
        <v>408610</v>
      </c>
      <c r="Q272" s="31">
        <v>7165313</v>
      </c>
      <c r="R272" s="31">
        <v>6665313</v>
      </c>
      <c r="S272" s="31">
        <v>1332665</v>
      </c>
      <c r="T272" s="36">
        <f t="shared" si="70"/>
        <v>0.19994034788763859</v>
      </c>
      <c r="U272" s="36">
        <f t="shared" si="71"/>
        <v>0.98574680012726068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19012435</v>
      </c>
      <c r="E273" s="31">
        <v>19028435</v>
      </c>
      <c r="F273" s="31">
        <v>1315879</v>
      </c>
      <c r="G273" s="36">
        <f t="shared" si="64"/>
        <v>6.9211492373280961E-2</v>
      </c>
      <c r="H273" s="31">
        <v>1987376</v>
      </c>
      <c r="I273" s="36">
        <f t="shared" si="65"/>
        <v>0.10453032449552095</v>
      </c>
      <c r="J273" s="31">
        <v>1638647</v>
      </c>
      <c r="K273" s="36">
        <f t="shared" si="66"/>
        <v>8.6115700003704984E-2</v>
      </c>
      <c r="L273" s="31">
        <v>0</v>
      </c>
      <c r="M273" s="36">
        <f t="shared" si="67"/>
        <v>0</v>
      </c>
      <c r="N273" s="31">
        <f t="shared" si="68"/>
        <v>4941902</v>
      </c>
      <c r="O273" s="36">
        <f t="shared" si="69"/>
        <v>0.25971142660970281</v>
      </c>
      <c r="P273" s="31">
        <v>3063464</v>
      </c>
      <c r="Q273" s="31">
        <v>17958999</v>
      </c>
      <c r="R273" s="31">
        <v>17517999</v>
      </c>
      <c r="S273" s="31">
        <v>6026990</v>
      </c>
      <c r="T273" s="36">
        <f t="shared" si="70"/>
        <v>0.34404557278488257</v>
      </c>
      <c r="U273" s="36">
        <f t="shared" si="71"/>
        <v>-0.46509996526807562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0</v>
      </c>
      <c r="E274" s="31">
        <v>0</v>
      </c>
      <c r="F274" s="31">
        <v>0</v>
      </c>
      <c r="G274" s="36">
        <f t="shared" si="64"/>
        <v>0</v>
      </c>
      <c r="H274" s="31">
        <v>0</v>
      </c>
      <c r="I274" s="36">
        <f t="shared" si="65"/>
        <v>0</v>
      </c>
      <c r="J274" s="31">
        <v>0</v>
      </c>
      <c r="K274" s="36">
        <f t="shared" si="66"/>
        <v>0</v>
      </c>
      <c r="L274" s="31">
        <v>0</v>
      </c>
      <c r="M274" s="36">
        <f t="shared" si="67"/>
        <v>0</v>
      </c>
      <c r="N274" s="31">
        <f t="shared" si="68"/>
        <v>0</v>
      </c>
      <c r="O274" s="36">
        <f t="shared" si="69"/>
        <v>0</v>
      </c>
      <c r="P274" s="31">
        <v>0</v>
      </c>
      <c r="Q274" s="31">
        <v>0</v>
      </c>
      <c r="R274" s="31">
        <v>0</v>
      </c>
      <c r="S274" s="31">
        <v>0</v>
      </c>
      <c r="T274" s="36">
        <f t="shared" si="70"/>
        <v>0</v>
      </c>
      <c r="U274" s="36">
        <f t="shared" si="71"/>
        <v>0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157668523</v>
      </c>
      <c r="E275" s="32">
        <f>SUM(E268:E274)</f>
        <v>161169060</v>
      </c>
      <c r="F275" s="32">
        <f>SUM(F268:F274)</f>
        <v>20562328</v>
      </c>
      <c r="G275" s="37">
        <f t="shared" si="64"/>
        <v>0.13041492118246076</v>
      </c>
      <c r="H275" s="32">
        <f>SUM(H268:H274)</f>
        <v>26832186</v>
      </c>
      <c r="I275" s="37">
        <f t="shared" si="65"/>
        <v>0.1701809942115079</v>
      </c>
      <c r="J275" s="32">
        <f>SUM(J268:J274)</f>
        <v>29536743</v>
      </c>
      <c r="K275" s="37">
        <f t="shared" si="66"/>
        <v>0.18326559080260194</v>
      </c>
      <c r="L275" s="32">
        <f>SUM(L268:L274)</f>
        <v>0</v>
      </c>
      <c r="M275" s="37">
        <f t="shared" si="67"/>
        <v>0</v>
      </c>
      <c r="N275" s="32">
        <f t="shared" si="68"/>
        <v>76931257</v>
      </c>
      <c r="O275" s="37">
        <f t="shared" si="69"/>
        <v>0.47733266546320985</v>
      </c>
      <c r="P275" s="32">
        <f>SUM(P268:P274)</f>
        <v>20077492</v>
      </c>
      <c r="Q275" s="32">
        <f>SUM(Q268:Q274)</f>
        <v>142954997</v>
      </c>
      <c r="R275" s="32">
        <f>SUM(R268:R274)</f>
        <v>152440367</v>
      </c>
      <c r="S275" s="32">
        <f>SUM(S268:S274)</f>
        <v>54377031</v>
      </c>
      <c r="T275" s="37">
        <f t="shared" si="70"/>
        <v>0.3567101816279411</v>
      </c>
      <c r="U275" s="37">
        <f t="shared" si="71"/>
        <v>0.47113708226107121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23050836</v>
      </c>
      <c r="E276" s="31">
        <v>23050836</v>
      </c>
      <c r="F276" s="31">
        <v>2458033</v>
      </c>
      <c r="G276" s="36">
        <f t="shared" si="64"/>
        <v>0.10663530815107963</v>
      </c>
      <c r="H276" s="31">
        <v>2362666</v>
      </c>
      <c r="I276" s="36">
        <f t="shared" si="65"/>
        <v>0.10249806124168338</v>
      </c>
      <c r="J276" s="31">
        <v>2444094</v>
      </c>
      <c r="K276" s="36">
        <f t="shared" si="66"/>
        <v>0.10603060123285767</v>
      </c>
      <c r="L276" s="31">
        <v>0</v>
      </c>
      <c r="M276" s="36">
        <f t="shared" si="67"/>
        <v>0</v>
      </c>
      <c r="N276" s="31">
        <f t="shared" si="68"/>
        <v>7264793</v>
      </c>
      <c r="O276" s="36">
        <f t="shared" si="69"/>
        <v>0.31516397062562068</v>
      </c>
      <c r="P276" s="31">
        <v>2689739</v>
      </c>
      <c r="Q276" s="31">
        <v>8517052</v>
      </c>
      <c r="R276" s="31">
        <v>20630644</v>
      </c>
      <c r="S276" s="31">
        <v>6325350</v>
      </c>
      <c r="T276" s="36">
        <f t="shared" si="70"/>
        <v>0.30659973581047689</v>
      </c>
      <c r="U276" s="36">
        <f t="shared" si="71"/>
        <v>-9.1326704933080816E-2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40388300</v>
      </c>
      <c r="E277" s="31">
        <v>44799300</v>
      </c>
      <c r="F277" s="31">
        <v>1798501</v>
      </c>
      <c r="G277" s="36">
        <f t="shared" si="64"/>
        <v>4.4530247621217038E-2</v>
      </c>
      <c r="H277" s="31">
        <v>5663545</v>
      </c>
      <c r="I277" s="36">
        <f t="shared" si="65"/>
        <v>0.14022736782682113</v>
      </c>
      <c r="J277" s="31">
        <v>5721048</v>
      </c>
      <c r="K277" s="36">
        <f t="shared" si="66"/>
        <v>0.12770395966008397</v>
      </c>
      <c r="L277" s="31">
        <v>0</v>
      </c>
      <c r="M277" s="36">
        <f t="shared" si="67"/>
        <v>0</v>
      </c>
      <c r="N277" s="31">
        <f t="shared" si="68"/>
        <v>13183094</v>
      </c>
      <c r="O277" s="36">
        <f t="shared" si="69"/>
        <v>0.29427008904156987</v>
      </c>
      <c r="P277" s="31">
        <v>3754553</v>
      </c>
      <c r="Q277" s="31">
        <v>34308884</v>
      </c>
      <c r="R277" s="31">
        <v>38797169</v>
      </c>
      <c r="S277" s="31">
        <v>12245225</v>
      </c>
      <c r="T277" s="36">
        <f t="shared" si="70"/>
        <v>0.31562161146345497</v>
      </c>
      <c r="U277" s="36">
        <f t="shared" si="71"/>
        <v>0.52376274885452401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13650955</v>
      </c>
      <c r="E278" s="31">
        <v>12985483</v>
      </c>
      <c r="F278" s="31">
        <v>2364272</v>
      </c>
      <c r="G278" s="36">
        <f t="shared" si="64"/>
        <v>0.17319462264728</v>
      </c>
      <c r="H278" s="31">
        <v>1133355</v>
      </c>
      <c r="I278" s="36">
        <f t="shared" si="65"/>
        <v>8.3023861700518384E-2</v>
      </c>
      <c r="J278" s="31">
        <v>3974369</v>
      </c>
      <c r="K278" s="36">
        <f t="shared" si="66"/>
        <v>0.30606246991351804</v>
      </c>
      <c r="L278" s="31">
        <v>0</v>
      </c>
      <c r="M278" s="36">
        <f t="shared" si="67"/>
        <v>0</v>
      </c>
      <c r="N278" s="31">
        <f t="shared" si="68"/>
        <v>7471996</v>
      </c>
      <c r="O278" s="36">
        <f t="shared" si="69"/>
        <v>0.57541148065112402</v>
      </c>
      <c r="P278" s="31">
        <v>1327430</v>
      </c>
      <c r="Q278" s="31">
        <v>0</v>
      </c>
      <c r="R278" s="31">
        <v>17812170</v>
      </c>
      <c r="S278" s="31">
        <v>1843020</v>
      </c>
      <c r="T278" s="36">
        <f t="shared" si="70"/>
        <v>0.10346970638613937</v>
      </c>
      <c r="U278" s="36">
        <f t="shared" si="71"/>
        <v>1.994032830356403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4354116</v>
      </c>
      <c r="E279" s="31">
        <v>4224116</v>
      </c>
      <c r="F279" s="31">
        <v>148398</v>
      </c>
      <c r="G279" s="36">
        <f t="shared" si="64"/>
        <v>3.4082233913841527E-2</v>
      </c>
      <c r="H279" s="31">
        <v>447958</v>
      </c>
      <c r="I279" s="36">
        <f t="shared" si="65"/>
        <v>0.10288150338668056</v>
      </c>
      <c r="J279" s="31">
        <v>317127</v>
      </c>
      <c r="K279" s="36">
        <f t="shared" si="66"/>
        <v>7.5075353044281923E-2</v>
      </c>
      <c r="L279" s="31">
        <v>0</v>
      </c>
      <c r="M279" s="36">
        <f t="shared" si="67"/>
        <v>0</v>
      </c>
      <c r="N279" s="31">
        <f t="shared" si="68"/>
        <v>913483</v>
      </c>
      <c r="O279" s="36">
        <f t="shared" si="69"/>
        <v>0.21625424112406005</v>
      </c>
      <c r="P279" s="31">
        <v>41236</v>
      </c>
      <c r="Q279" s="31">
        <v>6547370</v>
      </c>
      <c r="R279" s="31">
        <v>5327450</v>
      </c>
      <c r="S279" s="31">
        <v>41236</v>
      </c>
      <c r="T279" s="36">
        <f t="shared" si="70"/>
        <v>7.7402885057579144E-3</v>
      </c>
      <c r="U279" s="36">
        <f t="shared" si="71"/>
        <v>6.6905373945096516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12510829</v>
      </c>
      <c r="E280" s="31">
        <v>13106285</v>
      </c>
      <c r="F280" s="31">
        <v>1070433</v>
      </c>
      <c r="G280" s="36">
        <f t="shared" si="64"/>
        <v>8.5560517212728268E-2</v>
      </c>
      <c r="H280" s="31">
        <v>1034618</v>
      </c>
      <c r="I280" s="36">
        <f t="shared" si="65"/>
        <v>8.2697797244291327E-2</v>
      </c>
      <c r="J280" s="31">
        <v>750955</v>
      </c>
      <c r="K280" s="36">
        <f t="shared" si="66"/>
        <v>5.7297319568436061E-2</v>
      </c>
      <c r="L280" s="31">
        <v>0</v>
      </c>
      <c r="M280" s="36">
        <f t="shared" si="67"/>
        <v>0</v>
      </c>
      <c r="N280" s="31">
        <f t="shared" si="68"/>
        <v>2856006</v>
      </c>
      <c r="O280" s="36">
        <f t="shared" si="69"/>
        <v>0.21791117772885299</v>
      </c>
      <c r="P280" s="31">
        <v>1108117</v>
      </c>
      <c r="Q280" s="31">
        <v>13346533</v>
      </c>
      <c r="R280" s="31">
        <v>13188700</v>
      </c>
      <c r="S280" s="31">
        <v>2988394</v>
      </c>
      <c r="T280" s="36">
        <f t="shared" si="70"/>
        <v>0.22658745744463063</v>
      </c>
      <c r="U280" s="36">
        <f t="shared" si="71"/>
        <v>-0.32231434045321927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11980197</v>
      </c>
      <c r="E281" s="31">
        <v>16791626</v>
      </c>
      <c r="F281" s="31">
        <v>1724050</v>
      </c>
      <c r="G281" s="36">
        <f t="shared" si="64"/>
        <v>0.14390831803517087</v>
      </c>
      <c r="H281" s="31">
        <v>1814706</v>
      </c>
      <c r="I281" s="36">
        <f t="shared" si="65"/>
        <v>0.15147547239832534</v>
      </c>
      <c r="J281" s="31">
        <v>1433930</v>
      </c>
      <c r="K281" s="36">
        <f t="shared" si="66"/>
        <v>8.5395541801609923E-2</v>
      </c>
      <c r="L281" s="31">
        <v>0</v>
      </c>
      <c r="M281" s="36">
        <f t="shared" si="67"/>
        <v>0</v>
      </c>
      <c r="N281" s="31">
        <f t="shared" si="68"/>
        <v>4972686</v>
      </c>
      <c r="O281" s="36">
        <f t="shared" si="69"/>
        <v>0.29614082638572348</v>
      </c>
      <c r="P281" s="31">
        <v>1664336</v>
      </c>
      <c r="Q281" s="31">
        <v>19468326</v>
      </c>
      <c r="R281" s="31">
        <v>11659860</v>
      </c>
      <c r="S281" s="31">
        <v>6040414</v>
      </c>
      <c r="T281" s="36">
        <f t="shared" si="70"/>
        <v>0.51805201777722887</v>
      </c>
      <c r="U281" s="36">
        <f t="shared" si="71"/>
        <v>-0.13843719056728931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21743672</v>
      </c>
      <c r="E282" s="31">
        <v>19988970</v>
      </c>
      <c r="F282" s="31">
        <v>2200043</v>
      </c>
      <c r="G282" s="36">
        <f t="shared" si="64"/>
        <v>0.10118084010833128</v>
      </c>
      <c r="H282" s="31">
        <v>2199335</v>
      </c>
      <c r="I282" s="36">
        <f t="shared" si="65"/>
        <v>0.1011482789107562</v>
      </c>
      <c r="J282" s="31">
        <v>2081586</v>
      </c>
      <c r="K282" s="36">
        <f t="shared" si="66"/>
        <v>0.10413673140737116</v>
      </c>
      <c r="L282" s="31">
        <v>0</v>
      </c>
      <c r="M282" s="36">
        <f t="shared" si="67"/>
        <v>0</v>
      </c>
      <c r="N282" s="31">
        <f t="shared" si="68"/>
        <v>6480964</v>
      </c>
      <c r="O282" s="36">
        <f t="shared" si="69"/>
        <v>0.32422701119667496</v>
      </c>
      <c r="P282" s="31">
        <v>2437106</v>
      </c>
      <c r="Q282" s="31">
        <v>20945513</v>
      </c>
      <c r="R282" s="31">
        <v>21172369</v>
      </c>
      <c r="S282" s="31">
        <v>7449423</v>
      </c>
      <c r="T282" s="36">
        <f t="shared" si="70"/>
        <v>0.35184645610512455</v>
      </c>
      <c r="U282" s="36">
        <f t="shared" si="71"/>
        <v>-0.14587793883401046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14621147</v>
      </c>
      <c r="E283" s="31">
        <v>20542744</v>
      </c>
      <c r="F283" s="31">
        <v>616350</v>
      </c>
      <c r="G283" s="36">
        <f t="shared" si="64"/>
        <v>4.2154695524229395E-2</v>
      </c>
      <c r="H283" s="31">
        <v>1737938</v>
      </c>
      <c r="I283" s="36">
        <f t="shared" si="65"/>
        <v>0.1188646827776234</v>
      </c>
      <c r="J283" s="31">
        <v>790321</v>
      </c>
      <c r="K283" s="36">
        <f t="shared" si="66"/>
        <v>3.8472026911302602E-2</v>
      </c>
      <c r="L283" s="31">
        <v>0</v>
      </c>
      <c r="M283" s="36">
        <f t="shared" si="67"/>
        <v>0</v>
      </c>
      <c r="N283" s="31">
        <f t="shared" si="68"/>
        <v>3144609</v>
      </c>
      <c r="O283" s="36">
        <f t="shared" si="69"/>
        <v>0.15307638551110797</v>
      </c>
      <c r="P283" s="31">
        <v>1811856</v>
      </c>
      <c r="Q283" s="31">
        <v>17045723</v>
      </c>
      <c r="R283" s="31">
        <v>16887318</v>
      </c>
      <c r="S283" s="31">
        <v>5119403</v>
      </c>
      <c r="T283" s="36">
        <f t="shared" si="70"/>
        <v>0.30315074306056178</v>
      </c>
      <c r="U283" s="36">
        <f t="shared" si="71"/>
        <v>-0.56380584328997441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142300052</v>
      </c>
      <c r="E285" s="32">
        <f>SUM(E276:E284)</f>
        <v>155489360</v>
      </c>
      <c r="F285" s="32">
        <f>SUM(F276:F284)</f>
        <v>12380080</v>
      </c>
      <c r="G285" s="37">
        <f t="shared" si="64"/>
        <v>8.6999827659936482E-2</v>
      </c>
      <c r="H285" s="32">
        <f>SUM(H276:H284)</f>
        <v>16394121</v>
      </c>
      <c r="I285" s="37">
        <f t="shared" si="65"/>
        <v>0.11520811671945137</v>
      </c>
      <c r="J285" s="32">
        <f>SUM(J276:J284)</f>
        <v>17513430</v>
      </c>
      <c r="K285" s="37">
        <f t="shared" si="66"/>
        <v>0.11263426642183105</v>
      </c>
      <c r="L285" s="32">
        <f>SUM(L276:L284)</f>
        <v>0</v>
      </c>
      <c r="M285" s="37">
        <f t="shared" si="67"/>
        <v>0</v>
      </c>
      <c r="N285" s="32">
        <f t="shared" si="68"/>
        <v>46287631</v>
      </c>
      <c r="O285" s="37">
        <f t="shared" si="69"/>
        <v>0.29769002200536421</v>
      </c>
      <c r="P285" s="32">
        <f>SUM(P276:P284)</f>
        <v>14834373</v>
      </c>
      <c r="Q285" s="32">
        <f>SUM(Q276:Q284)</f>
        <v>120179401</v>
      </c>
      <c r="R285" s="32">
        <f>SUM(R276:R284)</f>
        <v>145475680</v>
      </c>
      <c r="S285" s="32">
        <f>SUM(S276:S284)</f>
        <v>42052465</v>
      </c>
      <c r="T285" s="37">
        <f t="shared" si="70"/>
        <v>0.28906869519358835</v>
      </c>
      <c r="U285" s="37">
        <f t="shared" si="71"/>
        <v>0.18059792618130888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52937132</v>
      </c>
      <c r="E286" s="31">
        <v>52937132</v>
      </c>
      <c r="F286" s="31">
        <v>10504093</v>
      </c>
      <c r="G286" s="36">
        <f t="shared" si="64"/>
        <v>0.19842580440511964</v>
      </c>
      <c r="H286" s="31">
        <v>8348350</v>
      </c>
      <c r="I286" s="36">
        <f t="shared" si="65"/>
        <v>0.15770310337175047</v>
      </c>
      <c r="J286" s="31">
        <v>10404204</v>
      </c>
      <c r="K286" s="36">
        <f t="shared" si="66"/>
        <v>0.1965388680293447</v>
      </c>
      <c r="L286" s="31">
        <v>0</v>
      </c>
      <c r="M286" s="36">
        <f t="shared" si="67"/>
        <v>0</v>
      </c>
      <c r="N286" s="31">
        <f t="shared" si="68"/>
        <v>29256647</v>
      </c>
      <c r="O286" s="36">
        <f t="shared" si="69"/>
        <v>0.55266777580621484</v>
      </c>
      <c r="P286" s="31">
        <v>6476018</v>
      </c>
      <c r="Q286" s="31">
        <v>25665363</v>
      </c>
      <c r="R286" s="31">
        <v>25665363</v>
      </c>
      <c r="S286" s="31">
        <v>21599989</v>
      </c>
      <c r="T286" s="36">
        <f t="shared" si="70"/>
        <v>0.84160075974768012</v>
      </c>
      <c r="U286" s="36">
        <f t="shared" si="71"/>
        <v>0.60657428685343362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14115136</v>
      </c>
      <c r="E287" s="31">
        <v>13005719</v>
      </c>
      <c r="F287" s="31">
        <v>1806525</v>
      </c>
      <c r="G287" s="36">
        <f t="shared" si="64"/>
        <v>0.12798495175675248</v>
      </c>
      <c r="H287" s="31">
        <v>2187374</v>
      </c>
      <c r="I287" s="36">
        <f t="shared" si="65"/>
        <v>0.15496655505125845</v>
      </c>
      <c r="J287" s="31">
        <v>2079265</v>
      </c>
      <c r="K287" s="36">
        <f t="shared" si="66"/>
        <v>0.15987312965934447</v>
      </c>
      <c r="L287" s="31">
        <v>0</v>
      </c>
      <c r="M287" s="36">
        <f t="shared" si="67"/>
        <v>0</v>
      </c>
      <c r="N287" s="31">
        <f t="shared" si="68"/>
        <v>6073164</v>
      </c>
      <c r="O287" s="36">
        <f t="shared" si="69"/>
        <v>0.46696103460331567</v>
      </c>
      <c r="P287" s="31">
        <v>2422505</v>
      </c>
      <c r="Q287" s="31">
        <v>12032484</v>
      </c>
      <c r="R287" s="31">
        <v>12132484</v>
      </c>
      <c r="S287" s="31">
        <v>6915037</v>
      </c>
      <c r="T287" s="36">
        <f t="shared" si="70"/>
        <v>0.56996052910516926</v>
      </c>
      <c r="U287" s="36">
        <f t="shared" si="71"/>
        <v>-0.14168804605150453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37478487</v>
      </c>
      <c r="E288" s="31">
        <v>41637127</v>
      </c>
      <c r="F288" s="31">
        <v>4863109</v>
      </c>
      <c r="G288" s="36">
        <f t="shared" si="64"/>
        <v>0.12975734586084012</v>
      </c>
      <c r="H288" s="31">
        <v>5750083</v>
      </c>
      <c r="I288" s="36">
        <f t="shared" si="65"/>
        <v>0.15342356269611418</v>
      </c>
      <c r="J288" s="31">
        <v>6589839</v>
      </c>
      <c r="K288" s="36">
        <f t="shared" si="66"/>
        <v>0.15826834065664522</v>
      </c>
      <c r="L288" s="31">
        <v>0</v>
      </c>
      <c r="M288" s="36">
        <f t="shared" si="67"/>
        <v>0</v>
      </c>
      <c r="N288" s="31">
        <f t="shared" si="68"/>
        <v>17203031</v>
      </c>
      <c r="O288" s="36">
        <f t="shared" si="69"/>
        <v>0.41316565862000998</v>
      </c>
      <c r="P288" s="31">
        <v>5419897</v>
      </c>
      <c r="Q288" s="31">
        <v>38299671</v>
      </c>
      <c r="R288" s="31">
        <v>29826628</v>
      </c>
      <c r="S288" s="31">
        <v>13905110</v>
      </c>
      <c r="T288" s="36">
        <f t="shared" si="70"/>
        <v>0.46619785515144385</v>
      </c>
      <c r="U288" s="36">
        <f t="shared" si="71"/>
        <v>0.21586055971174356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10478707</v>
      </c>
      <c r="E289" s="31">
        <v>6770747</v>
      </c>
      <c r="F289" s="31">
        <v>687246</v>
      </c>
      <c r="G289" s="36">
        <f t="shared" si="64"/>
        <v>6.5585000134081431E-2</v>
      </c>
      <c r="H289" s="31">
        <v>431897</v>
      </c>
      <c r="I289" s="36">
        <f t="shared" si="65"/>
        <v>4.1216631021365517E-2</v>
      </c>
      <c r="J289" s="31">
        <v>790024</v>
      </c>
      <c r="K289" s="36">
        <f t="shared" si="66"/>
        <v>0.11668195547699538</v>
      </c>
      <c r="L289" s="31">
        <v>0</v>
      </c>
      <c r="M289" s="36">
        <f t="shared" si="67"/>
        <v>0</v>
      </c>
      <c r="N289" s="31">
        <f t="shared" si="68"/>
        <v>1909167</v>
      </c>
      <c r="O289" s="36">
        <f t="shared" si="69"/>
        <v>0.28197287537106319</v>
      </c>
      <c r="P289" s="31">
        <v>830583</v>
      </c>
      <c r="Q289" s="31">
        <v>7086596</v>
      </c>
      <c r="R289" s="31">
        <v>7753148</v>
      </c>
      <c r="S289" s="31">
        <v>2257420</v>
      </c>
      <c r="T289" s="36">
        <f t="shared" si="70"/>
        <v>0.29116173198293133</v>
      </c>
      <c r="U289" s="36">
        <f t="shared" si="71"/>
        <v>-4.8831965017343215E-2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103864649</v>
      </c>
      <c r="E290" s="31">
        <v>107786439</v>
      </c>
      <c r="F290" s="31">
        <v>12478793</v>
      </c>
      <c r="G290" s="36">
        <f t="shared" si="64"/>
        <v>0.12014475685562659</v>
      </c>
      <c r="H290" s="31">
        <v>12142866</v>
      </c>
      <c r="I290" s="36">
        <f t="shared" si="65"/>
        <v>0.11691048029248143</v>
      </c>
      <c r="J290" s="31">
        <v>17065621</v>
      </c>
      <c r="K290" s="36">
        <f t="shared" si="66"/>
        <v>0.15832808986295577</v>
      </c>
      <c r="L290" s="31">
        <v>0</v>
      </c>
      <c r="M290" s="36">
        <f t="shared" si="67"/>
        <v>0</v>
      </c>
      <c r="N290" s="31">
        <f t="shared" si="68"/>
        <v>41687280</v>
      </c>
      <c r="O290" s="36">
        <f t="shared" si="69"/>
        <v>0.3867581152764496</v>
      </c>
      <c r="P290" s="31">
        <v>10988341</v>
      </c>
      <c r="Q290" s="31">
        <v>92170804</v>
      </c>
      <c r="R290" s="31">
        <v>91170804</v>
      </c>
      <c r="S290" s="31">
        <v>37528910</v>
      </c>
      <c r="T290" s="36">
        <f t="shared" si="70"/>
        <v>0.41163298285709976</v>
      </c>
      <c r="U290" s="36">
        <f t="shared" si="71"/>
        <v>0.55306619989314121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218874111</v>
      </c>
      <c r="E292" s="32">
        <f>SUM(E286:E291)</f>
        <v>222137164</v>
      </c>
      <c r="F292" s="32">
        <f>SUM(F286:F291)</f>
        <v>30339766</v>
      </c>
      <c r="G292" s="37">
        <f t="shared" si="64"/>
        <v>0.13861742652606365</v>
      </c>
      <c r="H292" s="32">
        <f>SUM(H286:H291)</f>
        <v>28860570</v>
      </c>
      <c r="I292" s="37">
        <f t="shared" si="65"/>
        <v>0.13185922203471565</v>
      </c>
      <c r="J292" s="32">
        <f>SUM(J286:J291)</f>
        <v>36928953</v>
      </c>
      <c r="K292" s="37">
        <f t="shared" si="66"/>
        <v>0.16624392035544308</v>
      </c>
      <c r="L292" s="32">
        <f>SUM(L286:L291)</f>
        <v>0</v>
      </c>
      <c r="M292" s="37">
        <f t="shared" si="67"/>
        <v>0</v>
      </c>
      <c r="N292" s="32">
        <f t="shared" si="68"/>
        <v>96129289</v>
      </c>
      <c r="O292" s="37">
        <f t="shared" si="69"/>
        <v>0.43274743977554336</v>
      </c>
      <c r="P292" s="32">
        <f>SUM(P286:P291)</f>
        <v>26137344</v>
      </c>
      <c r="Q292" s="32">
        <f>SUM(Q286:Q291)</f>
        <v>175254918</v>
      </c>
      <c r="R292" s="32">
        <f>SUM(R286:R291)</f>
        <v>166548427</v>
      </c>
      <c r="S292" s="32">
        <f>SUM(S286:S291)</f>
        <v>82206466</v>
      </c>
      <c r="T292" s="37">
        <f t="shared" si="70"/>
        <v>0.49358896676940694</v>
      </c>
      <c r="U292" s="37">
        <f t="shared" si="71"/>
        <v>0.41288085736637958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404410918</v>
      </c>
      <c r="E293" s="31">
        <v>440429918</v>
      </c>
      <c r="F293" s="31">
        <v>84820630</v>
      </c>
      <c r="G293" s="36">
        <f t="shared" si="64"/>
        <v>0.20973872421515583</v>
      </c>
      <c r="H293" s="31">
        <v>87008650</v>
      </c>
      <c r="I293" s="36">
        <f t="shared" si="65"/>
        <v>0.21514911227001046</v>
      </c>
      <c r="J293" s="31">
        <v>103296269</v>
      </c>
      <c r="K293" s="36">
        <f t="shared" si="66"/>
        <v>0.23453508669227144</v>
      </c>
      <c r="L293" s="31">
        <v>0</v>
      </c>
      <c r="M293" s="36">
        <f t="shared" si="67"/>
        <v>0</v>
      </c>
      <c r="N293" s="31">
        <f t="shared" si="68"/>
        <v>275125549</v>
      </c>
      <c r="O293" s="36">
        <f t="shared" si="69"/>
        <v>0.62467497723440302</v>
      </c>
      <c r="P293" s="31">
        <v>125037895</v>
      </c>
      <c r="Q293" s="31">
        <v>374957439</v>
      </c>
      <c r="R293" s="31">
        <v>414257439</v>
      </c>
      <c r="S293" s="31">
        <v>309979792</v>
      </c>
      <c r="T293" s="36">
        <f t="shared" si="70"/>
        <v>0.74827815463803893</v>
      </c>
      <c r="U293" s="36">
        <f t="shared" si="71"/>
        <v>-0.17388029444993458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34939321</v>
      </c>
      <c r="E294" s="31">
        <v>66420930</v>
      </c>
      <c r="F294" s="31">
        <v>6789023</v>
      </c>
      <c r="G294" s="36">
        <f t="shared" si="64"/>
        <v>0.19430895637611276</v>
      </c>
      <c r="H294" s="31">
        <v>3847080</v>
      </c>
      <c r="I294" s="36">
        <f t="shared" si="65"/>
        <v>0.11010746316449596</v>
      </c>
      <c r="J294" s="31">
        <v>2628943</v>
      </c>
      <c r="K294" s="36">
        <f t="shared" si="66"/>
        <v>3.9580039002766146E-2</v>
      </c>
      <c r="L294" s="31">
        <v>0</v>
      </c>
      <c r="M294" s="36">
        <f t="shared" si="67"/>
        <v>0</v>
      </c>
      <c r="N294" s="31">
        <f t="shared" si="68"/>
        <v>13265046</v>
      </c>
      <c r="O294" s="36">
        <f t="shared" si="69"/>
        <v>0.19971183781979565</v>
      </c>
      <c r="P294" s="31">
        <v>9041877</v>
      </c>
      <c r="Q294" s="31">
        <v>36480536</v>
      </c>
      <c r="R294" s="31">
        <v>39253902</v>
      </c>
      <c r="S294" s="31">
        <v>22531991</v>
      </c>
      <c r="T294" s="36">
        <f t="shared" si="70"/>
        <v>0.5740064006885226</v>
      </c>
      <c r="U294" s="36">
        <f t="shared" si="71"/>
        <v>-0.70924809085547169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24944311</v>
      </c>
      <c r="E295" s="31">
        <v>27490258</v>
      </c>
      <c r="F295" s="31">
        <v>6228771</v>
      </c>
      <c r="G295" s="36">
        <f t="shared" si="64"/>
        <v>0.24970707749755044</v>
      </c>
      <c r="H295" s="31">
        <v>5659803</v>
      </c>
      <c r="I295" s="36">
        <f t="shared" si="65"/>
        <v>0.22689754790180414</v>
      </c>
      <c r="J295" s="31">
        <v>3883084</v>
      </c>
      <c r="K295" s="36">
        <f t="shared" si="66"/>
        <v>0.1412530940960976</v>
      </c>
      <c r="L295" s="31">
        <v>0</v>
      </c>
      <c r="M295" s="36">
        <f t="shared" si="67"/>
        <v>0</v>
      </c>
      <c r="N295" s="31">
        <f t="shared" si="68"/>
        <v>15771658</v>
      </c>
      <c r="O295" s="36">
        <f t="shared" si="69"/>
        <v>0.57371807860079016</v>
      </c>
      <c r="P295" s="31">
        <v>7385098</v>
      </c>
      <c r="Q295" s="31">
        <v>18282085</v>
      </c>
      <c r="R295" s="31">
        <v>21466163</v>
      </c>
      <c r="S295" s="31">
        <v>14310716</v>
      </c>
      <c r="T295" s="36">
        <f t="shared" si="70"/>
        <v>0.66666390262665942</v>
      </c>
      <c r="U295" s="36">
        <f t="shared" si="71"/>
        <v>-0.47420007154949062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82582148</v>
      </c>
      <c r="E296" s="31">
        <v>86914085</v>
      </c>
      <c r="F296" s="31">
        <v>9732412</v>
      </c>
      <c r="G296" s="36">
        <f t="shared" si="64"/>
        <v>0.11785128185331289</v>
      </c>
      <c r="H296" s="31">
        <v>17597973</v>
      </c>
      <c r="I296" s="36">
        <f t="shared" si="65"/>
        <v>0.21309657627215026</v>
      </c>
      <c r="J296" s="31">
        <v>9368887</v>
      </c>
      <c r="K296" s="36">
        <f t="shared" si="66"/>
        <v>0.10779480679109721</v>
      </c>
      <c r="L296" s="31">
        <v>0</v>
      </c>
      <c r="M296" s="36">
        <f t="shared" si="67"/>
        <v>0</v>
      </c>
      <c r="N296" s="31">
        <f t="shared" si="68"/>
        <v>36699272</v>
      </c>
      <c r="O296" s="36">
        <f t="shared" si="69"/>
        <v>0.42224769437542831</v>
      </c>
      <c r="P296" s="31">
        <v>9928848</v>
      </c>
      <c r="Q296" s="31">
        <v>93241828</v>
      </c>
      <c r="R296" s="31">
        <v>93241828</v>
      </c>
      <c r="S296" s="31">
        <v>22486064</v>
      </c>
      <c r="T296" s="36">
        <f t="shared" si="70"/>
        <v>0.24115854957283764</v>
      </c>
      <c r="U296" s="36">
        <f t="shared" si="71"/>
        <v>-5.6397378628416872E-2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546876698</v>
      </c>
      <c r="E298" s="32">
        <f>SUM(E293:E297)</f>
        <v>621255191</v>
      </c>
      <c r="F298" s="32">
        <f>SUM(F293:F297)</f>
        <v>107570836</v>
      </c>
      <c r="G298" s="37">
        <f t="shared" si="64"/>
        <v>0.19670034651942694</v>
      </c>
      <c r="H298" s="32">
        <f>SUM(H293:H297)</f>
        <v>114113506</v>
      </c>
      <c r="I298" s="37">
        <f t="shared" si="65"/>
        <v>0.20866404880172826</v>
      </c>
      <c r="J298" s="32">
        <f>SUM(J293:J297)</f>
        <v>119177183</v>
      </c>
      <c r="K298" s="37">
        <f t="shared" si="66"/>
        <v>0.19183289689405589</v>
      </c>
      <c r="L298" s="32">
        <f>SUM(L293:L297)</f>
        <v>0</v>
      </c>
      <c r="M298" s="37">
        <f t="shared" si="67"/>
        <v>0</v>
      </c>
      <c r="N298" s="32">
        <f t="shared" si="68"/>
        <v>340861525</v>
      </c>
      <c r="O298" s="37">
        <f t="shared" si="69"/>
        <v>0.54866587827030322</v>
      </c>
      <c r="P298" s="32">
        <f>SUM(P293:P297)</f>
        <v>151393718</v>
      </c>
      <c r="Q298" s="32">
        <f>SUM(Q293:Q297)</f>
        <v>522961888</v>
      </c>
      <c r="R298" s="32">
        <f>SUM(R293:R297)</f>
        <v>568219332</v>
      </c>
      <c r="S298" s="32">
        <f>SUM(S293:S297)</f>
        <v>369308563</v>
      </c>
      <c r="T298" s="37">
        <f t="shared" si="70"/>
        <v>0.64994015902295976</v>
      </c>
      <c r="U298" s="37">
        <f t="shared" si="71"/>
        <v>-0.21279968168824548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1303541986</v>
      </c>
      <c r="E299" s="32">
        <f>SUM(E263:E266,E268:E274,E276:E284,E286:E291,E293:E297)</f>
        <v>1392165545</v>
      </c>
      <c r="F299" s="32">
        <f>SUM(F263:F266,F268:F274,F276:F284,F286:F291,F293:F297)</f>
        <v>206423700</v>
      </c>
      <c r="G299" s="37">
        <f t="shared" si="64"/>
        <v>0.15835600403898306</v>
      </c>
      <c r="H299" s="32">
        <f>SUM(H263:H266,H268:H274,H276:H284,H286:H291,H293:H297)</f>
        <v>233172121</v>
      </c>
      <c r="I299" s="37">
        <f t="shared" si="65"/>
        <v>0.17887580415840937</v>
      </c>
      <c r="J299" s="32">
        <f>SUM(J263:J266,J268:J274,J276:J284,J286:J291,J293:J297)</f>
        <v>248411353</v>
      </c>
      <c r="K299" s="37">
        <f t="shared" si="66"/>
        <v>0.17843521116592495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688007174</v>
      </c>
      <c r="O299" s="37">
        <f t="shared" si="69"/>
        <v>0.49419925415551064</v>
      </c>
      <c r="P299" s="32">
        <f>SUM(P263:P266,P268:P274,P276:P284,P286:P291,P293:P297)</f>
        <v>255001116</v>
      </c>
      <c r="Q299" s="32">
        <f>SUM(Q263:Q266,Q268:Q274,Q276:Q284,Q286:Q291,Q293:Q297)</f>
        <v>1221378432</v>
      </c>
      <c r="R299" s="32">
        <f>SUM(R263:R266,R268:R274,R276:R284,R286:R291,R293:R297)</f>
        <v>1292989235</v>
      </c>
      <c r="S299" s="32">
        <f>SUM(S263:S266,S268:S274,S276:S284,S286:S291,S293:S297)</f>
        <v>675642934</v>
      </c>
      <c r="T299" s="37">
        <f t="shared" si="70"/>
        <v>0.52254335590040701</v>
      </c>
      <c r="U299" s="37">
        <f t="shared" si="71"/>
        <v>-2.5842094745969657E-2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9882575733</v>
      </c>
      <c r="E302" s="31">
        <v>9915217473</v>
      </c>
      <c r="F302" s="31">
        <v>1719450170</v>
      </c>
      <c r="G302" s="36">
        <f t="shared" ref="G302:G339" si="72">IF(($D302     =0),0,($F302     /$D302     ))</f>
        <v>0.17398805902983308</v>
      </c>
      <c r="H302" s="31">
        <v>2489577051</v>
      </c>
      <c r="I302" s="36">
        <f t="shared" ref="I302:I339" si="73">IF(($D302     =0),0,($H302     /$D302     ))</f>
        <v>0.25191580801013025</v>
      </c>
      <c r="J302" s="31">
        <v>2596488637</v>
      </c>
      <c r="K302" s="36">
        <f t="shared" ref="K302:K339" si="74">IF(($E302     =0),0,($J302     /$E302     ))</f>
        <v>0.26186905572877894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6805515858</v>
      </c>
      <c r="O302" s="36">
        <f t="shared" ref="O302:O339" si="77">IF(($E302     =0),0,($N302     /$E302     ))</f>
        <v>0.68637081098140429</v>
      </c>
      <c r="P302" s="31">
        <v>2297307415</v>
      </c>
      <c r="Q302" s="31">
        <v>8779721563</v>
      </c>
      <c r="R302" s="31">
        <v>8931462101</v>
      </c>
      <c r="S302" s="31">
        <v>5976231028</v>
      </c>
      <c r="T302" s="36">
        <f t="shared" ref="T302:T339" si="78">IF(($R302     =0),0,($S302     /$R302     ))</f>
        <v>0.66912124357901925</v>
      </c>
      <c r="U302" s="36">
        <f t="shared" ref="U302:U339" si="79">IF(($P302     =0),0,(($J302     /$P302     )-1))</f>
        <v>0.13023125248564082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9882575733</v>
      </c>
      <c r="E303" s="32">
        <f>E302</f>
        <v>9915217473</v>
      </c>
      <c r="F303" s="32">
        <f>F302</f>
        <v>1719450170</v>
      </c>
      <c r="G303" s="37">
        <f t="shared" si="72"/>
        <v>0.17398805902983308</v>
      </c>
      <c r="H303" s="32">
        <f>H302</f>
        <v>2489577051</v>
      </c>
      <c r="I303" s="37">
        <f t="shared" si="73"/>
        <v>0.25191580801013025</v>
      </c>
      <c r="J303" s="32">
        <f>J302</f>
        <v>2596488637</v>
      </c>
      <c r="K303" s="37">
        <f t="shared" si="74"/>
        <v>0.26186905572877894</v>
      </c>
      <c r="L303" s="32">
        <f>L302</f>
        <v>0</v>
      </c>
      <c r="M303" s="37">
        <f t="shared" si="75"/>
        <v>0</v>
      </c>
      <c r="N303" s="32">
        <f t="shared" si="76"/>
        <v>6805515858</v>
      </c>
      <c r="O303" s="37">
        <f t="shared" si="77"/>
        <v>0.68637081098140429</v>
      </c>
      <c r="P303" s="32">
        <f>P302</f>
        <v>2297307415</v>
      </c>
      <c r="Q303" s="32">
        <f>Q302</f>
        <v>8779721563</v>
      </c>
      <c r="R303" s="32">
        <f>R302</f>
        <v>8931462101</v>
      </c>
      <c r="S303" s="32">
        <f>S302</f>
        <v>5976231028</v>
      </c>
      <c r="T303" s="37">
        <f t="shared" si="78"/>
        <v>0.66912124357901925</v>
      </c>
      <c r="U303" s="37">
        <f t="shared" si="79"/>
        <v>0.13023125248564082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48660611</v>
      </c>
      <c r="E304" s="31">
        <v>51735885</v>
      </c>
      <c r="F304" s="31">
        <v>7163074</v>
      </c>
      <c r="G304" s="36">
        <f t="shared" si="72"/>
        <v>0.14720476896601237</v>
      </c>
      <c r="H304" s="31">
        <v>8970027</v>
      </c>
      <c r="I304" s="36">
        <f t="shared" si="73"/>
        <v>0.18433856081256358</v>
      </c>
      <c r="J304" s="31">
        <v>17097605</v>
      </c>
      <c r="K304" s="36">
        <f t="shared" si="74"/>
        <v>0.33047864166235874</v>
      </c>
      <c r="L304" s="31">
        <v>0</v>
      </c>
      <c r="M304" s="36">
        <f t="shared" si="75"/>
        <v>0</v>
      </c>
      <c r="N304" s="31">
        <f t="shared" si="76"/>
        <v>33230706</v>
      </c>
      <c r="O304" s="36">
        <f t="shared" si="77"/>
        <v>0.64231443996753901</v>
      </c>
      <c r="P304" s="31">
        <v>7789616</v>
      </c>
      <c r="Q304" s="31">
        <v>47554935</v>
      </c>
      <c r="R304" s="31">
        <v>47103700</v>
      </c>
      <c r="S304" s="31">
        <v>20778752</v>
      </c>
      <c r="T304" s="36">
        <f t="shared" si="78"/>
        <v>0.44112780949267255</v>
      </c>
      <c r="U304" s="36">
        <f t="shared" si="79"/>
        <v>1.194922702223062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34006903</v>
      </c>
      <c r="E305" s="31">
        <v>38766659</v>
      </c>
      <c r="F305" s="31">
        <v>6384214</v>
      </c>
      <c r="G305" s="36">
        <f t="shared" si="72"/>
        <v>0.18773288470284988</v>
      </c>
      <c r="H305" s="31">
        <v>8110071</v>
      </c>
      <c r="I305" s="36">
        <f t="shared" si="73"/>
        <v>0.23848308092036491</v>
      </c>
      <c r="J305" s="31">
        <v>8552405</v>
      </c>
      <c r="K305" s="36">
        <f t="shared" si="74"/>
        <v>0.22061238240829575</v>
      </c>
      <c r="L305" s="31">
        <v>0</v>
      </c>
      <c r="M305" s="36">
        <f t="shared" si="75"/>
        <v>0</v>
      </c>
      <c r="N305" s="31">
        <f t="shared" si="76"/>
        <v>23046690</v>
      </c>
      <c r="O305" s="36">
        <f t="shared" si="77"/>
        <v>0.59449771000384632</v>
      </c>
      <c r="P305" s="31">
        <v>5241317</v>
      </c>
      <c r="Q305" s="31">
        <v>33757318</v>
      </c>
      <c r="R305" s="31">
        <v>31612685</v>
      </c>
      <c r="S305" s="31">
        <v>20456346</v>
      </c>
      <c r="T305" s="36">
        <f t="shared" si="78"/>
        <v>0.64709296284070772</v>
      </c>
      <c r="U305" s="36">
        <f t="shared" si="79"/>
        <v>0.63172824692725138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42699000</v>
      </c>
      <c r="E306" s="31">
        <v>43824800</v>
      </c>
      <c r="F306" s="31">
        <v>6978256</v>
      </c>
      <c r="G306" s="36">
        <f t="shared" si="72"/>
        <v>0.16342902644090027</v>
      </c>
      <c r="H306" s="31">
        <v>9143837</v>
      </c>
      <c r="I306" s="36">
        <f t="shared" si="73"/>
        <v>0.21414639687112111</v>
      </c>
      <c r="J306" s="31">
        <v>11224197</v>
      </c>
      <c r="K306" s="36">
        <f t="shared" si="74"/>
        <v>0.25611519048575238</v>
      </c>
      <c r="L306" s="31">
        <v>0</v>
      </c>
      <c r="M306" s="36">
        <f t="shared" si="75"/>
        <v>0</v>
      </c>
      <c r="N306" s="31">
        <f t="shared" si="76"/>
        <v>27346290</v>
      </c>
      <c r="O306" s="36">
        <f t="shared" si="77"/>
        <v>0.62399121045618011</v>
      </c>
      <c r="P306" s="31">
        <v>14429277</v>
      </c>
      <c r="Q306" s="31">
        <v>36272759</v>
      </c>
      <c r="R306" s="31">
        <v>39901500</v>
      </c>
      <c r="S306" s="31">
        <v>28754050</v>
      </c>
      <c r="T306" s="36">
        <f t="shared" si="78"/>
        <v>0.72062579101036306</v>
      </c>
      <c r="U306" s="36">
        <f t="shared" si="79"/>
        <v>-0.22212339537178472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182545936</v>
      </c>
      <c r="E307" s="31">
        <v>174460978</v>
      </c>
      <c r="F307" s="31">
        <v>39032700</v>
      </c>
      <c r="G307" s="36">
        <f t="shared" si="72"/>
        <v>0.21382398784270937</v>
      </c>
      <c r="H307" s="31">
        <v>42816166</v>
      </c>
      <c r="I307" s="36">
        <f t="shared" si="73"/>
        <v>0.23455009154517689</v>
      </c>
      <c r="J307" s="31">
        <v>48943597</v>
      </c>
      <c r="K307" s="36">
        <f t="shared" si="74"/>
        <v>0.28054180115853761</v>
      </c>
      <c r="L307" s="31">
        <v>0</v>
      </c>
      <c r="M307" s="36">
        <f t="shared" si="75"/>
        <v>0</v>
      </c>
      <c r="N307" s="31">
        <f t="shared" si="76"/>
        <v>130792463</v>
      </c>
      <c r="O307" s="36">
        <f t="shared" si="77"/>
        <v>0.74969465664694368</v>
      </c>
      <c r="P307" s="31">
        <v>46167056</v>
      </c>
      <c r="Q307" s="31">
        <v>179350712</v>
      </c>
      <c r="R307" s="31">
        <v>169657501</v>
      </c>
      <c r="S307" s="31">
        <v>123006232</v>
      </c>
      <c r="T307" s="36">
        <f t="shared" si="78"/>
        <v>0.72502678204602344</v>
      </c>
      <c r="U307" s="36">
        <f t="shared" si="79"/>
        <v>6.0141175127129687E-2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117661539</v>
      </c>
      <c r="E308" s="31">
        <v>118677464</v>
      </c>
      <c r="F308" s="31">
        <v>10794523</v>
      </c>
      <c r="G308" s="36">
        <f t="shared" si="72"/>
        <v>9.1742153738104681E-2</v>
      </c>
      <c r="H308" s="31">
        <v>13053703</v>
      </c>
      <c r="I308" s="36">
        <f t="shared" si="73"/>
        <v>0.11094282049123971</v>
      </c>
      <c r="J308" s="31">
        <v>53939998</v>
      </c>
      <c r="K308" s="36">
        <f t="shared" si="74"/>
        <v>0.45450918971440102</v>
      </c>
      <c r="L308" s="31">
        <v>0</v>
      </c>
      <c r="M308" s="36">
        <f t="shared" si="75"/>
        <v>0</v>
      </c>
      <c r="N308" s="31">
        <f t="shared" si="76"/>
        <v>77788224</v>
      </c>
      <c r="O308" s="36">
        <f t="shared" si="77"/>
        <v>0.65545910215944625</v>
      </c>
      <c r="P308" s="31">
        <v>16138094</v>
      </c>
      <c r="Q308" s="31">
        <v>108518537</v>
      </c>
      <c r="R308" s="31">
        <v>123586688</v>
      </c>
      <c r="S308" s="31">
        <v>39112701</v>
      </c>
      <c r="T308" s="36">
        <f t="shared" si="78"/>
        <v>0.31647988657160225</v>
      </c>
      <c r="U308" s="36">
        <f t="shared" si="79"/>
        <v>2.3424020209573695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184194003</v>
      </c>
      <c r="E309" s="31">
        <v>184344003</v>
      </c>
      <c r="F309" s="31">
        <v>25775484</v>
      </c>
      <c r="G309" s="36">
        <f t="shared" si="72"/>
        <v>0.13993660803386743</v>
      </c>
      <c r="H309" s="31">
        <v>39408952</v>
      </c>
      <c r="I309" s="36">
        <f t="shared" si="73"/>
        <v>0.21395350205837049</v>
      </c>
      <c r="J309" s="31">
        <v>35780959</v>
      </c>
      <c r="K309" s="36">
        <f t="shared" si="74"/>
        <v>0.19409885007216643</v>
      </c>
      <c r="L309" s="31">
        <v>0</v>
      </c>
      <c r="M309" s="36">
        <f t="shared" si="75"/>
        <v>0</v>
      </c>
      <c r="N309" s="31">
        <f t="shared" si="76"/>
        <v>100965395</v>
      </c>
      <c r="O309" s="36">
        <f t="shared" si="77"/>
        <v>0.54770100115488973</v>
      </c>
      <c r="P309" s="31">
        <v>39691248</v>
      </c>
      <c r="Q309" s="31">
        <v>151072260</v>
      </c>
      <c r="R309" s="31">
        <v>176380960</v>
      </c>
      <c r="S309" s="31">
        <v>99869933</v>
      </c>
      <c r="T309" s="36">
        <f t="shared" si="78"/>
        <v>0.5662171982735551</v>
      </c>
      <c r="U309" s="36">
        <f t="shared" si="79"/>
        <v>-9.8517663138231404E-2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609767992</v>
      </c>
      <c r="E310" s="32">
        <f>SUM(E304:E309)</f>
        <v>611809789</v>
      </c>
      <c r="F310" s="32">
        <f>SUM(F304:F309)</f>
        <v>96128251</v>
      </c>
      <c r="G310" s="37">
        <f t="shared" si="72"/>
        <v>0.15764725643388641</v>
      </c>
      <c r="H310" s="32">
        <f>SUM(H304:H309)</f>
        <v>121502756</v>
      </c>
      <c r="I310" s="37">
        <f t="shared" si="73"/>
        <v>0.19926063288674556</v>
      </c>
      <c r="J310" s="32">
        <f>SUM(J304:J309)</f>
        <v>175538761</v>
      </c>
      <c r="K310" s="37">
        <f t="shared" si="74"/>
        <v>0.28691721537655879</v>
      </c>
      <c r="L310" s="32">
        <f>SUM(L304:L309)</f>
        <v>0</v>
      </c>
      <c r="M310" s="37">
        <f t="shared" si="75"/>
        <v>0</v>
      </c>
      <c r="N310" s="32">
        <f t="shared" si="76"/>
        <v>393169768</v>
      </c>
      <c r="O310" s="37">
        <f t="shared" si="77"/>
        <v>0.64263399355318263</v>
      </c>
      <c r="P310" s="32">
        <f>SUM(P304:P309)</f>
        <v>129456608</v>
      </c>
      <c r="Q310" s="32">
        <f>SUM(Q304:Q309)</f>
        <v>556526521</v>
      </c>
      <c r="R310" s="32">
        <f>SUM(R304:R309)</f>
        <v>588243034</v>
      </c>
      <c r="S310" s="32">
        <f>SUM(S304:S309)</f>
        <v>331978014</v>
      </c>
      <c r="T310" s="37">
        <f t="shared" si="78"/>
        <v>0.56435519812717405</v>
      </c>
      <c r="U310" s="37">
        <f t="shared" si="79"/>
        <v>0.35596601604145239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61526258</v>
      </c>
      <c r="E311" s="31">
        <v>58912379</v>
      </c>
      <c r="F311" s="31">
        <v>7785872</v>
      </c>
      <c r="G311" s="36">
        <f t="shared" si="72"/>
        <v>0.12654551492470092</v>
      </c>
      <c r="H311" s="31">
        <v>13076104</v>
      </c>
      <c r="I311" s="36">
        <f t="shared" si="73"/>
        <v>0.21252883606215739</v>
      </c>
      <c r="J311" s="31">
        <v>7105188</v>
      </c>
      <c r="K311" s="36">
        <f t="shared" si="74"/>
        <v>0.12060602747005006</v>
      </c>
      <c r="L311" s="31">
        <v>0</v>
      </c>
      <c r="M311" s="36">
        <f t="shared" si="75"/>
        <v>0</v>
      </c>
      <c r="N311" s="31">
        <f t="shared" si="76"/>
        <v>27967164</v>
      </c>
      <c r="O311" s="36">
        <f t="shared" si="77"/>
        <v>0.4747247433345036</v>
      </c>
      <c r="P311" s="31">
        <v>10800790</v>
      </c>
      <c r="Q311" s="31">
        <v>55909105</v>
      </c>
      <c r="R311" s="31">
        <v>55514451</v>
      </c>
      <c r="S311" s="31">
        <v>27858980</v>
      </c>
      <c r="T311" s="36">
        <f t="shared" si="78"/>
        <v>0.50183293715720978</v>
      </c>
      <c r="U311" s="36">
        <f t="shared" si="79"/>
        <v>-0.34216034197498513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187289826</v>
      </c>
      <c r="E312" s="31">
        <v>191621687</v>
      </c>
      <c r="F312" s="31">
        <v>31075127</v>
      </c>
      <c r="G312" s="36">
        <f t="shared" si="72"/>
        <v>0.1659199950348611</v>
      </c>
      <c r="H312" s="31">
        <v>38692618</v>
      </c>
      <c r="I312" s="36">
        <f t="shared" si="73"/>
        <v>0.20659220431973704</v>
      </c>
      <c r="J312" s="31">
        <v>38636782</v>
      </c>
      <c r="K312" s="36">
        <f t="shared" si="74"/>
        <v>0.20163052838586062</v>
      </c>
      <c r="L312" s="31">
        <v>0</v>
      </c>
      <c r="M312" s="36">
        <f t="shared" si="75"/>
        <v>0</v>
      </c>
      <c r="N312" s="31">
        <f t="shared" si="76"/>
        <v>108404527</v>
      </c>
      <c r="O312" s="36">
        <f t="shared" si="77"/>
        <v>0.56572159809865363</v>
      </c>
      <c r="P312" s="31">
        <v>37794062</v>
      </c>
      <c r="Q312" s="31">
        <v>161616579</v>
      </c>
      <c r="R312" s="31">
        <v>182536656</v>
      </c>
      <c r="S312" s="31">
        <v>104808992</v>
      </c>
      <c r="T312" s="36">
        <f t="shared" si="78"/>
        <v>0.57418051966504746</v>
      </c>
      <c r="U312" s="36">
        <f t="shared" si="79"/>
        <v>2.2297682635965321E-2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185691867</v>
      </c>
      <c r="E313" s="31">
        <v>178777893</v>
      </c>
      <c r="F313" s="31">
        <v>10171016</v>
      </c>
      <c r="G313" s="36">
        <f t="shared" si="72"/>
        <v>5.4773621291663785E-2</v>
      </c>
      <c r="H313" s="31">
        <v>46899641</v>
      </c>
      <c r="I313" s="36">
        <f t="shared" si="73"/>
        <v>0.25256701738046505</v>
      </c>
      <c r="J313" s="31">
        <v>27617693</v>
      </c>
      <c r="K313" s="36">
        <f t="shared" si="74"/>
        <v>0.15448047035658932</v>
      </c>
      <c r="L313" s="31">
        <v>0</v>
      </c>
      <c r="M313" s="36">
        <f t="shared" si="75"/>
        <v>0</v>
      </c>
      <c r="N313" s="31">
        <f t="shared" si="76"/>
        <v>84688350</v>
      </c>
      <c r="O313" s="36">
        <f t="shared" si="77"/>
        <v>0.4737070595188187</v>
      </c>
      <c r="P313" s="31">
        <v>55236576</v>
      </c>
      <c r="Q313" s="31">
        <v>178797456</v>
      </c>
      <c r="R313" s="31">
        <v>205410756</v>
      </c>
      <c r="S313" s="31">
        <v>98118472</v>
      </c>
      <c r="T313" s="36">
        <f t="shared" si="78"/>
        <v>0.47766959194678199</v>
      </c>
      <c r="U313" s="36">
        <f t="shared" si="79"/>
        <v>-0.50001077184798715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111713888</v>
      </c>
      <c r="E314" s="31">
        <v>94406118</v>
      </c>
      <c r="F314" s="31">
        <v>23625389</v>
      </c>
      <c r="G314" s="36">
        <f t="shared" si="72"/>
        <v>0.21148121708914114</v>
      </c>
      <c r="H314" s="31">
        <v>5849728</v>
      </c>
      <c r="I314" s="36">
        <f t="shared" si="73"/>
        <v>5.2363480536994647E-2</v>
      </c>
      <c r="J314" s="31">
        <v>26444340</v>
      </c>
      <c r="K314" s="36">
        <f t="shared" si="74"/>
        <v>0.28011256643345933</v>
      </c>
      <c r="L314" s="31">
        <v>0</v>
      </c>
      <c r="M314" s="36">
        <f t="shared" si="75"/>
        <v>0</v>
      </c>
      <c r="N314" s="31">
        <f t="shared" si="76"/>
        <v>55919457</v>
      </c>
      <c r="O314" s="36">
        <f t="shared" si="77"/>
        <v>0.59232874081317488</v>
      </c>
      <c r="P314" s="31">
        <v>28568191</v>
      </c>
      <c r="Q314" s="31">
        <v>102937565</v>
      </c>
      <c r="R314" s="31">
        <v>103279140</v>
      </c>
      <c r="S314" s="31">
        <v>69997358</v>
      </c>
      <c r="T314" s="36">
        <f t="shared" si="78"/>
        <v>0.67774923377557172</v>
      </c>
      <c r="U314" s="36">
        <f t="shared" si="79"/>
        <v>-7.4343209200750549E-2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62200374</v>
      </c>
      <c r="E315" s="31">
        <v>74815379</v>
      </c>
      <c r="F315" s="31">
        <v>11120671</v>
      </c>
      <c r="G315" s="36">
        <f t="shared" si="72"/>
        <v>0.17878784780297302</v>
      </c>
      <c r="H315" s="31">
        <v>14555138</v>
      </c>
      <c r="I315" s="36">
        <f t="shared" si="73"/>
        <v>0.23400402704974088</v>
      </c>
      <c r="J315" s="31">
        <v>11517170</v>
      </c>
      <c r="K315" s="36">
        <f t="shared" si="74"/>
        <v>0.15394121040274353</v>
      </c>
      <c r="L315" s="31">
        <v>0</v>
      </c>
      <c r="M315" s="36">
        <f t="shared" si="75"/>
        <v>0</v>
      </c>
      <c r="N315" s="31">
        <f t="shared" si="76"/>
        <v>37192979</v>
      </c>
      <c r="O315" s="36">
        <f t="shared" si="77"/>
        <v>0.4971301288201721</v>
      </c>
      <c r="P315" s="31">
        <v>13262835</v>
      </c>
      <c r="Q315" s="31">
        <v>42619637</v>
      </c>
      <c r="R315" s="31">
        <v>67360399</v>
      </c>
      <c r="S315" s="31">
        <v>35762345</v>
      </c>
      <c r="T315" s="36">
        <f t="shared" si="78"/>
        <v>0.53091052800919425</v>
      </c>
      <c r="U315" s="36">
        <f t="shared" si="79"/>
        <v>-0.1316208035461498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0</v>
      </c>
      <c r="E316" s="31">
        <v>0</v>
      </c>
      <c r="F316" s="31">
        <v>0</v>
      </c>
      <c r="G316" s="36">
        <f t="shared" si="72"/>
        <v>0</v>
      </c>
      <c r="H316" s="31">
        <v>0</v>
      </c>
      <c r="I316" s="36">
        <f t="shared" si="73"/>
        <v>0</v>
      </c>
      <c r="J316" s="31">
        <v>0</v>
      </c>
      <c r="K316" s="36">
        <f t="shared" si="74"/>
        <v>0</v>
      </c>
      <c r="L316" s="31">
        <v>0</v>
      </c>
      <c r="M316" s="36">
        <f t="shared" si="75"/>
        <v>0</v>
      </c>
      <c r="N316" s="31">
        <f t="shared" si="76"/>
        <v>0</v>
      </c>
      <c r="O316" s="36">
        <f t="shared" si="77"/>
        <v>0</v>
      </c>
      <c r="P316" s="31">
        <v>0</v>
      </c>
      <c r="Q316" s="31">
        <v>0</v>
      </c>
      <c r="R316" s="31">
        <v>0</v>
      </c>
      <c r="S316" s="31">
        <v>0</v>
      </c>
      <c r="T316" s="36">
        <f t="shared" si="78"/>
        <v>0</v>
      </c>
      <c r="U316" s="36">
        <f t="shared" si="79"/>
        <v>0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608422213</v>
      </c>
      <c r="E317" s="32">
        <f>SUM(E311:E316)</f>
        <v>598533456</v>
      </c>
      <c r="F317" s="32">
        <f>SUM(F311:F316)</f>
        <v>83778075</v>
      </c>
      <c r="G317" s="37">
        <f t="shared" si="72"/>
        <v>0.13769726550072556</v>
      </c>
      <c r="H317" s="32">
        <f>SUM(H311:H316)</f>
        <v>119073229</v>
      </c>
      <c r="I317" s="37">
        <f t="shared" si="73"/>
        <v>0.19570822112637101</v>
      </c>
      <c r="J317" s="32">
        <f>SUM(J311:J316)</f>
        <v>111321173</v>
      </c>
      <c r="K317" s="37">
        <f t="shared" si="74"/>
        <v>0.18598989226760951</v>
      </c>
      <c r="L317" s="32">
        <f>SUM(L311:L316)</f>
        <v>0</v>
      </c>
      <c r="M317" s="37">
        <f t="shared" si="75"/>
        <v>0</v>
      </c>
      <c r="N317" s="32">
        <f t="shared" si="76"/>
        <v>314172477</v>
      </c>
      <c r="O317" s="37">
        <f t="shared" si="77"/>
        <v>0.52490378582947583</v>
      </c>
      <c r="P317" s="32">
        <f>SUM(P311:P316)</f>
        <v>145662454</v>
      </c>
      <c r="Q317" s="32">
        <f>SUM(Q311:Q316)</f>
        <v>541880342</v>
      </c>
      <c r="R317" s="32">
        <f>SUM(R311:R316)</f>
        <v>614101402</v>
      </c>
      <c r="S317" s="32">
        <f>SUM(S311:S316)</f>
        <v>336546147</v>
      </c>
      <c r="T317" s="37">
        <f t="shared" si="78"/>
        <v>0.54803025347921286</v>
      </c>
      <c r="U317" s="37">
        <f t="shared" si="79"/>
        <v>-0.23575931928209859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92653753</v>
      </c>
      <c r="E318" s="31">
        <v>102977613</v>
      </c>
      <c r="F318" s="31">
        <v>22003825</v>
      </c>
      <c r="G318" s="36">
        <f t="shared" si="72"/>
        <v>0.23748444383035408</v>
      </c>
      <c r="H318" s="31">
        <v>28803579</v>
      </c>
      <c r="I318" s="36">
        <f t="shared" si="73"/>
        <v>0.31087331130558737</v>
      </c>
      <c r="J318" s="31">
        <v>18924964</v>
      </c>
      <c r="K318" s="36">
        <f t="shared" si="74"/>
        <v>0.18377745850450039</v>
      </c>
      <c r="L318" s="31">
        <v>0</v>
      </c>
      <c r="M318" s="36">
        <f t="shared" si="75"/>
        <v>0</v>
      </c>
      <c r="N318" s="31">
        <f t="shared" si="76"/>
        <v>69732368</v>
      </c>
      <c r="O318" s="36">
        <f t="shared" si="77"/>
        <v>0.67716046205110625</v>
      </c>
      <c r="P318" s="31">
        <v>26527080</v>
      </c>
      <c r="Q318" s="31">
        <v>90042634</v>
      </c>
      <c r="R318" s="31">
        <v>101548725</v>
      </c>
      <c r="S318" s="31">
        <v>75529617</v>
      </c>
      <c r="T318" s="36">
        <f t="shared" si="78"/>
        <v>0.74377710798436913</v>
      </c>
      <c r="U318" s="36">
        <f t="shared" si="79"/>
        <v>-0.28657945013171449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181546191</v>
      </c>
      <c r="E319" s="31">
        <v>181652695</v>
      </c>
      <c r="F319" s="31">
        <v>28956917</v>
      </c>
      <c r="G319" s="36">
        <f t="shared" si="72"/>
        <v>0.15950164991343718</v>
      </c>
      <c r="H319" s="31">
        <v>56850212</v>
      </c>
      <c r="I319" s="36">
        <f t="shared" si="73"/>
        <v>0.31314461452953313</v>
      </c>
      <c r="J319" s="31">
        <v>32782244</v>
      </c>
      <c r="K319" s="36">
        <f t="shared" si="74"/>
        <v>0.18046659863758147</v>
      </c>
      <c r="L319" s="31">
        <v>0</v>
      </c>
      <c r="M319" s="36">
        <f t="shared" si="75"/>
        <v>0</v>
      </c>
      <c r="N319" s="31">
        <f t="shared" si="76"/>
        <v>118589373</v>
      </c>
      <c r="O319" s="36">
        <f t="shared" si="77"/>
        <v>0.65283574790894239</v>
      </c>
      <c r="P319" s="31">
        <v>37128936</v>
      </c>
      <c r="Q319" s="31">
        <v>160282029</v>
      </c>
      <c r="R319" s="31">
        <v>180022962</v>
      </c>
      <c r="S319" s="31">
        <v>116067626</v>
      </c>
      <c r="T319" s="36">
        <f t="shared" si="78"/>
        <v>0.64473789738000198</v>
      </c>
      <c r="U319" s="36">
        <f t="shared" si="79"/>
        <v>-0.11707020098825349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36943387</v>
      </c>
      <c r="E320" s="31">
        <v>37640552</v>
      </c>
      <c r="F320" s="31">
        <v>6548088</v>
      </c>
      <c r="G320" s="36">
        <f t="shared" si="72"/>
        <v>0.17724655294870501</v>
      </c>
      <c r="H320" s="31">
        <v>9075125</v>
      </c>
      <c r="I320" s="36">
        <f t="shared" si="73"/>
        <v>0.24564951232002633</v>
      </c>
      <c r="J320" s="31">
        <v>9256000</v>
      </c>
      <c r="K320" s="36">
        <f t="shared" si="74"/>
        <v>0.24590500160571502</v>
      </c>
      <c r="L320" s="31">
        <v>0</v>
      </c>
      <c r="M320" s="36">
        <f t="shared" si="75"/>
        <v>0</v>
      </c>
      <c r="N320" s="31">
        <f t="shared" si="76"/>
        <v>24879213</v>
      </c>
      <c r="O320" s="36">
        <f t="shared" si="77"/>
        <v>0.66096833542717437</v>
      </c>
      <c r="P320" s="31">
        <v>8035476</v>
      </c>
      <c r="Q320" s="31">
        <v>33773532</v>
      </c>
      <c r="R320" s="31">
        <v>34446146</v>
      </c>
      <c r="S320" s="31">
        <v>22370270</v>
      </c>
      <c r="T320" s="36">
        <f t="shared" si="78"/>
        <v>0.64942736990083016</v>
      </c>
      <c r="U320" s="36">
        <f t="shared" si="79"/>
        <v>0.15189193521329658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22613632</v>
      </c>
      <c r="E321" s="31">
        <v>26180981</v>
      </c>
      <c r="F321" s="31">
        <v>4461847</v>
      </c>
      <c r="G321" s="36">
        <f t="shared" si="72"/>
        <v>0.19730784510864952</v>
      </c>
      <c r="H321" s="31">
        <v>5330241</v>
      </c>
      <c r="I321" s="36">
        <f t="shared" si="73"/>
        <v>0.23570919523232711</v>
      </c>
      <c r="J321" s="31">
        <v>5269764</v>
      </c>
      <c r="K321" s="36">
        <f t="shared" si="74"/>
        <v>0.20128214446968201</v>
      </c>
      <c r="L321" s="31">
        <v>0</v>
      </c>
      <c r="M321" s="36">
        <f t="shared" si="75"/>
        <v>0</v>
      </c>
      <c r="N321" s="31">
        <f t="shared" si="76"/>
        <v>15061852</v>
      </c>
      <c r="O321" s="36">
        <f t="shared" si="77"/>
        <v>0.57529746498039935</v>
      </c>
      <c r="P321" s="31">
        <v>4873659</v>
      </c>
      <c r="Q321" s="31">
        <v>21521235</v>
      </c>
      <c r="R321" s="31">
        <v>21446285</v>
      </c>
      <c r="S321" s="31">
        <v>14306330</v>
      </c>
      <c r="T321" s="36">
        <f t="shared" si="78"/>
        <v>0.6670773049971126</v>
      </c>
      <c r="U321" s="36">
        <f t="shared" si="79"/>
        <v>8.1274664476936209E-2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0</v>
      </c>
      <c r="E322" s="31">
        <v>0</v>
      </c>
      <c r="F322" s="31">
        <v>0</v>
      </c>
      <c r="G322" s="36">
        <f t="shared" si="72"/>
        <v>0</v>
      </c>
      <c r="H322" s="31">
        <v>0</v>
      </c>
      <c r="I322" s="36">
        <f t="shared" si="73"/>
        <v>0</v>
      </c>
      <c r="J322" s="31">
        <v>0</v>
      </c>
      <c r="K322" s="36">
        <f t="shared" si="74"/>
        <v>0</v>
      </c>
      <c r="L322" s="31">
        <v>0</v>
      </c>
      <c r="M322" s="36">
        <f t="shared" si="75"/>
        <v>0</v>
      </c>
      <c r="N322" s="31">
        <f t="shared" si="76"/>
        <v>0</v>
      </c>
      <c r="O322" s="36">
        <f t="shared" si="77"/>
        <v>0</v>
      </c>
      <c r="P322" s="31">
        <v>0</v>
      </c>
      <c r="Q322" s="31">
        <v>0</v>
      </c>
      <c r="R322" s="31">
        <v>0</v>
      </c>
      <c r="S322" s="31">
        <v>0</v>
      </c>
      <c r="T322" s="36">
        <f t="shared" si="78"/>
        <v>0</v>
      </c>
      <c r="U322" s="36">
        <f t="shared" si="79"/>
        <v>0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333756963</v>
      </c>
      <c r="E323" s="32">
        <f>SUM(E318:E322)</f>
        <v>348451841</v>
      </c>
      <c r="F323" s="32">
        <f>SUM(F318:F322)</f>
        <v>61970677</v>
      </c>
      <c r="G323" s="37">
        <f t="shared" si="72"/>
        <v>0.18567605734116174</v>
      </c>
      <c r="H323" s="32">
        <f>SUM(H318:H322)</f>
        <v>100059157</v>
      </c>
      <c r="I323" s="37">
        <f t="shared" si="73"/>
        <v>0.29979646297296875</v>
      </c>
      <c r="J323" s="32">
        <f>SUM(J318:J322)</f>
        <v>66232972</v>
      </c>
      <c r="K323" s="37">
        <f t="shared" si="74"/>
        <v>0.19007783632286793</v>
      </c>
      <c r="L323" s="32">
        <f>SUM(L318:L322)</f>
        <v>0</v>
      </c>
      <c r="M323" s="37">
        <f t="shared" si="75"/>
        <v>0</v>
      </c>
      <c r="N323" s="32">
        <f t="shared" si="76"/>
        <v>228262806</v>
      </c>
      <c r="O323" s="37">
        <f t="shared" si="77"/>
        <v>0.65507705554065365</v>
      </c>
      <c r="P323" s="32">
        <f>SUM(P318:P322)</f>
        <v>76565151</v>
      </c>
      <c r="Q323" s="32">
        <f>SUM(Q318:Q322)</f>
        <v>305619430</v>
      </c>
      <c r="R323" s="32">
        <f>SUM(R318:R322)</f>
        <v>337464118</v>
      </c>
      <c r="S323" s="32">
        <f>SUM(S318:S322)</f>
        <v>228273843</v>
      </c>
      <c r="T323" s="37">
        <f t="shared" si="78"/>
        <v>0.67643885919746882</v>
      </c>
      <c r="U323" s="37">
        <f t="shared" si="79"/>
        <v>-0.13494623683299467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17933657</v>
      </c>
      <c r="E324" s="31">
        <v>18243657</v>
      </c>
      <c r="F324" s="31">
        <v>3397644</v>
      </c>
      <c r="G324" s="36">
        <f t="shared" si="72"/>
        <v>0.18945628323325242</v>
      </c>
      <c r="H324" s="31">
        <v>3261824</v>
      </c>
      <c r="I324" s="36">
        <f t="shared" si="73"/>
        <v>0.18188281397374781</v>
      </c>
      <c r="J324" s="31">
        <v>3692175</v>
      </c>
      <c r="K324" s="36">
        <f t="shared" si="74"/>
        <v>0.20238129888103026</v>
      </c>
      <c r="L324" s="31">
        <v>0</v>
      </c>
      <c r="M324" s="36">
        <f t="shared" si="75"/>
        <v>0</v>
      </c>
      <c r="N324" s="31">
        <f t="shared" si="76"/>
        <v>10351643</v>
      </c>
      <c r="O324" s="36">
        <f t="shared" si="77"/>
        <v>0.56741052520336244</v>
      </c>
      <c r="P324" s="31">
        <v>3606663</v>
      </c>
      <c r="Q324" s="31">
        <v>16925360</v>
      </c>
      <c r="R324" s="31">
        <v>16925360</v>
      </c>
      <c r="S324" s="31">
        <v>8852599</v>
      </c>
      <c r="T324" s="36">
        <f t="shared" si="78"/>
        <v>0.52303756020551406</v>
      </c>
      <c r="U324" s="36">
        <f t="shared" si="79"/>
        <v>2.3709451090939249E-2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56394618</v>
      </c>
      <c r="E325" s="31">
        <v>56384356</v>
      </c>
      <c r="F325" s="31">
        <v>8304523</v>
      </c>
      <c r="G325" s="36">
        <f t="shared" si="72"/>
        <v>0.14725736771547951</v>
      </c>
      <c r="H325" s="31">
        <v>16736826</v>
      </c>
      <c r="I325" s="36">
        <f t="shared" si="73"/>
        <v>0.29678055448482693</v>
      </c>
      <c r="J325" s="31">
        <v>15485597</v>
      </c>
      <c r="K325" s="36">
        <f t="shared" si="74"/>
        <v>0.27464350217993089</v>
      </c>
      <c r="L325" s="31">
        <v>0</v>
      </c>
      <c r="M325" s="36">
        <f t="shared" si="75"/>
        <v>0</v>
      </c>
      <c r="N325" s="31">
        <f t="shared" si="76"/>
        <v>40526946</v>
      </c>
      <c r="O325" s="36">
        <f t="shared" si="77"/>
        <v>0.71876223965385011</v>
      </c>
      <c r="P325" s="31">
        <v>11261245</v>
      </c>
      <c r="Q325" s="31">
        <v>51692135</v>
      </c>
      <c r="R325" s="31">
        <v>53333094</v>
      </c>
      <c r="S325" s="31">
        <v>33763145</v>
      </c>
      <c r="T325" s="36">
        <f t="shared" si="78"/>
        <v>0.63306180961487069</v>
      </c>
      <c r="U325" s="36">
        <f t="shared" si="79"/>
        <v>0.37512299927761106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149896498</v>
      </c>
      <c r="E326" s="31">
        <v>151623431</v>
      </c>
      <c r="F326" s="31">
        <v>16594465</v>
      </c>
      <c r="G326" s="36">
        <f t="shared" si="72"/>
        <v>0.11070615538996782</v>
      </c>
      <c r="H326" s="31">
        <v>22309313</v>
      </c>
      <c r="I326" s="36">
        <f t="shared" si="73"/>
        <v>0.14883144901757478</v>
      </c>
      <c r="J326" s="31">
        <v>16864234</v>
      </c>
      <c r="K326" s="36">
        <f t="shared" si="74"/>
        <v>0.11122445844138694</v>
      </c>
      <c r="L326" s="31">
        <v>0</v>
      </c>
      <c r="M326" s="36">
        <f t="shared" si="75"/>
        <v>0</v>
      </c>
      <c r="N326" s="31">
        <f t="shared" si="76"/>
        <v>55768012</v>
      </c>
      <c r="O326" s="36">
        <f t="shared" si="77"/>
        <v>0.36780602860780798</v>
      </c>
      <c r="P326" s="31">
        <v>15732034</v>
      </c>
      <c r="Q326" s="31">
        <v>130011202</v>
      </c>
      <c r="R326" s="31">
        <v>139925785</v>
      </c>
      <c r="S326" s="31">
        <v>138964053</v>
      </c>
      <c r="T326" s="36">
        <f t="shared" si="78"/>
        <v>0.99312684220424419</v>
      </c>
      <c r="U326" s="36">
        <f t="shared" si="79"/>
        <v>7.1967807849893983E-2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505490818</v>
      </c>
      <c r="E327" s="31">
        <v>530946257</v>
      </c>
      <c r="F327" s="31">
        <v>56202273</v>
      </c>
      <c r="G327" s="36">
        <f t="shared" si="72"/>
        <v>0.11118356852131783</v>
      </c>
      <c r="H327" s="31">
        <v>73010838</v>
      </c>
      <c r="I327" s="36">
        <f t="shared" si="73"/>
        <v>0.14443553750169208</v>
      </c>
      <c r="J327" s="31">
        <v>67181273</v>
      </c>
      <c r="K327" s="36">
        <f t="shared" si="74"/>
        <v>0.12653121123707253</v>
      </c>
      <c r="L327" s="31">
        <v>0</v>
      </c>
      <c r="M327" s="36">
        <f t="shared" si="75"/>
        <v>0</v>
      </c>
      <c r="N327" s="31">
        <f t="shared" si="76"/>
        <v>196394384</v>
      </c>
      <c r="O327" s="36">
        <f t="shared" si="77"/>
        <v>0.36989503440458382</v>
      </c>
      <c r="P327" s="31">
        <v>52916058</v>
      </c>
      <c r="Q327" s="31">
        <v>498171718</v>
      </c>
      <c r="R327" s="31">
        <v>498171718</v>
      </c>
      <c r="S327" s="31">
        <v>156125933</v>
      </c>
      <c r="T327" s="36">
        <f t="shared" si="78"/>
        <v>0.31339782520532405</v>
      </c>
      <c r="U327" s="36">
        <f t="shared" si="79"/>
        <v>0.26958196697116033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128793600</v>
      </c>
      <c r="E328" s="31">
        <v>145880100</v>
      </c>
      <c r="F328" s="31">
        <v>17935088</v>
      </c>
      <c r="G328" s="36">
        <f t="shared" si="72"/>
        <v>0.13925449711786922</v>
      </c>
      <c r="H328" s="31">
        <v>17007817</v>
      </c>
      <c r="I328" s="36">
        <f t="shared" si="73"/>
        <v>0.1320548303642417</v>
      </c>
      <c r="J328" s="31">
        <v>18081262</v>
      </c>
      <c r="K328" s="36">
        <f t="shared" si="74"/>
        <v>0.12394604884422207</v>
      </c>
      <c r="L328" s="31">
        <v>0</v>
      </c>
      <c r="M328" s="36">
        <f t="shared" si="75"/>
        <v>0</v>
      </c>
      <c r="N328" s="31">
        <f t="shared" si="76"/>
        <v>53024167</v>
      </c>
      <c r="O328" s="36">
        <f t="shared" si="77"/>
        <v>0.36347772588584737</v>
      </c>
      <c r="P328" s="31">
        <v>12192095</v>
      </c>
      <c r="Q328" s="31">
        <v>118457900</v>
      </c>
      <c r="R328" s="31">
        <v>121853100</v>
      </c>
      <c r="S328" s="31">
        <v>47857206</v>
      </c>
      <c r="T328" s="36">
        <f t="shared" si="78"/>
        <v>0.3927450840397167</v>
      </c>
      <c r="U328" s="36">
        <f t="shared" si="79"/>
        <v>0.4830315872702764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67797839</v>
      </c>
      <c r="E329" s="31">
        <v>70888802</v>
      </c>
      <c r="F329" s="31">
        <v>10891261</v>
      </c>
      <c r="G329" s="36">
        <f t="shared" si="72"/>
        <v>0.16064318805205577</v>
      </c>
      <c r="H329" s="31">
        <v>25168247</v>
      </c>
      <c r="I329" s="36">
        <f t="shared" si="73"/>
        <v>0.37122491470561475</v>
      </c>
      <c r="J329" s="31">
        <v>10196289</v>
      </c>
      <c r="K329" s="36">
        <f t="shared" si="74"/>
        <v>0.14383497410493692</v>
      </c>
      <c r="L329" s="31">
        <v>0</v>
      </c>
      <c r="M329" s="36">
        <f t="shared" si="75"/>
        <v>0</v>
      </c>
      <c r="N329" s="31">
        <f t="shared" si="76"/>
        <v>46255797</v>
      </c>
      <c r="O329" s="36">
        <f t="shared" si="77"/>
        <v>0.65251204273419661</v>
      </c>
      <c r="P329" s="31">
        <v>16645120</v>
      </c>
      <c r="Q329" s="31">
        <v>65894752</v>
      </c>
      <c r="R329" s="31">
        <v>65610924</v>
      </c>
      <c r="S329" s="31">
        <v>35062784</v>
      </c>
      <c r="T329" s="36">
        <f t="shared" si="78"/>
        <v>0.53440466712524881</v>
      </c>
      <c r="U329" s="36">
        <f t="shared" si="79"/>
        <v>-0.38743073044832355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92256046</v>
      </c>
      <c r="E330" s="31">
        <v>100842955</v>
      </c>
      <c r="F330" s="31">
        <v>12911340</v>
      </c>
      <c r="G330" s="36">
        <f t="shared" si="72"/>
        <v>0.13995115290330132</v>
      </c>
      <c r="H330" s="31">
        <v>25628115</v>
      </c>
      <c r="I330" s="36">
        <f t="shared" si="73"/>
        <v>0.27779333833578779</v>
      </c>
      <c r="J330" s="31">
        <v>22035622</v>
      </c>
      <c r="K330" s="36">
        <f t="shared" si="74"/>
        <v>0.21851424326072158</v>
      </c>
      <c r="L330" s="31">
        <v>0</v>
      </c>
      <c r="M330" s="36">
        <f t="shared" si="75"/>
        <v>0</v>
      </c>
      <c r="N330" s="31">
        <f t="shared" si="76"/>
        <v>60575077</v>
      </c>
      <c r="O330" s="36">
        <f t="shared" si="77"/>
        <v>0.60068724681858043</v>
      </c>
      <c r="P330" s="31">
        <v>12533399</v>
      </c>
      <c r="Q330" s="31">
        <v>86097837</v>
      </c>
      <c r="R330" s="31">
        <v>84344872</v>
      </c>
      <c r="S330" s="31">
        <v>61541687</v>
      </c>
      <c r="T330" s="36">
        <f t="shared" si="78"/>
        <v>0.72964349273065465</v>
      </c>
      <c r="U330" s="36">
        <f t="shared" si="79"/>
        <v>0.75815211819235939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0</v>
      </c>
      <c r="E331" s="31">
        <v>0</v>
      </c>
      <c r="F331" s="31">
        <v>0</v>
      </c>
      <c r="G331" s="36">
        <f t="shared" si="72"/>
        <v>0</v>
      </c>
      <c r="H331" s="31">
        <v>0</v>
      </c>
      <c r="I331" s="36">
        <f t="shared" si="73"/>
        <v>0</v>
      </c>
      <c r="J331" s="31">
        <v>0</v>
      </c>
      <c r="K331" s="36">
        <f t="shared" si="74"/>
        <v>0</v>
      </c>
      <c r="L331" s="31">
        <v>0</v>
      </c>
      <c r="M331" s="36">
        <f t="shared" si="75"/>
        <v>0</v>
      </c>
      <c r="N331" s="31">
        <f t="shared" si="76"/>
        <v>0</v>
      </c>
      <c r="O331" s="36">
        <f t="shared" si="77"/>
        <v>0</v>
      </c>
      <c r="P331" s="31">
        <v>0</v>
      </c>
      <c r="Q331" s="31">
        <v>0</v>
      </c>
      <c r="R331" s="31">
        <v>0</v>
      </c>
      <c r="S331" s="31">
        <v>0</v>
      </c>
      <c r="T331" s="36">
        <f t="shared" si="78"/>
        <v>0</v>
      </c>
      <c r="U331" s="36">
        <f t="shared" si="79"/>
        <v>0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1018563076</v>
      </c>
      <c r="E332" s="32">
        <f>SUM(E324:E331)</f>
        <v>1074809558</v>
      </c>
      <c r="F332" s="32">
        <f>SUM(F324:F331)</f>
        <v>126236594</v>
      </c>
      <c r="G332" s="37">
        <f t="shared" si="72"/>
        <v>0.12393596133068542</v>
      </c>
      <c r="H332" s="32">
        <f>SUM(H324:H331)</f>
        <v>183122980</v>
      </c>
      <c r="I332" s="37">
        <f t="shared" si="73"/>
        <v>0.17978560612970818</v>
      </c>
      <c r="J332" s="32">
        <f>SUM(J324:J331)</f>
        <v>153536452</v>
      </c>
      <c r="K332" s="37">
        <f t="shared" si="74"/>
        <v>0.14284991313782119</v>
      </c>
      <c r="L332" s="32">
        <f>SUM(L324:L331)</f>
        <v>0</v>
      </c>
      <c r="M332" s="37">
        <f t="shared" si="75"/>
        <v>0</v>
      </c>
      <c r="N332" s="32">
        <f t="shared" si="76"/>
        <v>462896026</v>
      </c>
      <c r="O332" s="37">
        <f t="shared" si="77"/>
        <v>0.43067725119727673</v>
      </c>
      <c r="P332" s="32">
        <f>SUM(P324:P331)</f>
        <v>124886614</v>
      </c>
      <c r="Q332" s="32">
        <f>SUM(Q324:Q331)</f>
        <v>967250904</v>
      </c>
      <c r="R332" s="32">
        <f>SUM(R324:R331)</f>
        <v>980164853</v>
      </c>
      <c r="S332" s="32">
        <f>SUM(S324:S331)</f>
        <v>482167407</v>
      </c>
      <c r="T332" s="37">
        <f t="shared" si="78"/>
        <v>0.49192480787719084</v>
      </c>
      <c r="U332" s="37">
        <f t="shared" si="79"/>
        <v>0.22940679615190773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6577176</v>
      </c>
      <c r="E333" s="31">
        <v>7306100</v>
      </c>
      <c r="F333" s="31">
        <v>1411687</v>
      </c>
      <c r="G333" s="36">
        <f t="shared" si="72"/>
        <v>0.21463421383280606</v>
      </c>
      <c r="H333" s="31">
        <v>1325202</v>
      </c>
      <c r="I333" s="36">
        <f t="shared" si="73"/>
        <v>0.20148495342073863</v>
      </c>
      <c r="J333" s="31">
        <v>805733</v>
      </c>
      <c r="K333" s="36">
        <f t="shared" si="74"/>
        <v>0.11028222991746622</v>
      </c>
      <c r="L333" s="31">
        <v>0</v>
      </c>
      <c r="M333" s="36">
        <f t="shared" si="75"/>
        <v>0</v>
      </c>
      <c r="N333" s="31">
        <f t="shared" si="76"/>
        <v>3542622</v>
      </c>
      <c r="O333" s="36">
        <f t="shared" si="77"/>
        <v>0.48488550663144497</v>
      </c>
      <c r="P333" s="31">
        <v>1451634</v>
      </c>
      <c r="Q333" s="31">
        <v>5798348</v>
      </c>
      <c r="R333" s="31">
        <v>6352870</v>
      </c>
      <c r="S333" s="31">
        <v>3786963</v>
      </c>
      <c r="T333" s="36">
        <f t="shared" si="78"/>
        <v>0.59610270633587659</v>
      </c>
      <c r="U333" s="36">
        <f t="shared" si="79"/>
        <v>-0.44494755565108013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6986284</v>
      </c>
      <c r="E334" s="31">
        <v>10588325</v>
      </c>
      <c r="F334" s="31">
        <v>2636950</v>
      </c>
      <c r="G334" s="36">
        <f t="shared" si="72"/>
        <v>0.37744672274989105</v>
      </c>
      <c r="H334" s="31">
        <v>1888611</v>
      </c>
      <c r="I334" s="36">
        <f t="shared" si="73"/>
        <v>0.2703312662353835</v>
      </c>
      <c r="J334" s="31">
        <v>1821021</v>
      </c>
      <c r="K334" s="36">
        <f t="shared" si="74"/>
        <v>0.17198385958118967</v>
      </c>
      <c r="L334" s="31">
        <v>0</v>
      </c>
      <c r="M334" s="36">
        <f t="shared" si="75"/>
        <v>0</v>
      </c>
      <c r="N334" s="31">
        <f t="shared" si="76"/>
        <v>6346582</v>
      </c>
      <c r="O334" s="36">
        <f t="shared" si="77"/>
        <v>0.59939433290912392</v>
      </c>
      <c r="P334" s="31">
        <v>2027871</v>
      </c>
      <c r="Q334" s="31">
        <v>6348344</v>
      </c>
      <c r="R334" s="31">
        <v>8359577</v>
      </c>
      <c r="S334" s="31">
        <v>5725379</v>
      </c>
      <c r="T334" s="36">
        <f t="shared" si="78"/>
        <v>0.68488860142086139</v>
      </c>
      <c r="U334" s="36">
        <f t="shared" si="79"/>
        <v>-0.10200352981032812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86802005</v>
      </c>
      <c r="E335" s="31">
        <v>60517626</v>
      </c>
      <c r="F335" s="31">
        <v>6477309</v>
      </c>
      <c r="G335" s="36">
        <f t="shared" si="72"/>
        <v>7.4621651884654042E-2</v>
      </c>
      <c r="H335" s="31">
        <v>7860437</v>
      </c>
      <c r="I335" s="36">
        <f t="shared" si="73"/>
        <v>9.0555938195206437E-2</v>
      </c>
      <c r="J335" s="31">
        <v>13629574</v>
      </c>
      <c r="K335" s="36">
        <f t="shared" si="74"/>
        <v>0.22521660053221521</v>
      </c>
      <c r="L335" s="31">
        <v>0</v>
      </c>
      <c r="M335" s="36">
        <f t="shared" si="75"/>
        <v>0</v>
      </c>
      <c r="N335" s="31">
        <f t="shared" si="76"/>
        <v>27967320</v>
      </c>
      <c r="O335" s="36">
        <f t="shared" si="77"/>
        <v>0.46213511415665909</v>
      </c>
      <c r="P335" s="31">
        <v>6647307</v>
      </c>
      <c r="Q335" s="31">
        <v>37061763</v>
      </c>
      <c r="R335" s="31">
        <v>38865865</v>
      </c>
      <c r="S335" s="31">
        <v>20640914</v>
      </c>
      <c r="T335" s="36">
        <f t="shared" si="78"/>
        <v>0.53108078258389468</v>
      </c>
      <c r="U335" s="36">
        <f t="shared" si="79"/>
        <v>1.0503903310017124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0</v>
      </c>
      <c r="O336" s="36">
        <f t="shared" si="77"/>
        <v>0</v>
      </c>
      <c r="P336" s="31">
        <v>0</v>
      </c>
      <c r="Q336" s="31">
        <v>0</v>
      </c>
      <c r="R336" s="31">
        <v>0</v>
      </c>
      <c r="S336" s="31">
        <v>0</v>
      </c>
      <c r="T336" s="36">
        <f t="shared" si="78"/>
        <v>0</v>
      </c>
      <c r="U336" s="36">
        <f t="shared" si="79"/>
        <v>0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100365465</v>
      </c>
      <c r="E337" s="32">
        <f>SUM(E333:E336)</f>
        <v>78412051</v>
      </c>
      <c r="F337" s="32">
        <f>SUM(F333:F336)</f>
        <v>10525946</v>
      </c>
      <c r="G337" s="37">
        <f t="shared" si="72"/>
        <v>0.10487617428963239</v>
      </c>
      <c r="H337" s="32">
        <f>SUM(H333:H336)</f>
        <v>11074250</v>
      </c>
      <c r="I337" s="37">
        <f t="shared" si="73"/>
        <v>0.11033924866486694</v>
      </c>
      <c r="J337" s="32">
        <f>SUM(J333:J336)</f>
        <v>16256328</v>
      </c>
      <c r="K337" s="37">
        <f t="shared" si="74"/>
        <v>0.20731925504665094</v>
      </c>
      <c r="L337" s="32">
        <f>SUM(L333:L336)</f>
        <v>0</v>
      </c>
      <c r="M337" s="37">
        <f t="shared" si="75"/>
        <v>0</v>
      </c>
      <c r="N337" s="32">
        <f t="shared" si="76"/>
        <v>37856524</v>
      </c>
      <c r="O337" s="37">
        <f t="shared" si="77"/>
        <v>0.48278961610122911</v>
      </c>
      <c r="P337" s="32">
        <f>SUM(P333:P336)</f>
        <v>10126812</v>
      </c>
      <c r="Q337" s="32">
        <f>SUM(Q333:Q336)</f>
        <v>49208455</v>
      </c>
      <c r="R337" s="32">
        <f>SUM(R333:R336)</f>
        <v>53578312</v>
      </c>
      <c r="S337" s="32">
        <f>SUM(S333:S336)</f>
        <v>30153256</v>
      </c>
      <c r="T337" s="37">
        <f t="shared" si="78"/>
        <v>0.56278846560152918</v>
      </c>
      <c r="U337" s="37">
        <f t="shared" si="79"/>
        <v>0.60527597431452262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12553451442</v>
      </c>
      <c r="E338" s="32">
        <f>SUM(E302,E304:E309,E311:E316,E318:E322,E324:E331,E333:E336)</f>
        <v>12627234168</v>
      </c>
      <c r="F338" s="32">
        <f>SUM(F302,F304:F309,F311:F316,F318:F322,F324:F331,F333:F336)</f>
        <v>2098089713</v>
      </c>
      <c r="G338" s="37">
        <f t="shared" si="72"/>
        <v>0.16713249919304543</v>
      </c>
      <c r="H338" s="32">
        <f>SUM(H302,H304:H309,H311:H316,H318:H322,H324:H331,H333:H336)</f>
        <v>3024409423</v>
      </c>
      <c r="I338" s="37">
        <f t="shared" si="73"/>
        <v>0.24092254126074469</v>
      </c>
      <c r="J338" s="32">
        <f>SUM(J302,J304:J309,J311:J316,J318:J322,J324:J331,J333:J336)</f>
        <v>3119374323</v>
      </c>
      <c r="K338" s="37">
        <f t="shared" si="74"/>
        <v>0.24703543796670327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8241873459</v>
      </c>
      <c r="O338" s="37">
        <f t="shared" si="77"/>
        <v>0.6527061547560904</v>
      </c>
      <c r="P338" s="32">
        <f>SUM(P302,P304:P309,P311:P316,P318:P322,P324:P331,P333:P336)</f>
        <v>2784005054</v>
      </c>
      <c r="Q338" s="32">
        <f>SUM(Q302,Q304:Q309,Q311:Q316,Q318:Q322,Q324:Q331,Q333:Q336)</f>
        <v>11200207215</v>
      </c>
      <c r="R338" s="32">
        <f>SUM(R302,R304:R309,R311:R316,R318:R322,R324:R331,R333:R336)</f>
        <v>11505013820</v>
      </c>
      <c r="S338" s="32">
        <f>SUM(S302,S304:S309,S311:S316,S318:S322,S324:S331,S333:S336)</f>
        <v>7385349695</v>
      </c>
      <c r="T338" s="37">
        <f t="shared" si="78"/>
        <v>0.64192445229066231</v>
      </c>
      <c r="U338" s="37">
        <f t="shared" si="79"/>
        <v>0.12046288081199719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93387578905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96125608325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21577314307</v>
      </c>
      <c r="G339" s="39">
        <f t="shared" si="72"/>
        <v>0.2310512228714042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21457970144</v>
      </c>
      <c r="I339" s="39">
        <f t="shared" si="73"/>
        <v>0.22977327815542217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19792169353</v>
      </c>
      <c r="K339" s="39">
        <f t="shared" si="74"/>
        <v>0.20589902834302817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62827453804</v>
      </c>
      <c r="O339" s="39">
        <f t="shared" si="77"/>
        <v>0.65359746376408689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21247533690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85602286050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84985605146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59005936769</v>
      </c>
      <c r="T339" s="39">
        <f t="shared" si="78"/>
        <v>0.69430507281358367</v>
      </c>
      <c r="U339" s="39">
        <f t="shared" si="79"/>
        <v>-6.8495683227694171E-2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1" width="11.7265625" customWidth="1"/>
    <col min="12" max="13" width="11.7265625" hidden="1" customWidth="1"/>
    <col min="1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615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461200199</v>
      </c>
      <c r="E8" s="31">
        <v>463860638</v>
      </c>
      <c r="F8" s="31">
        <v>92572318</v>
      </c>
      <c r="G8" s="36">
        <f>IF(($D8       =0),0,($F8       /$D8       ))</f>
        <v>0.20072046412972167</v>
      </c>
      <c r="H8" s="31">
        <v>142133828</v>
      </c>
      <c r="I8" s="36">
        <f>IF(($D8       =0),0,($H8       /$D8       ))</f>
        <v>0.3081824949516121</v>
      </c>
      <c r="J8" s="31">
        <v>142751520</v>
      </c>
      <c r="K8" s="36">
        <f>IF(($E8       =0),0,($J8       /$E8       ))</f>
        <v>0.30774656934783934</v>
      </c>
      <c r="L8" s="31">
        <v>0</v>
      </c>
      <c r="M8" s="36">
        <f>IF(($E8       =0),0,($L8       /$E8       ))</f>
        <v>0</v>
      </c>
      <c r="N8" s="31">
        <f>$F8       +$H8       +$J8</f>
        <v>377457666</v>
      </c>
      <c r="O8" s="36">
        <f>IF(($E8       =0),0,($N8       /$E8       ))</f>
        <v>0.8137307524679428</v>
      </c>
      <c r="P8" s="31">
        <v>127725289</v>
      </c>
      <c r="Q8" s="31">
        <v>450303609</v>
      </c>
      <c r="R8" s="31">
        <v>438504854</v>
      </c>
      <c r="S8" s="31">
        <v>377907711</v>
      </c>
      <c r="T8" s="36">
        <f>IF(($R8       =0),0,($S8       /$R8       ))</f>
        <v>0.86180964145039995</v>
      </c>
      <c r="U8" s="36">
        <f>IF(($P8       =0),0,(($J8       /$P8       )-1))</f>
        <v>0.11764491681831313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959164640</v>
      </c>
      <c r="E9" s="31">
        <v>1080995550</v>
      </c>
      <c r="F9" s="31">
        <v>70203547</v>
      </c>
      <c r="G9" s="36">
        <f>IF(($D9       =0),0,($F9       /$D9       ))</f>
        <v>7.3192384364794763E-2</v>
      </c>
      <c r="H9" s="31">
        <v>0</v>
      </c>
      <c r="I9" s="36">
        <f>IF(($D9       =0),0,($H9       /$D9       ))</f>
        <v>0</v>
      </c>
      <c r="J9" s="31">
        <v>0</v>
      </c>
      <c r="K9" s="36">
        <f>IF(($E9       =0),0,($J9       /$E9       ))</f>
        <v>0</v>
      </c>
      <c r="L9" s="31">
        <v>0</v>
      </c>
      <c r="M9" s="36">
        <f>IF(($E9       =0),0,($L9       /$E9       ))</f>
        <v>0</v>
      </c>
      <c r="N9" s="31">
        <f>$F9       +$H9       +$J9</f>
        <v>70203547</v>
      </c>
      <c r="O9" s="36">
        <f>IF(($E9       =0),0,($N9       /$E9       ))</f>
        <v>6.4943419054777796E-2</v>
      </c>
      <c r="P9" s="31">
        <v>102090069</v>
      </c>
      <c r="Q9" s="31">
        <v>986774400</v>
      </c>
      <c r="R9" s="31">
        <v>963765530</v>
      </c>
      <c r="S9" s="31">
        <v>338630751</v>
      </c>
      <c r="T9" s="36">
        <f>IF(($R9       =0),0,($S9       /$R9       ))</f>
        <v>0.35136217312109097</v>
      </c>
      <c r="U9" s="36">
        <f>IF(($P9       =0),0,(($J9       /$P9       )-1))</f>
        <v>-1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1420364839</v>
      </c>
      <c r="E10" s="32">
        <f>SUM(E8:E9)</f>
        <v>1544856188</v>
      </c>
      <c r="F10" s="32">
        <f>SUM(F8:F9)</f>
        <v>162775865</v>
      </c>
      <c r="G10" s="37">
        <f t="shared" ref="G10:G54" si="0">IF(($D10      =0),0,($F10      /$D10      ))</f>
        <v>0.11460144642456895</v>
      </c>
      <c r="H10" s="32">
        <f>SUM(H8:H9)</f>
        <v>142133828</v>
      </c>
      <c r="I10" s="37">
        <f t="shared" ref="I10:I54" si="1">IF(($D10      =0),0,($H10      /$D10      ))</f>
        <v>0.10006853457458756</v>
      </c>
      <c r="J10" s="32">
        <f>SUM(J8:J9)</f>
        <v>142751520</v>
      </c>
      <c r="K10" s="37">
        <f t="shared" ref="K10:K54" si="2">IF(($E10      =0),0,($J10      /$E10      ))</f>
        <v>9.2404407030798649E-2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447661213</v>
      </c>
      <c r="O10" s="37">
        <f t="shared" ref="O10:O54" si="5">IF(($E10      =0),0,($N10      /$E10      ))</f>
        <v>0.2897753308542918</v>
      </c>
      <c r="P10" s="32">
        <f>SUM(P8:P9)</f>
        <v>229815358</v>
      </c>
      <c r="Q10" s="32">
        <f>SUM(Q8:Q9)</f>
        <v>1437078009</v>
      </c>
      <c r="R10" s="32">
        <f>SUM(R8:R9)</f>
        <v>1402270384</v>
      </c>
      <c r="S10" s="32">
        <f>SUM(S8:S9)</f>
        <v>716538462</v>
      </c>
      <c r="T10" s="37">
        <f t="shared" ref="T10:T54" si="6">IF(($R10      =0),0,($S10      /$R10      ))</f>
        <v>0.5109845220834387</v>
      </c>
      <c r="U10" s="37">
        <f t="shared" ref="U10:U54" si="7">IF(($P10      =0),0,(($J10      /$P10      )-1))</f>
        <v>-0.37884255759791297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64555945</v>
      </c>
      <c r="E11" s="31">
        <v>73807528</v>
      </c>
      <c r="F11" s="31">
        <v>11927888</v>
      </c>
      <c r="G11" s="36">
        <f t="shared" si="0"/>
        <v>0.18476823474584719</v>
      </c>
      <c r="H11" s="31">
        <v>13117086</v>
      </c>
      <c r="I11" s="36">
        <f t="shared" si="1"/>
        <v>0.20318943514807195</v>
      </c>
      <c r="J11" s="31">
        <v>19613391</v>
      </c>
      <c r="K11" s="36">
        <f t="shared" si="2"/>
        <v>0.26573699907684212</v>
      </c>
      <c r="L11" s="31">
        <v>0</v>
      </c>
      <c r="M11" s="36">
        <f t="shared" si="3"/>
        <v>0</v>
      </c>
      <c r="N11" s="31">
        <f t="shared" si="4"/>
        <v>44658365</v>
      </c>
      <c r="O11" s="36">
        <f t="shared" si="5"/>
        <v>0.60506517709142082</v>
      </c>
      <c r="P11" s="31">
        <v>18712774</v>
      </c>
      <c r="Q11" s="31">
        <v>48640034</v>
      </c>
      <c r="R11" s="31">
        <v>62431492</v>
      </c>
      <c r="S11" s="31">
        <v>58112731</v>
      </c>
      <c r="T11" s="36">
        <f t="shared" si="6"/>
        <v>0.93082399824755113</v>
      </c>
      <c r="U11" s="36">
        <f t="shared" si="7"/>
        <v>4.8128460269973861E-2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15790439</v>
      </c>
      <c r="E12" s="31">
        <v>12612073</v>
      </c>
      <c r="F12" s="31">
        <v>566651</v>
      </c>
      <c r="G12" s="36">
        <f t="shared" si="0"/>
        <v>3.5885702734420495E-2</v>
      </c>
      <c r="H12" s="31">
        <v>856247</v>
      </c>
      <c r="I12" s="36">
        <f t="shared" si="1"/>
        <v>5.4225661490475342E-2</v>
      </c>
      <c r="J12" s="31">
        <v>3571961</v>
      </c>
      <c r="K12" s="36">
        <f t="shared" si="2"/>
        <v>0.28321759634597737</v>
      </c>
      <c r="L12" s="31">
        <v>0</v>
      </c>
      <c r="M12" s="36">
        <f t="shared" si="3"/>
        <v>0</v>
      </c>
      <c r="N12" s="31">
        <f t="shared" si="4"/>
        <v>4994859</v>
      </c>
      <c r="O12" s="36">
        <f t="shared" si="5"/>
        <v>0.39603790748753198</v>
      </c>
      <c r="P12" s="31">
        <v>312125</v>
      </c>
      <c r="Q12" s="31">
        <v>13709280</v>
      </c>
      <c r="R12" s="31">
        <v>13687023</v>
      </c>
      <c r="S12" s="31">
        <v>2294660</v>
      </c>
      <c r="T12" s="36">
        <f t="shared" si="6"/>
        <v>0.16765223525963244</v>
      </c>
      <c r="U12" s="36">
        <f t="shared" si="7"/>
        <v>10.444008009611533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44481807</v>
      </c>
      <c r="E13" s="31">
        <v>64546058</v>
      </c>
      <c r="F13" s="31">
        <v>7924706</v>
      </c>
      <c r="G13" s="36">
        <f t="shared" si="0"/>
        <v>0.17815611672430484</v>
      </c>
      <c r="H13" s="31">
        <v>7232529</v>
      </c>
      <c r="I13" s="36">
        <f t="shared" si="1"/>
        <v>0.16259521561253121</v>
      </c>
      <c r="J13" s="31">
        <v>3847153</v>
      </c>
      <c r="K13" s="36">
        <f t="shared" si="2"/>
        <v>5.9603221625091345E-2</v>
      </c>
      <c r="L13" s="31">
        <v>0</v>
      </c>
      <c r="M13" s="36">
        <f t="shared" si="3"/>
        <v>0</v>
      </c>
      <c r="N13" s="31">
        <f t="shared" si="4"/>
        <v>19004388</v>
      </c>
      <c r="O13" s="36">
        <f t="shared" si="5"/>
        <v>0.29443142755518859</v>
      </c>
      <c r="P13" s="31">
        <v>8453570</v>
      </c>
      <c r="Q13" s="31">
        <v>61642716</v>
      </c>
      <c r="R13" s="31">
        <v>70119592</v>
      </c>
      <c r="S13" s="31">
        <v>22348837</v>
      </c>
      <c r="T13" s="36">
        <f t="shared" si="6"/>
        <v>0.31872457272712024</v>
      </c>
      <c r="U13" s="36">
        <f t="shared" si="7"/>
        <v>-0.54490789098570191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46933940</v>
      </c>
      <c r="E14" s="31">
        <v>55275685</v>
      </c>
      <c r="F14" s="31">
        <v>8948260</v>
      </c>
      <c r="G14" s="36">
        <f t="shared" si="0"/>
        <v>0.19065648441192024</v>
      </c>
      <c r="H14" s="31">
        <v>7453279</v>
      </c>
      <c r="I14" s="36">
        <f t="shared" si="1"/>
        <v>0.15880360779427424</v>
      </c>
      <c r="J14" s="31">
        <v>13720785</v>
      </c>
      <c r="K14" s="36">
        <f t="shared" si="2"/>
        <v>0.24822460363901416</v>
      </c>
      <c r="L14" s="31">
        <v>0</v>
      </c>
      <c r="M14" s="36">
        <f t="shared" si="3"/>
        <v>0</v>
      </c>
      <c r="N14" s="31">
        <f t="shared" si="4"/>
        <v>30122324</v>
      </c>
      <c r="O14" s="36">
        <f t="shared" si="5"/>
        <v>0.54494709563526889</v>
      </c>
      <c r="P14" s="31">
        <v>-7004496</v>
      </c>
      <c r="Q14" s="31">
        <v>30016134</v>
      </c>
      <c r="R14" s="31">
        <v>30016134</v>
      </c>
      <c r="S14" s="31">
        <v>18046964</v>
      </c>
      <c r="T14" s="36">
        <f t="shared" si="6"/>
        <v>0.6012421186552539</v>
      </c>
      <c r="U14" s="36">
        <f t="shared" si="7"/>
        <v>-2.9588539989172666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15890259</v>
      </c>
      <c r="E15" s="31">
        <v>15890259</v>
      </c>
      <c r="F15" s="31">
        <v>2881715</v>
      </c>
      <c r="G15" s="36">
        <f t="shared" si="0"/>
        <v>0.18135104028197402</v>
      </c>
      <c r="H15" s="31">
        <v>1801780</v>
      </c>
      <c r="I15" s="36">
        <f t="shared" si="1"/>
        <v>0.1133889636411842</v>
      </c>
      <c r="J15" s="31">
        <v>1238798</v>
      </c>
      <c r="K15" s="36">
        <f t="shared" si="2"/>
        <v>7.7959585177308943E-2</v>
      </c>
      <c r="L15" s="31">
        <v>0</v>
      </c>
      <c r="M15" s="36">
        <f t="shared" si="3"/>
        <v>0</v>
      </c>
      <c r="N15" s="31">
        <f t="shared" si="4"/>
        <v>5922293</v>
      </c>
      <c r="O15" s="36">
        <f t="shared" si="5"/>
        <v>0.37269958910046713</v>
      </c>
      <c r="P15" s="31">
        <v>1872288</v>
      </c>
      <c r="Q15" s="31">
        <v>14329459</v>
      </c>
      <c r="R15" s="31">
        <v>13581722</v>
      </c>
      <c r="S15" s="31">
        <v>5520179</v>
      </c>
      <c r="T15" s="36">
        <f t="shared" si="6"/>
        <v>0.40644176047779507</v>
      </c>
      <c r="U15" s="36">
        <f t="shared" si="7"/>
        <v>-0.33835072382026699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109169201</v>
      </c>
      <c r="E16" s="31">
        <v>80603212</v>
      </c>
      <c r="F16" s="31">
        <v>15698536</v>
      </c>
      <c r="G16" s="36">
        <f t="shared" si="0"/>
        <v>0.14380004484964581</v>
      </c>
      <c r="H16" s="31">
        <v>17949940</v>
      </c>
      <c r="I16" s="36">
        <f t="shared" si="1"/>
        <v>0.1644231141711846</v>
      </c>
      <c r="J16" s="31">
        <v>16532795</v>
      </c>
      <c r="K16" s="36">
        <f t="shared" si="2"/>
        <v>0.20511335205847628</v>
      </c>
      <c r="L16" s="31">
        <v>0</v>
      </c>
      <c r="M16" s="36">
        <f t="shared" si="3"/>
        <v>0</v>
      </c>
      <c r="N16" s="31">
        <f t="shared" si="4"/>
        <v>50181271</v>
      </c>
      <c r="O16" s="36">
        <f t="shared" si="5"/>
        <v>0.62257160421845226</v>
      </c>
      <c r="P16" s="31">
        <v>43186308</v>
      </c>
      <c r="Q16" s="31">
        <v>88779195</v>
      </c>
      <c r="R16" s="31">
        <v>90277360</v>
      </c>
      <c r="S16" s="31">
        <v>82347740</v>
      </c>
      <c r="T16" s="36">
        <f t="shared" si="6"/>
        <v>0.91216380275187492</v>
      </c>
      <c r="U16" s="36">
        <f t="shared" si="7"/>
        <v>-0.61717507780475245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26596688</v>
      </c>
      <c r="E17" s="31">
        <v>27622718</v>
      </c>
      <c r="F17" s="31">
        <v>5549072</v>
      </c>
      <c r="G17" s="36">
        <f t="shared" si="0"/>
        <v>0.20863770707089543</v>
      </c>
      <c r="H17" s="31">
        <v>5870888</v>
      </c>
      <c r="I17" s="36">
        <f t="shared" si="1"/>
        <v>0.22073755950364948</v>
      </c>
      <c r="J17" s="31">
        <v>5828030</v>
      </c>
      <c r="K17" s="36">
        <f t="shared" si="2"/>
        <v>0.21098684061430883</v>
      </c>
      <c r="L17" s="31">
        <v>0</v>
      </c>
      <c r="M17" s="36">
        <f t="shared" si="3"/>
        <v>0</v>
      </c>
      <c r="N17" s="31">
        <f t="shared" si="4"/>
        <v>17247990</v>
      </c>
      <c r="O17" s="36">
        <f t="shared" si="5"/>
        <v>0.62441320944593504</v>
      </c>
      <c r="P17" s="31">
        <v>5399765</v>
      </c>
      <c r="Q17" s="31">
        <v>19549958</v>
      </c>
      <c r="R17" s="31">
        <v>26387450</v>
      </c>
      <c r="S17" s="31">
        <v>20217348</v>
      </c>
      <c r="T17" s="36">
        <f t="shared" si="6"/>
        <v>0.76617285868850538</v>
      </c>
      <c r="U17" s="36">
        <f t="shared" si="7"/>
        <v>7.9311784864711798E-2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0</v>
      </c>
      <c r="E18" s="31">
        <v>0</v>
      </c>
      <c r="F18" s="31">
        <v>0</v>
      </c>
      <c r="G18" s="36">
        <f t="shared" si="0"/>
        <v>0</v>
      </c>
      <c r="H18" s="31">
        <v>0</v>
      </c>
      <c r="I18" s="36">
        <f t="shared" si="1"/>
        <v>0</v>
      </c>
      <c r="J18" s="31">
        <v>0</v>
      </c>
      <c r="K18" s="36">
        <f t="shared" si="2"/>
        <v>0</v>
      </c>
      <c r="L18" s="31">
        <v>0</v>
      </c>
      <c r="M18" s="36">
        <f t="shared" si="3"/>
        <v>0</v>
      </c>
      <c r="N18" s="31">
        <f t="shared" si="4"/>
        <v>0</v>
      </c>
      <c r="O18" s="36">
        <f t="shared" si="5"/>
        <v>0</v>
      </c>
      <c r="P18" s="31">
        <v>0</v>
      </c>
      <c r="Q18" s="31">
        <v>0</v>
      </c>
      <c r="R18" s="31">
        <v>0</v>
      </c>
      <c r="S18" s="31">
        <v>0</v>
      </c>
      <c r="T18" s="36">
        <f t="shared" si="6"/>
        <v>0</v>
      </c>
      <c r="U18" s="36">
        <f t="shared" si="7"/>
        <v>0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323418279</v>
      </c>
      <c r="E19" s="32">
        <f>SUM(E11:E18)</f>
        <v>330357533</v>
      </c>
      <c r="F19" s="32">
        <f>SUM(F11:F18)</f>
        <v>53496828</v>
      </c>
      <c r="G19" s="37">
        <f t="shared" si="0"/>
        <v>0.16541065076906181</v>
      </c>
      <c r="H19" s="32">
        <f>SUM(H11:H18)</f>
        <v>54281749</v>
      </c>
      <c r="I19" s="37">
        <f t="shared" si="1"/>
        <v>0.16783760388509147</v>
      </c>
      <c r="J19" s="32">
        <f>SUM(J11:J18)</f>
        <v>64352913</v>
      </c>
      <c r="K19" s="37">
        <f t="shared" si="2"/>
        <v>0.19479777686800925</v>
      </c>
      <c r="L19" s="32">
        <f>SUM(L11:L18)</f>
        <v>0</v>
      </c>
      <c r="M19" s="37">
        <f t="shared" si="3"/>
        <v>0</v>
      </c>
      <c r="N19" s="32">
        <f t="shared" si="4"/>
        <v>172131490</v>
      </c>
      <c r="O19" s="37">
        <f t="shared" si="5"/>
        <v>0.52104605709112128</v>
      </c>
      <c r="P19" s="32">
        <f>SUM(P11:P18)</f>
        <v>70932334</v>
      </c>
      <c r="Q19" s="32">
        <f>SUM(Q11:Q18)</f>
        <v>276666776</v>
      </c>
      <c r="R19" s="32">
        <f>SUM(R11:R18)</f>
        <v>306500773</v>
      </c>
      <c r="S19" s="32">
        <f>SUM(S11:S18)</f>
        <v>208888459</v>
      </c>
      <c r="T19" s="37">
        <f t="shared" si="6"/>
        <v>0.68152669552973688</v>
      </c>
      <c r="U19" s="37">
        <f t="shared" si="7"/>
        <v>-9.2756302083616737E-2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0</v>
      </c>
      <c r="E20" s="31">
        <v>0</v>
      </c>
      <c r="F20" s="31">
        <v>0</v>
      </c>
      <c r="G20" s="36">
        <f t="shared" si="0"/>
        <v>0</v>
      </c>
      <c r="H20" s="31">
        <v>0</v>
      </c>
      <c r="I20" s="36">
        <f t="shared" si="1"/>
        <v>0</v>
      </c>
      <c r="J20" s="31">
        <v>0</v>
      </c>
      <c r="K20" s="36">
        <f t="shared" si="2"/>
        <v>0</v>
      </c>
      <c r="L20" s="31">
        <v>0</v>
      </c>
      <c r="M20" s="36">
        <f t="shared" si="3"/>
        <v>0</v>
      </c>
      <c r="N20" s="31">
        <f t="shared" si="4"/>
        <v>0</v>
      </c>
      <c r="O20" s="36">
        <f t="shared" si="5"/>
        <v>0</v>
      </c>
      <c r="P20" s="31">
        <v>0</v>
      </c>
      <c r="Q20" s="31">
        <v>0</v>
      </c>
      <c r="R20" s="31">
        <v>0</v>
      </c>
      <c r="S20" s="31">
        <v>0</v>
      </c>
      <c r="T20" s="36">
        <f t="shared" si="6"/>
        <v>0</v>
      </c>
      <c r="U20" s="36">
        <f t="shared" si="7"/>
        <v>0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0</v>
      </c>
      <c r="E21" s="31">
        <v>0</v>
      </c>
      <c r="F21" s="31">
        <v>0</v>
      </c>
      <c r="G21" s="36">
        <f t="shared" si="0"/>
        <v>0</v>
      </c>
      <c r="H21" s="31">
        <v>0</v>
      </c>
      <c r="I21" s="36">
        <f t="shared" si="1"/>
        <v>0</v>
      </c>
      <c r="J21" s="31">
        <v>0</v>
      </c>
      <c r="K21" s="36">
        <f t="shared" si="2"/>
        <v>0</v>
      </c>
      <c r="L21" s="31">
        <v>0</v>
      </c>
      <c r="M21" s="36">
        <f t="shared" si="3"/>
        <v>0</v>
      </c>
      <c r="N21" s="31">
        <f t="shared" si="4"/>
        <v>0</v>
      </c>
      <c r="O21" s="36">
        <f t="shared" si="5"/>
        <v>0</v>
      </c>
      <c r="P21" s="31">
        <v>0</v>
      </c>
      <c r="Q21" s="31">
        <v>0</v>
      </c>
      <c r="R21" s="31">
        <v>0</v>
      </c>
      <c r="S21" s="31">
        <v>0</v>
      </c>
      <c r="T21" s="36">
        <f t="shared" si="6"/>
        <v>0</v>
      </c>
      <c r="U21" s="36">
        <f t="shared" si="7"/>
        <v>0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0</v>
      </c>
      <c r="S22" s="31">
        <v>0</v>
      </c>
      <c r="T22" s="36">
        <f t="shared" si="6"/>
        <v>0</v>
      </c>
      <c r="U22" s="36">
        <f t="shared" si="7"/>
        <v>0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0</v>
      </c>
      <c r="E23" s="31">
        <v>0</v>
      </c>
      <c r="F23" s="31">
        <v>0</v>
      </c>
      <c r="G23" s="36">
        <f t="shared" si="0"/>
        <v>0</v>
      </c>
      <c r="H23" s="31">
        <v>0</v>
      </c>
      <c r="I23" s="36">
        <f t="shared" si="1"/>
        <v>0</v>
      </c>
      <c r="J23" s="31">
        <v>0</v>
      </c>
      <c r="K23" s="36">
        <f t="shared" si="2"/>
        <v>0</v>
      </c>
      <c r="L23" s="31">
        <v>0</v>
      </c>
      <c r="M23" s="36">
        <f t="shared" si="3"/>
        <v>0</v>
      </c>
      <c r="N23" s="31">
        <f t="shared" si="4"/>
        <v>0</v>
      </c>
      <c r="O23" s="36">
        <f t="shared" si="5"/>
        <v>0</v>
      </c>
      <c r="P23" s="31">
        <v>0</v>
      </c>
      <c r="Q23" s="31">
        <v>0</v>
      </c>
      <c r="R23" s="31">
        <v>0</v>
      </c>
      <c r="S23" s="31">
        <v>0</v>
      </c>
      <c r="T23" s="36">
        <f t="shared" si="6"/>
        <v>0</v>
      </c>
      <c r="U23" s="36">
        <f t="shared" si="7"/>
        <v>0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0</v>
      </c>
      <c r="E24" s="31">
        <v>0</v>
      </c>
      <c r="F24" s="31">
        <v>0</v>
      </c>
      <c r="G24" s="36">
        <f t="shared" si="0"/>
        <v>0</v>
      </c>
      <c r="H24" s="31">
        <v>0</v>
      </c>
      <c r="I24" s="36">
        <f t="shared" si="1"/>
        <v>0</v>
      </c>
      <c r="J24" s="31">
        <v>0</v>
      </c>
      <c r="K24" s="36">
        <f t="shared" si="2"/>
        <v>0</v>
      </c>
      <c r="L24" s="31">
        <v>0</v>
      </c>
      <c r="M24" s="36">
        <f t="shared" si="3"/>
        <v>0</v>
      </c>
      <c r="N24" s="31">
        <f t="shared" si="4"/>
        <v>0</v>
      </c>
      <c r="O24" s="36">
        <f t="shared" si="5"/>
        <v>0</v>
      </c>
      <c r="P24" s="31">
        <v>0</v>
      </c>
      <c r="Q24" s="31">
        <v>0</v>
      </c>
      <c r="R24" s="31">
        <v>0</v>
      </c>
      <c r="S24" s="31">
        <v>0</v>
      </c>
      <c r="T24" s="36">
        <f t="shared" si="6"/>
        <v>0</v>
      </c>
      <c r="U24" s="36">
        <f t="shared" si="7"/>
        <v>0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0</v>
      </c>
      <c r="E25" s="31">
        <v>0</v>
      </c>
      <c r="F25" s="31">
        <v>0</v>
      </c>
      <c r="G25" s="36">
        <f t="shared" si="0"/>
        <v>0</v>
      </c>
      <c r="H25" s="31">
        <v>0</v>
      </c>
      <c r="I25" s="36">
        <f t="shared" si="1"/>
        <v>0</v>
      </c>
      <c r="J25" s="31">
        <v>0</v>
      </c>
      <c r="K25" s="36">
        <f t="shared" si="2"/>
        <v>0</v>
      </c>
      <c r="L25" s="31">
        <v>0</v>
      </c>
      <c r="M25" s="36">
        <f t="shared" si="3"/>
        <v>0</v>
      </c>
      <c r="N25" s="31">
        <f t="shared" si="4"/>
        <v>0</v>
      </c>
      <c r="O25" s="36">
        <f t="shared" si="5"/>
        <v>0</v>
      </c>
      <c r="P25" s="31">
        <v>0</v>
      </c>
      <c r="Q25" s="31">
        <v>0</v>
      </c>
      <c r="R25" s="31">
        <v>0</v>
      </c>
      <c r="S25" s="31">
        <v>0</v>
      </c>
      <c r="T25" s="36">
        <f t="shared" si="6"/>
        <v>0</v>
      </c>
      <c r="U25" s="36">
        <f t="shared" si="7"/>
        <v>0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225731892</v>
      </c>
      <c r="E26" s="31">
        <v>330474360</v>
      </c>
      <c r="F26" s="31">
        <v>23191162</v>
      </c>
      <c r="G26" s="36">
        <f t="shared" si="0"/>
        <v>0.10273764063431498</v>
      </c>
      <c r="H26" s="31">
        <v>5645822</v>
      </c>
      <c r="I26" s="36">
        <f t="shared" si="1"/>
        <v>2.501118450732695E-2</v>
      </c>
      <c r="J26" s="31">
        <v>32689578</v>
      </c>
      <c r="K26" s="36">
        <f t="shared" si="2"/>
        <v>9.8917138382535935E-2</v>
      </c>
      <c r="L26" s="31">
        <v>0</v>
      </c>
      <c r="M26" s="36">
        <f t="shared" si="3"/>
        <v>0</v>
      </c>
      <c r="N26" s="31">
        <f t="shared" si="4"/>
        <v>61526562</v>
      </c>
      <c r="O26" s="36">
        <f t="shared" si="5"/>
        <v>0.18617650700647398</v>
      </c>
      <c r="P26" s="31">
        <v>29870114</v>
      </c>
      <c r="Q26" s="31">
        <v>217166484</v>
      </c>
      <c r="R26" s="31">
        <v>214652162</v>
      </c>
      <c r="S26" s="31">
        <v>79915010</v>
      </c>
      <c r="T26" s="36">
        <f t="shared" si="6"/>
        <v>0.37230004699416913</v>
      </c>
      <c r="U26" s="36">
        <f t="shared" si="7"/>
        <v>9.4390801454591111E-2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225731892</v>
      </c>
      <c r="E27" s="32">
        <f>SUM(E20:E26)</f>
        <v>330474360</v>
      </c>
      <c r="F27" s="32">
        <f>SUM(F20:F26)</f>
        <v>23191162</v>
      </c>
      <c r="G27" s="37">
        <f t="shared" si="0"/>
        <v>0.10273764063431498</v>
      </c>
      <c r="H27" s="32">
        <f>SUM(H20:H26)</f>
        <v>5645822</v>
      </c>
      <c r="I27" s="37">
        <f t="shared" si="1"/>
        <v>2.501118450732695E-2</v>
      </c>
      <c r="J27" s="32">
        <f>SUM(J20:J26)</f>
        <v>32689578</v>
      </c>
      <c r="K27" s="37">
        <f t="shared" si="2"/>
        <v>9.8917138382535935E-2</v>
      </c>
      <c r="L27" s="32">
        <f>SUM(L20:L26)</f>
        <v>0</v>
      </c>
      <c r="M27" s="37">
        <f t="shared" si="3"/>
        <v>0</v>
      </c>
      <c r="N27" s="32">
        <f t="shared" si="4"/>
        <v>61526562</v>
      </c>
      <c r="O27" s="37">
        <f t="shared" si="5"/>
        <v>0.18617650700647398</v>
      </c>
      <c r="P27" s="32">
        <f>SUM(P20:P26)</f>
        <v>29870114</v>
      </c>
      <c r="Q27" s="32">
        <f>SUM(Q20:Q26)</f>
        <v>217166484</v>
      </c>
      <c r="R27" s="32">
        <f>SUM(R20:R26)</f>
        <v>214652162</v>
      </c>
      <c r="S27" s="32">
        <f>SUM(S20:S26)</f>
        <v>79915010</v>
      </c>
      <c r="T27" s="37">
        <f t="shared" si="6"/>
        <v>0.37230004699416913</v>
      </c>
      <c r="U27" s="37">
        <f t="shared" si="7"/>
        <v>9.4390801454591111E-2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0</v>
      </c>
      <c r="E28" s="31">
        <v>0</v>
      </c>
      <c r="F28" s="31">
        <v>0</v>
      </c>
      <c r="G28" s="36">
        <f t="shared" si="0"/>
        <v>0</v>
      </c>
      <c r="H28" s="31">
        <v>0</v>
      </c>
      <c r="I28" s="36">
        <f t="shared" si="1"/>
        <v>0</v>
      </c>
      <c r="J28" s="31">
        <v>0</v>
      </c>
      <c r="K28" s="36">
        <f t="shared" si="2"/>
        <v>0</v>
      </c>
      <c r="L28" s="31">
        <v>0</v>
      </c>
      <c r="M28" s="36">
        <f t="shared" si="3"/>
        <v>0</v>
      </c>
      <c r="N28" s="31">
        <f t="shared" si="4"/>
        <v>0</v>
      </c>
      <c r="O28" s="36">
        <f t="shared" si="5"/>
        <v>0</v>
      </c>
      <c r="P28" s="31">
        <v>0</v>
      </c>
      <c r="Q28" s="31">
        <v>0</v>
      </c>
      <c r="R28" s="31">
        <v>0</v>
      </c>
      <c r="S28" s="31">
        <v>0</v>
      </c>
      <c r="T28" s="36">
        <f t="shared" si="6"/>
        <v>0</v>
      </c>
      <c r="U28" s="36">
        <f t="shared" si="7"/>
        <v>0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0</v>
      </c>
      <c r="E29" s="31">
        <v>0</v>
      </c>
      <c r="F29" s="31">
        <v>0</v>
      </c>
      <c r="G29" s="36">
        <f t="shared" si="0"/>
        <v>0</v>
      </c>
      <c r="H29" s="31">
        <v>0</v>
      </c>
      <c r="I29" s="36">
        <f t="shared" si="1"/>
        <v>0</v>
      </c>
      <c r="J29" s="31">
        <v>0</v>
      </c>
      <c r="K29" s="36">
        <f t="shared" si="2"/>
        <v>0</v>
      </c>
      <c r="L29" s="31">
        <v>0</v>
      </c>
      <c r="M29" s="36">
        <f t="shared" si="3"/>
        <v>0</v>
      </c>
      <c r="N29" s="31">
        <f t="shared" si="4"/>
        <v>0</v>
      </c>
      <c r="O29" s="36">
        <f t="shared" si="5"/>
        <v>0</v>
      </c>
      <c r="P29" s="31">
        <v>0</v>
      </c>
      <c r="Q29" s="31">
        <v>0</v>
      </c>
      <c r="R29" s="31">
        <v>0</v>
      </c>
      <c r="S29" s="31">
        <v>0</v>
      </c>
      <c r="T29" s="36">
        <f t="shared" si="6"/>
        <v>0</v>
      </c>
      <c r="U29" s="36">
        <f t="shared" si="7"/>
        <v>0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387529</v>
      </c>
      <c r="E30" s="31">
        <v>1475510</v>
      </c>
      <c r="F30" s="31">
        <v>311573</v>
      </c>
      <c r="G30" s="36">
        <f t="shared" si="0"/>
        <v>0.80399918457715425</v>
      </c>
      <c r="H30" s="31">
        <v>421293</v>
      </c>
      <c r="I30" s="36">
        <f t="shared" si="1"/>
        <v>1.0871263827997388</v>
      </c>
      <c r="J30" s="31">
        <v>311147</v>
      </c>
      <c r="K30" s="36">
        <f t="shared" si="2"/>
        <v>0.21087420620666752</v>
      </c>
      <c r="L30" s="31">
        <v>0</v>
      </c>
      <c r="M30" s="36">
        <f t="shared" si="3"/>
        <v>0</v>
      </c>
      <c r="N30" s="31">
        <f t="shared" si="4"/>
        <v>1044013</v>
      </c>
      <c r="O30" s="36">
        <f t="shared" si="5"/>
        <v>0.70756077559623454</v>
      </c>
      <c r="P30" s="31">
        <v>293809</v>
      </c>
      <c r="Q30" s="31">
        <v>369052</v>
      </c>
      <c r="R30" s="31">
        <v>1527186</v>
      </c>
      <c r="S30" s="31">
        <v>862298</v>
      </c>
      <c r="T30" s="36">
        <f t="shared" si="6"/>
        <v>0.56463194398062844</v>
      </c>
      <c r="U30" s="36">
        <f t="shared" si="7"/>
        <v>5.9011126275913872E-2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0</v>
      </c>
      <c r="E31" s="31">
        <v>0</v>
      </c>
      <c r="F31" s="31">
        <v>0</v>
      </c>
      <c r="G31" s="36">
        <f t="shared" si="0"/>
        <v>0</v>
      </c>
      <c r="H31" s="31">
        <v>0</v>
      </c>
      <c r="I31" s="36">
        <f t="shared" si="1"/>
        <v>0</v>
      </c>
      <c r="J31" s="31">
        <v>0</v>
      </c>
      <c r="K31" s="36">
        <f t="shared" si="2"/>
        <v>0</v>
      </c>
      <c r="L31" s="31">
        <v>0</v>
      </c>
      <c r="M31" s="36">
        <f t="shared" si="3"/>
        <v>0</v>
      </c>
      <c r="N31" s="31">
        <f t="shared" si="4"/>
        <v>0</v>
      </c>
      <c r="O31" s="36">
        <f t="shared" si="5"/>
        <v>0</v>
      </c>
      <c r="P31" s="31">
        <v>0</v>
      </c>
      <c r="Q31" s="31">
        <v>0</v>
      </c>
      <c r="R31" s="31">
        <v>0</v>
      </c>
      <c r="S31" s="31">
        <v>0</v>
      </c>
      <c r="T31" s="36">
        <f t="shared" si="6"/>
        <v>0</v>
      </c>
      <c r="U31" s="36">
        <f t="shared" si="7"/>
        <v>0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0</v>
      </c>
      <c r="E32" s="31">
        <v>0</v>
      </c>
      <c r="F32" s="31">
        <v>0</v>
      </c>
      <c r="G32" s="36">
        <f t="shared" si="0"/>
        <v>0</v>
      </c>
      <c r="H32" s="31">
        <v>0</v>
      </c>
      <c r="I32" s="36">
        <f t="shared" si="1"/>
        <v>0</v>
      </c>
      <c r="J32" s="31">
        <v>0</v>
      </c>
      <c r="K32" s="36">
        <f t="shared" si="2"/>
        <v>0</v>
      </c>
      <c r="L32" s="31">
        <v>0</v>
      </c>
      <c r="M32" s="36">
        <f t="shared" si="3"/>
        <v>0</v>
      </c>
      <c r="N32" s="31">
        <f t="shared" si="4"/>
        <v>0</v>
      </c>
      <c r="O32" s="36">
        <f t="shared" si="5"/>
        <v>0</v>
      </c>
      <c r="P32" s="31">
        <v>0</v>
      </c>
      <c r="Q32" s="31">
        <v>0</v>
      </c>
      <c r="R32" s="31">
        <v>0</v>
      </c>
      <c r="S32" s="31">
        <v>0</v>
      </c>
      <c r="T32" s="36">
        <f t="shared" si="6"/>
        <v>0</v>
      </c>
      <c r="U32" s="36">
        <f t="shared" si="7"/>
        <v>0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0</v>
      </c>
      <c r="E33" s="31">
        <v>0</v>
      </c>
      <c r="F33" s="31">
        <v>0</v>
      </c>
      <c r="G33" s="36">
        <f t="shared" si="0"/>
        <v>0</v>
      </c>
      <c r="H33" s="31">
        <v>0</v>
      </c>
      <c r="I33" s="36">
        <f t="shared" si="1"/>
        <v>0</v>
      </c>
      <c r="J33" s="31">
        <v>0</v>
      </c>
      <c r="K33" s="36">
        <f t="shared" si="2"/>
        <v>0</v>
      </c>
      <c r="L33" s="31">
        <v>0</v>
      </c>
      <c r="M33" s="36">
        <f t="shared" si="3"/>
        <v>0</v>
      </c>
      <c r="N33" s="31">
        <f t="shared" si="4"/>
        <v>0</v>
      </c>
      <c r="O33" s="36">
        <f t="shared" si="5"/>
        <v>0</v>
      </c>
      <c r="P33" s="31">
        <v>0</v>
      </c>
      <c r="Q33" s="31">
        <v>0</v>
      </c>
      <c r="R33" s="31">
        <v>0</v>
      </c>
      <c r="S33" s="31">
        <v>0</v>
      </c>
      <c r="T33" s="36">
        <f t="shared" si="6"/>
        <v>0</v>
      </c>
      <c r="U33" s="36">
        <f t="shared" si="7"/>
        <v>0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98508878</v>
      </c>
      <c r="E34" s="31">
        <v>82318015</v>
      </c>
      <c r="F34" s="31">
        <v>17280907</v>
      </c>
      <c r="G34" s="36">
        <f t="shared" si="0"/>
        <v>0.17542486881233182</v>
      </c>
      <c r="H34" s="31">
        <v>12800426</v>
      </c>
      <c r="I34" s="36">
        <f t="shared" si="1"/>
        <v>0.12994185153545246</v>
      </c>
      <c r="J34" s="31">
        <v>13188994</v>
      </c>
      <c r="K34" s="36">
        <f t="shared" si="2"/>
        <v>0.16022001988264659</v>
      </c>
      <c r="L34" s="31">
        <v>0</v>
      </c>
      <c r="M34" s="36">
        <f t="shared" si="3"/>
        <v>0</v>
      </c>
      <c r="N34" s="31">
        <f t="shared" si="4"/>
        <v>43270327</v>
      </c>
      <c r="O34" s="36">
        <f t="shared" si="5"/>
        <v>0.52564832861919719</v>
      </c>
      <c r="P34" s="31">
        <v>20070575</v>
      </c>
      <c r="Q34" s="31">
        <v>208883568</v>
      </c>
      <c r="R34" s="31">
        <v>105987807</v>
      </c>
      <c r="S34" s="31">
        <v>49314467</v>
      </c>
      <c r="T34" s="36">
        <f t="shared" si="6"/>
        <v>0.46528434162242832</v>
      </c>
      <c r="U34" s="36">
        <f t="shared" si="7"/>
        <v>-0.34286915048522526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98896407</v>
      </c>
      <c r="E35" s="32">
        <f>SUM(E28:E34)</f>
        <v>83793525</v>
      </c>
      <c r="F35" s="32">
        <f>SUM(F28:F34)</f>
        <v>17592480</v>
      </c>
      <c r="G35" s="37">
        <f t="shared" si="0"/>
        <v>0.17788795906407398</v>
      </c>
      <c r="H35" s="32">
        <f>SUM(H28:H34)</f>
        <v>13221719</v>
      </c>
      <c r="I35" s="37">
        <f t="shared" si="1"/>
        <v>0.13369261231098112</v>
      </c>
      <c r="J35" s="32">
        <f>SUM(J28:J34)</f>
        <v>13500141</v>
      </c>
      <c r="K35" s="37">
        <f t="shared" si="2"/>
        <v>0.16111198329465196</v>
      </c>
      <c r="L35" s="32">
        <f>SUM(L28:L34)</f>
        <v>0</v>
      </c>
      <c r="M35" s="37">
        <f t="shared" si="3"/>
        <v>0</v>
      </c>
      <c r="N35" s="32">
        <f t="shared" si="4"/>
        <v>44314340</v>
      </c>
      <c r="O35" s="37">
        <f t="shared" si="5"/>
        <v>0.52885160279389132</v>
      </c>
      <c r="P35" s="32">
        <f>SUM(P28:P34)</f>
        <v>20364384</v>
      </c>
      <c r="Q35" s="32">
        <f>SUM(Q28:Q34)</f>
        <v>209252620</v>
      </c>
      <c r="R35" s="32">
        <f>SUM(R28:R34)</f>
        <v>107514993</v>
      </c>
      <c r="S35" s="32">
        <f>SUM(S28:S34)</f>
        <v>50176765</v>
      </c>
      <c r="T35" s="37">
        <f t="shared" si="6"/>
        <v>0.46669551473625637</v>
      </c>
      <c r="U35" s="37">
        <f t="shared" si="7"/>
        <v>-0.33707098628664633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0</v>
      </c>
      <c r="E36" s="31">
        <v>0</v>
      </c>
      <c r="F36" s="31">
        <v>0</v>
      </c>
      <c r="G36" s="36">
        <f t="shared" si="0"/>
        <v>0</v>
      </c>
      <c r="H36" s="31">
        <v>0</v>
      </c>
      <c r="I36" s="36">
        <f t="shared" si="1"/>
        <v>0</v>
      </c>
      <c r="J36" s="31">
        <v>0</v>
      </c>
      <c r="K36" s="36">
        <f t="shared" si="2"/>
        <v>0</v>
      </c>
      <c r="L36" s="31">
        <v>0</v>
      </c>
      <c r="M36" s="36">
        <f t="shared" si="3"/>
        <v>0</v>
      </c>
      <c r="N36" s="31">
        <f t="shared" si="4"/>
        <v>0</v>
      </c>
      <c r="O36" s="36">
        <f t="shared" si="5"/>
        <v>0</v>
      </c>
      <c r="P36" s="31">
        <v>0</v>
      </c>
      <c r="Q36" s="31">
        <v>0</v>
      </c>
      <c r="R36" s="31">
        <v>0</v>
      </c>
      <c r="S36" s="31">
        <v>0</v>
      </c>
      <c r="T36" s="36">
        <f t="shared" si="6"/>
        <v>0</v>
      </c>
      <c r="U36" s="36">
        <f t="shared" si="7"/>
        <v>0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6199038</v>
      </c>
      <c r="E37" s="31">
        <v>5703494</v>
      </c>
      <c r="F37" s="31">
        <v>613738</v>
      </c>
      <c r="G37" s="36">
        <f t="shared" si="0"/>
        <v>9.9005361799685693E-2</v>
      </c>
      <c r="H37" s="31">
        <v>627107</v>
      </c>
      <c r="I37" s="36">
        <f t="shared" si="1"/>
        <v>0.10116198674697591</v>
      </c>
      <c r="J37" s="31">
        <v>644343</v>
      </c>
      <c r="K37" s="36">
        <f t="shared" si="2"/>
        <v>0.11297338087845801</v>
      </c>
      <c r="L37" s="31">
        <v>0</v>
      </c>
      <c r="M37" s="36">
        <f t="shared" si="3"/>
        <v>0</v>
      </c>
      <c r="N37" s="31">
        <f t="shared" si="4"/>
        <v>1885188</v>
      </c>
      <c r="O37" s="36">
        <f t="shared" si="5"/>
        <v>0.33053212644740226</v>
      </c>
      <c r="P37" s="31">
        <v>600420</v>
      </c>
      <c r="Q37" s="31">
        <v>6248690</v>
      </c>
      <c r="R37" s="31">
        <v>6028526</v>
      </c>
      <c r="S37" s="31">
        <v>1623374</v>
      </c>
      <c r="T37" s="36">
        <f t="shared" si="6"/>
        <v>0.26928207658057707</v>
      </c>
      <c r="U37" s="36">
        <f t="shared" si="7"/>
        <v>7.3153792345358237E-2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0</v>
      </c>
      <c r="E38" s="31">
        <v>0</v>
      </c>
      <c r="F38" s="31">
        <v>0</v>
      </c>
      <c r="G38" s="36">
        <f t="shared" si="0"/>
        <v>0</v>
      </c>
      <c r="H38" s="31">
        <v>0</v>
      </c>
      <c r="I38" s="36">
        <f t="shared" si="1"/>
        <v>0</v>
      </c>
      <c r="J38" s="31">
        <v>0</v>
      </c>
      <c r="K38" s="36">
        <f t="shared" si="2"/>
        <v>0</v>
      </c>
      <c r="L38" s="31">
        <v>0</v>
      </c>
      <c r="M38" s="36">
        <f t="shared" si="3"/>
        <v>0</v>
      </c>
      <c r="N38" s="31">
        <f t="shared" si="4"/>
        <v>0</v>
      </c>
      <c r="O38" s="36">
        <f t="shared" si="5"/>
        <v>0</v>
      </c>
      <c r="P38" s="31">
        <v>0</v>
      </c>
      <c r="Q38" s="31">
        <v>0</v>
      </c>
      <c r="R38" s="31">
        <v>0</v>
      </c>
      <c r="S38" s="31">
        <v>0</v>
      </c>
      <c r="T38" s="36">
        <f t="shared" si="6"/>
        <v>0</v>
      </c>
      <c r="U38" s="36">
        <f t="shared" si="7"/>
        <v>0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153147031</v>
      </c>
      <c r="E39" s="31">
        <v>127268647</v>
      </c>
      <c r="F39" s="31">
        <v>11999927</v>
      </c>
      <c r="G39" s="36">
        <f t="shared" si="0"/>
        <v>7.8355596720644224E-2</v>
      </c>
      <c r="H39" s="31">
        <v>19706604</v>
      </c>
      <c r="I39" s="36">
        <f t="shared" si="1"/>
        <v>0.12867767576898045</v>
      </c>
      <c r="J39" s="31">
        <v>46738036</v>
      </c>
      <c r="K39" s="36">
        <f t="shared" si="2"/>
        <v>0.36723919914069647</v>
      </c>
      <c r="L39" s="31">
        <v>0</v>
      </c>
      <c r="M39" s="36">
        <f t="shared" si="3"/>
        <v>0</v>
      </c>
      <c r="N39" s="31">
        <f t="shared" si="4"/>
        <v>78444567</v>
      </c>
      <c r="O39" s="36">
        <f t="shared" si="5"/>
        <v>0.61636992966539517</v>
      </c>
      <c r="P39" s="31">
        <v>7103126</v>
      </c>
      <c r="Q39" s="31">
        <v>133509059</v>
      </c>
      <c r="R39" s="31">
        <v>253670200</v>
      </c>
      <c r="S39" s="31">
        <v>26880382</v>
      </c>
      <c r="T39" s="36">
        <f t="shared" si="6"/>
        <v>0.10596586433881473</v>
      </c>
      <c r="U39" s="36">
        <f t="shared" si="7"/>
        <v>5.579924951352405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159346069</v>
      </c>
      <c r="E40" s="32">
        <f>SUM(E36:E39)</f>
        <v>132972141</v>
      </c>
      <c r="F40" s="32">
        <f>SUM(F36:F39)</f>
        <v>12613665</v>
      </c>
      <c r="G40" s="37">
        <f t="shared" si="0"/>
        <v>7.9158934256482974E-2</v>
      </c>
      <c r="H40" s="32">
        <f>SUM(H36:H39)</f>
        <v>20333711</v>
      </c>
      <c r="I40" s="37">
        <f t="shared" si="1"/>
        <v>0.12760723328543486</v>
      </c>
      <c r="J40" s="32">
        <f>SUM(J36:J39)</f>
        <v>47382379</v>
      </c>
      <c r="K40" s="37">
        <f t="shared" si="2"/>
        <v>0.35633312845583198</v>
      </c>
      <c r="L40" s="32">
        <f>SUM(L36:L39)</f>
        <v>0</v>
      </c>
      <c r="M40" s="37">
        <f t="shared" si="3"/>
        <v>0</v>
      </c>
      <c r="N40" s="32">
        <f t="shared" si="4"/>
        <v>80329755</v>
      </c>
      <c r="O40" s="37">
        <f t="shared" si="5"/>
        <v>0.60410966083489626</v>
      </c>
      <c r="P40" s="32">
        <f>SUM(P36:P39)</f>
        <v>7703546</v>
      </c>
      <c r="Q40" s="32">
        <f>SUM(Q36:Q39)</f>
        <v>139757749</v>
      </c>
      <c r="R40" s="32">
        <f>SUM(R36:R39)</f>
        <v>259698726</v>
      </c>
      <c r="S40" s="32">
        <f>SUM(S36:S39)</f>
        <v>28503756</v>
      </c>
      <c r="T40" s="37">
        <f t="shared" si="6"/>
        <v>0.10975701128391366</v>
      </c>
      <c r="U40" s="37">
        <f t="shared" si="7"/>
        <v>5.1507231864390759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0</v>
      </c>
      <c r="E43" s="31">
        <v>0</v>
      </c>
      <c r="F43" s="31">
        <v>0</v>
      </c>
      <c r="G43" s="36">
        <f t="shared" si="0"/>
        <v>0</v>
      </c>
      <c r="H43" s="31">
        <v>0</v>
      </c>
      <c r="I43" s="36">
        <f t="shared" si="1"/>
        <v>0</v>
      </c>
      <c r="J43" s="31">
        <v>0</v>
      </c>
      <c r="K43" s="36">
        <f t="shared" si="2"/>
        <v>0</v>
      </c>
      <c r="L43" s="31">
        <v>0</v>
      </c>
      <c r="M43" s="36">
        <f t="shared" si="3"/>
        <v>0</v>
      </c>
      <c r="N43" s="31">
        <f t="shared" si="4"/>
        <v>0</v>
      </c>
      <c r="O43" s="36">
        <f t="shared" si="5"/>
        <v>0</v>
      </c>
      <c r="P43" s="31">
        <v>0</v>
      </c>
      <c r="Q43" s="31">
        <v>0</v>
      </c>
      <c r="R43" s="31">
        <v>0</v>
      </c>
      <c r="S43" s="31">
        <v>0</v>
      </c>
      <c r="T43" s="36">
        <f t="shared" si="6"/>
        <v>0</v>
      </c>
      <c r="U43" s="36">
        <f t="shared" si="7"/>
        <v>0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0</v>
      </c>
      <c r="E44" s="31">
        <v>0</v>
      </c>
      <c r="F44" s="31">
        <v>0</v>
      </c>
      <c r="G44" s="36">
        <f t="shared" si="0"/>
        <v>0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0</v>
      </c>
      <c r="O44" s="36">
        <f t="shared" si="5"/>
        <v>0</v>
      </c>
      <c r="P44" s="31">
        <v>0</v>
      </c>
      <c r="Q44" s="31">
        <v>0</v>
      </c>
      <c r="R44" s="31">
        <v>0</v>
      </c>
      <c r="S44" s="31">
        <v>0</v>
      </c>
      <c r="T44" s="36">
        <f t="shared" si="6"/>
        <v>0</v>
      </c>
      <c r="U44" s="36">
        <f t="shared" si="7"/>
        <v>0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21400408</v>
      </c>
      <c r="E45" s="31">
        <v>5247193</v>
      </c>
      <c r="F45" s="31">
        <v>1221093</v>
      </c>
      <c r="G45" s="36">
        <f t="shared" si="0"/>
        <v>5.7059332700572812E-2</v>
      </c>
      <c r="H45" s="31">
        <v>1114762</v>
      </c>
      <c r="I45" s="36">
        <f t="shared" si="1"/>
        <v>5.2090689112095433E-2</v>
      </c>
      <c r="J45" s="31">
        <v>4645012</v>
      </c>
      <c r="K45" s="36">
        <f t="shared" si="2"/>
        <v>0.88523749745816482</v>
      </c>
      <c r="L45" s="31">
        <v>0</v>
      </c>
      <c r="M45" s="36">
        <f t="shared" si="3"/>
        <v>0</v>
      </c>
      <c r="N45" s="31">
        <f t="shared" si="4"/>
        <v>6980867</v>
      </c>
      <c r="O45" s="36">
        <f t="shared" si="5"/>
        <v>1.330400273060282</v>
      </c>
      <c r="P45" s="31">
        <v>6812155</v>
      </c>
      <c r="Q45" s="31">
        <v>20791877</v>
      </c>
      <c r="R45" s="31">
        <v>20655906</v>
      </c>
      <c r="S45" s="31">
        <v>16836844</v>
      </c>
      <c r="T45" s="36">
        <f t="shared" si="6"/>
        <v>0.81511040958455172</v>
      </c>
      <c r="U45" s="36">
        <f t="shared" si="7"/>
        <v>-0.31812884469011637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0</v>
      </c>
      <c r="E46" s="31">
        <v>0</v>
      </c>
      <c r="F46" s="31">
        <v>0</v>
      </c>
      <c r="G46" s="36">
        <f t="shared" si="0"/>
        <v>0</v>
      </c>
      <c r="H46" s="31">
        <v>0</v>
      </c>
      <c r="I46" s="36">
        <f t="shared" si="1"/>
        <v>0</v>
      </c>
      <c r="J46" s="31">
        <v>0</v>
      </c>
      <c r="K46" s="36">
        <f t="shared" si="2"/>
        <v>0</v>
      </c>
      <c r="L46" s="31">
        <v>0</v>
      </c>
      <c r="M46" s="36">
        <f t="shared" si="3"/>
        <v>0</v>
      </c>
      <c r="N46" s="31">
        <f t="shared" si="4"/>
        <v>0</v>
      </c>
      <c r="O46" s="36">
        <f t="shared" si="5"/>
        <v>0</v>
      </c>
      <c r="P46" s="31">
        <v>0</v>
      </c>
      <c r="Q46" s="31">
        <v>0</v>
      </c>
      <c r="R46" s="31">
        <v>0</v>
      </c>
      <c r="S46" s="31">
        <v>0</v>
      </c>
      <c r="T46" s="36">
        <f t="shared" si="6"/>
        <v>0</v>
      </c>
      <c r="U46" s="36">
        <f t="shared" si="7"/>
        <v>0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21400408</v>
      </c>
      <c r="E47" s="32">
        <f>SUM(E41:E46)</f>
        <v>5247193</v>
      </c>
      <c r="F47" s="32">
        <f>SUM(F41:F46)</f>
        <v>1221093</v>
      </c>
      <c r="G47" s="37">
        <f t="shared" si="0"/>
        <v>5.7059332700572812E-2</v>
      </c>
      <c r="H47" s="32">
        <f>SUM(H41:H46)</f>
        <v>1114762</v>
      </c>
      <c r="I47" s="37">
        <f t="shared" si="1"/>
        <v>5.2090689112095433E-2</v>
      </c>
      <c r="J47" s="32">
        <f>SUM(J41:J46)</f>
        <v>4645012</v>
      </c>
      <c r="K47" s="37">
        <f t="shared" si="2"/>
        <v>0.88523749745816482</v>
      </c>
      <c r="L47" s="32">
        <f>SUM(L41:L46)</f>
        <v>0</v>
      </c>
      <c r="M47" s="37">
        <f t="shared" si="3"/>
        <v>0</v>
      </c>
      <c r="N47" s="32">
        <f t="shared" si="4"/>
        <v>6980867</v>
      </c>
      <c r="O47" s="37">
        <f t="shared" si="5"/>
        <v>1.330400273060282</v>
      </c>
      <c r="P47" s="32">
        <f>SUM(P41:P46)</f>
        <v>6812155</v>
      </c>
      <c r="Q47" s="32">
        <f>SUM(Q41:Q46)</f>
        <v>20791877</v>
      </c>
      <c r="R47" s="32">
        <f>SUM(R41:R46)</f>
        <v>20655906</v>
      </c>
      <c r="S47" s="32">
        <f>SUM(S41:S46)</f>
        <v>16836844</v>
      </c>
      <c r="T47" s="37">
        <f t="shared" si="6"/>
        <v>0.81511040958455172</v>
      </c>
      <c r="U47" s="37">
        <f t="shared" si="7"/>
        <v>-0.31812884469011637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0</v>
      </c>
      <c r="E48" s="31">
        <v>0</v>
      </c>
      <c r="F48" s="31">
        <v>0</v>
      </c>
      <c r="G48" s="36">
        <f t="shared" si="0"/>
        <v>0</v>
      </c>
      <c r="H48" s="31">
        <v>0</v>
      </c>
      <c r="I48" s="36">
        <f t="shared" si="1"/>
        <v>0</v>
      </c>
      <c r="J48" s="31">
        <v>0</v>
      </c>
      <c r="K48" s="36">
        <f t="shared" si="2"/>
        <v>0</v>
      </c>
      <c r="L48" s="31">
        <v>0</v>
      </c>
      <c r="M48" s="36">
        <f t="shared" si="3"/>
        <v>0</v>
      </c>
      <c r="N48" s="31">
        <f t="shared" si="4"/>
        <v>0</v>
      </c>
      <c r="O48" s="36">
        <f t="shared" si="5"/>
        <v>0</v>
      </c>
      <c r="P48" s="31">
        <v>0</v>
      </c>
      <c r="Q48" s="31">
        <v>0</v>
      </c>
      <c r="R48" s="31">
        <v>0</v>
      </c>
      <c r="S48" s="31">
        <v>0</v>
      </c>
      <c r="T48" s="36">
        <f t="shared" si="6"/>
        <v>0</v>
      </c>
      <c r="U48" s="36">
        <f t="shared" si="7"/>
        <v>0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0</v>
      </c>
      <c r="E49" s="31">
        <v>0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0</v>
      </c>
      <c r="R49" s="31">
        <v>0</v>
      </c>
      <c r="S49" s="31">
        <v>0</v>
      </c>
      <c r="T49" s="36">
        <f t="shared" si="6"/>
        <v>0</v>
      </c>
      <c r="U49" s="36">
        <f t="shared" si="7"/>
        <v>0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0</v>
      </c>
      <c r="E50" s="31">
        <v>0</v>
      </c>
      <c r="F50" s="31">
        <v>0</v>
      </c>
      <c r="G50" s="36">
        <f t="shared" si="0"/>
        <v>0</v>
      </c>
      <c r="H50" s="31">
        <v>0</v>
      </c>
      <c r="I50" s="36">
        <f t="shared" si="1"/>
        <v>0</v>
      </c>
      <c r="J50" s="31">
        <v>0</v>
      </c>
      <c r="K50" s="36">
        <f t="shared" si="2"/>
        <v>0</v>
      </c>
      <c r="L50" s="31">
        <v>0</v>
      </c>
      <c r="M50" s="36">
        <f t="shared" si="3"/>
        <v>0</v>
      </c>
      <c r="N50" s="31">
        <f t="shared" si="4"/>
        <v>0</v>
      </c>
      <c r="O50" s="36">
        <f t="shared" si="5"/>
        <v>0</v>
      </c>
      <c r="P50" s="31">
        <v>0</v>
      </c>
      <c r="Q50" s="31">
        <v>0</v>
      </c>
      <c r="R50" s="31">
        <v>0</v>
      </c>
      <c r="S50" s="31">
        <v>0</v>
      </c>
      <c r="T50" s="36">
        <f t="shared" si="6"/>
        <v>0</v>
      </c>
      <c r="U50" s="36">
        <f t="shared" si="7"/>
        <v>0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533302</v>
      </c>
      <c r="E51" s="31">
        <v>256165</v>
      </c>
      <c r="F51" s="31">
        <v>180000</v>
      </c>
      <c r="G51" s="36">
        <f t="shared" si="0"/>
        <v>0.33751982928997076</v>
      </c>
      <c r="H51" s="31">
        <v>94102</v>
      </c>
      <c r="I51" s="36">
        <f t="shared" si="1"/>
        <v>0.17645161653247129</v>
      </c>
      <c r="J51" s="31">
        <v>0</v>
      </c>
      <c r="K51" s="36">
        <f t="shared" si="2"/>
        <v>0</v>
      </c>
      <c r="L51" s="31">
        <v>0</v>
      </c>
      <c r="M51" s="36">
        <f t="shared" si="3"/>
        <v>0</v>
      </c>
      <c r="N51" s="31">
        <f t="shared" si="4"/>
        <v>274102</v>
      </c>
      <c r="O51" s="36">
        <f t="shared" si="5"/>
        <v>1.0700212753498721</v>
      </c>
      <c r="P51" s="31">
        <v>174620</v>
      </c>
      <c r="Q51" s="31">
        <v>383305</v>
      </c>
      <c r="R51" s="31">
        <v>733305</v>
      </c>
      <c r="S51" s="31">
        <v>653795</v>
      </c>
      <c r="T51" s="36">
        <f t="shared" si="6"/>
        <v>0.89157308350549913</v>
      </c>
      <c r="U51" s="36">
        <f t="shared" si="7"/>
        <v>-1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27024946</v>
      </c>
      <c r="E52" s="31">
        <v>30733655</v>
      </c>
      <c r="F52" s="31">
        <v>643539</v>
      </c>
      <c r="G52" s="36">
        <f t="shared" si="0"/>
        <v>2.3812776536167733E-2</v>
      </c>
      <c r="H52" s="31">
        <v>6192389</v>
      </c>
      <c r="I52" s="36">
        <f t="shared" si="1"/>
        <v>0.2291360360165012</v>
      </c>
      <c r="J52" s="31">
        <v>4048502</v>
      </c>
      <c r="K52" s="36">
        <f t="shared" si="2"/>
        <v>0.13172862127852999</v>
      </c>
      <c r="L52" s="31">
        <v>0</v>
      </c>
      <c r="M52" s="36">
        <f t="shared" si="3"/>
        <v>0</v>
      </c>
      <c r="N52" s="31">
        <f t="shared" si="4"/>
        <v>10884430</v>
      </c>
      <c r="O52" s="36">
        <f t="shared" si="5"/>
        <v>0.35415345164771322</v>
      </c>
      <c r="P52" s="31">
        <v>5117076</v>
      </c>
      <c r="Q52" s="31">
        <v>35486938</v>
      </c>
      <c r="R52" s="31">
        <v>30821989</v>
      </c>
      <c r="S52" s="31">
        <v>7613840</v>
      </c>
      <c r="T52" s="36">
        <f t="shared" si="6"/>
        <v>0.24702623831317311</v>
      </c>
      <c r="U52" s="36">
        <f t="shared" si="7"/>
        <v>-0.20882511809478699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27558248</v>
      </c>
      <c r="E53" s="32">
        <f>SUM(E48:E52)</f>
        <v>30989820</v>
      </c>
      <c r="F53" s="32">
        <f>SUM(F48:F52)</f>
        <v>823539</v>
      </c>
      <c r="G53" s="37">
        <f t="shared" si="0"/>
        <v>2.9883576053165644E-2</v>
      </c>
      <c r="H53" s="32">
        <f>SUM(H48:H52)</f>
        <v>6286491</v>
      </c>
      <c r="I53" s="37">
        <f t="shared" si="1"/>
        <v>0.22811649710097681</v>
      </c>
      <c r="J53" s="32">
        <f>SUM(J48:J52)</f>
        <v>4048502</v>
      </c>
      <c r="K53" s="37">
        <f t="shared" si="2"/>
        <v>0.13063973911432852</v>
      </c>
      <c r="L53" s="32">
        <f>SUM(L48:L52)</f>
        <v>0</v>
      </c>
      <c r="M53" s="37">
        <f t="shared" si="3"/>
        <v>0</v>
      </c>
      <c r="N53" s="32">
        <f t="shared" si="4"/>
        <v>11158532</v>
      </c>
      <c r="O53" s="37">
        <f t="shared" si="5"/>
        <v>0.36007088779476615</v>
      </c>
      <c r="P53" s="32">
        <f>SUM(P48:P52)</f>
        <v>5291696</v>
      </c>
      <c r="Q53" s="32">
        <f>SUM(Q48:Q52)</f>
        <v>35870243</v>
      </c>
      <c r="R53" s="32">
        <f>SUM(R48:R52)</f>
        <v>31555294</v>
      </c>
      <c r="S53" s="32">
        <f>SUM(S48:S52)</f>
        <v>8267635</v>
      </c>
      <c r="T53" s="37">
        <f t="shared" si="6"/>
        <v>0.2620046892923894</v>
      </c>
      <c r="U53" s="37">
        <f t="shared" si="7"/>
        <v>-0.23493299690685177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2276716142</v>
      </c>
      <c r="E54" s="32">
        <f>SUM(E8:E9,E11:E18,E20:E26,E28:E34,E36:E39,E41:E46,E48:E52)</f>
        <v>2458690760</v>
      </c>
      <c r="F54" s="32">
        <f>SUM(F8:F9,F11:F18,F20:F26,F28:F34,F36:F39,F41:F46,F48:F52)</f>
        <v>271714632</v>
      </c>
      <c r="G54" s="37">
        <f t="shared" si="0"/>
        <v>0.11934497541766891</v>
      </c>
      <c r="H54" s="32">
        <f>SUM(H8:H9,H11:H18,H20:H26,H28:H34,H36:H39,H41:H46,H48:H52)</f>
        <v>243018082</v>
      </c>
      <c r="I54" s="37">
        <f t="shared" si="1"/>
        <v>0.10674061536126273</v>
      </c>
      <c r="J54" s="32">
        <f>SUM(J8:J9,J11:J18,J20:J26,J28:J34,J36:J39,J41:J46,J48:J52)</f>
        <v>309370045</v>
      </c>
      <c r="K54" s="37">
        <f t="shared" si="2"/>
        <v>0.12582714753440566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824102759</v>
      </c>
      <c r="O54" s="37">
        <f t="shared" si="5"/>
        <v>0.33517950789386786</v>
      </c>
      <c r="P54" s="32">
        <f>SUM(P8:P9,P11:P18,P20:P26,P28:P34,P36:P39,P41:P46,P48:P52)</f>
        <v>370789587</v>
      </c>
      <c r="Q54" s="32">
        <f>SUM(Q8:Q9,Q11:Q18,Q20:Q26,Q28:Q34,Q36:Q39,Q41:Q46,Q48:Q52)</f>
        <v>2336583758</v>
      </c>
      <c r="R54" s="32">
        <f>SUM(R8:R9,R11:R18,R20:R26,R28:R34,R36:R39,R41:R46,R48:R52)</f>
        <v>2342848238</v>
      </c>
      <c r="S54" s="32">
        <f>SUM(S8:S9,S11:S18,S20:S26,S28:S34,S36:S39,S41:S46,S48:S52)</f>
        <v>1109126931</v>
      </c>
      <c r="T54" s="37">
        <f t="shared" si="6"/>
        <v>0.47340963576318512</v>
      </c>
      <c r="U54" s="37">
        <f t="shared" si="7"/>
        <v>-0.16564527201784662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615433403</v>
      </c>
      <c r="E57" s="31">
        <v>669525390</v>
      </c>
      <c r="F57" s="31">
        <v>564904689</v>
      </c>
      <c r="G57" s="36">
        <f t="shared" ref="G57:G85" si="8">IF(($D57      =0),0,($F57      /$D57      ))</f>
        <v>0.91789734883792129</v>
      </c>
      <c r="H57" s="31">
        <v>175355267</v>
      </c>
      <c r="I57" s="36">
        <f t="shared" ref="I57:I85" si="9">IF(($D57      =0),0,($H57      /$D57      ))</f>
        <v>0.2849297196824398</v>
      </c>
      <c r="J57" s="31">
        <v>-276515418</v>
      </c>
      <c r="K57" s="36">
        <f t="shared" ref="K57:K85" si="10">IF(($E57      =0),0,($J57      /$E57      ))</f>
        <v>-0.41300213872396985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463744538</v>
      </c>
      <c r="O57" s="36">
        <f t="shared" ref="O57:O85" si="13">IF(($E57      =0),0,($N57      /$E57      ))</f>
        <v>0.69264667916477374</v>
      </c>
      <c r="P57" s="31">
        <v>160489808</v>
      </c>
      <c r="Q57" s="31">
        <v>375739889</v>
      </c>
      <c r="R57" s="31">
        <v>567945329</v>
      </c>
      <c r="S57" s="31">
        <v>388405781</v>
      </c>
      <c r="T57" s="36">
        <f t="shared" ref="T57:T85" si="14">IF(($R57      =0),0,($S57      /$R57      ))</f>
        <v>0.68387881925867555</v>
      </c>
      <c r="U57" s="36">
        <f t="shared" ref="U57:U85" si="15">IF(($P57      =0),0,(($J57      /$P57      )-1))</f>
        <v>-2.7229469051392972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615433403</v>
      </c>
      <c r="E58" s="32">
        <f>E57</f>
        <v>669525390</v>
      </c>
      <c r="F58" s="32">
        <f>F57</f>
        <v>564904689</v>
      </c>
      <c r="G58" s="37">
        <f t="shared" si="8"/>
        <v>0.91789734883792129</v>
      </c>
      <c r="H58" s="32">
        <f>H57</f>
        <v>175355267</v>
      </c>
      <c r="I58" s="37">
        <f t="shared" si="9"/>
        <v>0.2849297196824398</v>
      </c>
      <c r="J58" s="32">
        <f>J57</f>
        <v>-276515418</v>
      </c>
      <c r="K58" s="37">
        <f t="shared" si="10"/>
        <v>-0.41300213872396985</v>
      </c>
      <c r="L58" s="32">
        <f>L57</f>
        <v>0</v>
      </c>
      <c r="M58" s="37">
        <f t="shared" si="11"/>
        <v>0</v>
      </c>
      <c r="N58" s="32">
        <f t="shared" si="12"/>
        <v>463744538</v>
      </c>
      <c r="O58" s="37">
        <f t="shared" si="13"/>
        <v>0.69264667916477374</v>
      </c>
      <c r="P58" s="32">
        <f>P57</f>
        <v>160489808</v>
      </c>
      <c r="Q58" s="32">
        <f>Q57</f>
        <v>375739889</v>
      </c>
      <c r="R58" s="32">
        <f>R57</f>
        <v>567945329</v>
      </c>
      <c r="S58" s="32">
        <f>S57</f>
        <v>388405781</v>
      </c>
      <c r="T58" s="37">
        <f t="shared" si="14"/>
        <v>0.68387881925867555</v>
      </c>
      <c r="U58" s="37">
        <f t="shared" si="15"/>
        <v>-2.7229469051392972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23225269</v>
      </c>
      <c r="E59" s="31">
        <v>23238250</v>
      </c>
      <c r="F59" s="31">
        <v>251353</v>
      </c>
      <c r="G59" s="36">
        <f t="shared" si="8"/>
        <v>1.0822393488747105E-2</v>
      </c>
      <c r="H59" s="31">
        <v>2175680</v>
      </c>
      <c r="I59" s="36">
        <f t="shared" si="9"/>
        <v>9.3677278829364691E-2</v>
      </c>
      <c r="J59" s="31">
        <v>3970476</v>
      </c>
      <c r="K59" s="36">
        <f t="shared" si="10"/>
        <v>0.17085950964465912</v>
      </c>
      <c r="L59" s="31">
        <v>0</v>
      </c>
      <c r="M59" s="36">
        <f t="shared" si="11"/>
        <v>0</v>
      </c>
      <c r="N59" s="31">
        <f t="shared" si="12"/>
        <v>6397509</v>
      </c>
      <c r="O59" s="36">
        <f t="shared" si="13"/>
        <v>0.27530080793519307</v>
      </c>
      <c r="P59" s="31">
        <v>555292</v>
      </c>
      <c r="Q59" s="31">
        <v>16123654</v>
      </c>
      <c r="R59" s="31">
        <v>23487321</v>
      </c>
      <c r="S59" s="31">
        <v>7865890</v>
      </c>
      <c r="T59" s="36">
        <f t="shared" si="14"/>
        <v>0.33489941232548404</v>
      </c>
      <c r="U59" s="36">
        <f t="shared" si="15"/>
        <v>6.1502488780677558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63576645</v>
      </c>
      <c r="E60" s="31">
        <v>65001794</v>
      </c>
      <c r="F60" s="31">
        <v>47085</v>
      </c>
      <c r="G60" s="36">
        <f t="shared" si="8"/>
        <v>7.406021503651223E-4</v>
      </c>
      <c r="H60" s="31">
        <v>214595</v>
      </c>
      <c r="I60" s="36">
        <f t="shared" si="9"/>
        <v>3.3753747150388324E-3</v>
      </c>
      <c r="J60" s="31">
        <v>4615</v>
      </c>
      <c r="K60" s="36">
        <f t="shared" si="10"/>
        <v>7.099804045408347E-5</v>
      </c>
      <c r="L60" s="31">
        <v>0</v>
      </c>
      <c r="M60" s="36">
        <f t="shared" si="11"/>
        <v>0</v>
      </c>
      <c r="N60" s="31">
        <f t="shared" si="12"/>
        <v>266295</v>
      </c>
      <c r="O60" s="36">
        <f t="shared" si="13"/>
        <v>4.0967330840130352E-3</v>
      </c>
      <c r="P60" s="31">
        <v>110540</v>
      </c>
      <c r="Q60" s="31">
        <v>20275814</v>
      </c>
      <c r="R60" s="31">
        <v>20275814</v>
      </c>
      <c r="S60" s="31">
        <v>110540</v>
      </c>
      <c r="T60" s="36">
        <f t="shared" si="14"/>
        <v>5.4518156459711061E-3</v>
      </c>
      <c r="U60" s="36">
        <f t="shared" si="15"/>
        <v>-0.95825040709245524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13972788</v>
      </c>
      <c r="E61" s="31">
        <v>14188056</v>
      </c>
      <c r="F61" s="31">
        <v>1612772</v>
      </c>
      <c r="G61" s="36">
        <f t="shared" si="8"/>
        <v>0.11542234806682818</v>
      </c>
      <c r="H61" s="31">
        <v>715456</v>
      </c>
      <c r="I61" s="36">
        <f t="shared" si="9"/>
        <v>5.1203525023066264E-2</v>
      </c>
      <c r="J61" s="31">
        <v>696660</v>
      </c>
      <c r="K61" s="36">
        <f t="shared" si="10"/>
        <v>4.9101864272314687E-2</v>
      </c>
      <c r="L61" s="31">
        <v>0</v>
      </c>
      <c r="M61" s="36">
        <f t="shared" si="11"/>
        <v>0</v>
      </c>
      <c r="N61" s="31">
        <f t="shared" si="12"/>
        <v>3024888</v>
      </c>
      <c r="O61" s="36">
        <f t="shared" si="13"/>
        <v>0.21319960958710624</v>
      </c>
      <c r="P61" s="31">
        <v>0</v>
      </c>
      <c r="Q61" s="31">
        <v>14422572</v>
      </c>
      <c r="R61" s="31">
        <v>14422572</v>
      </c>
      <c r="S61" s="31">
        <v>1554038</v>
      </c>
      <c r="T61" s="36">
        <f t="shared" si="14"/>
        <v>0.10775040679290768</v>
      </c>
      <c r="U61" s="36">
        <f t="shared" si="15"/>
        <v>0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100774702</v>
      </c>
      <c r="E63" s="32">
        <f>SUM(E59:E62)</f>
        <v>102428100</v>
      </c>
      <c r="F63" s="32">
        <f>SUM(F59:F62)</f>
        <v>1911210</v>
      </c>
      <c r="G63" s="37">
        <f t="shared" si="8"/>
        <v>1.8965176399132394E-2</v>
      </c>
      <c r="H63" s="32">
        <f>SUM(H59:H62)</f>
        <v>3105731</v>
      </c>
      <c r="I63" s="37">
        <f t="shared" si="9"/>
        <v>3.0818558014689044E-2</v>
      </c>
      <c r="J63" s="32">
        <f>SUM(J59:J62)</f>
        <v>4671751</v>
      </c>
      <c r="K63" s="37">
        <f t="shared" si="10"/>
        <v>4.5610052319627135E-2</v>
      </c>
      <c r="L63" s="32">
        <f>SUM(L59:L62)</f>
        <v>0</v>
      </c>
      <c r="M63" s="37">
        <f t="shared" si="11"/>
        <v>0</v>
      </c>
      <c r="N63" s="32">
        <f t="shared" si="12"/>
        <v>9688692</v>
      </c>
      <c r="O63" s="37">
        <f t="shared" si="13"/>
        <v>9.4590175938048249E-2</v>
      </c>
      <c r="P63" s="32">
        <f>SUM(P59:P62)</f>
        <v>665832</v>
      </c>
      <c r="Q63" s="32">
        <f>SUM(Q59:Q62)</f>
        <v>50822040</v>
      </c>
      <c r="R63" s="32">
        <f>SUM(R59:R62)</f>
        <v>58185707</v>
      </c>
      <c r="S63" s="32">
        <f>SUM(S59:S62)</f>
        <v>9530468</v>
      </c>
      <c r="T63" s="37">
        <f t="shared" si="14"/>
        <v>0.16379397091454093</v>
      </c>
      <c r="U63" s="37">
        <f t="shared" si="15"/>
        <v>6.0164110466303811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5428305</v>
      </c>
      <c r="E64" s="31">
        <v>5428305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0</v>
      </c>
      <c r="M64" s="36">
        <f t="shared" si="11"/>
        <v>0</v>
      </c>
      <c r="N64" s="31">
        <f t="shared" si="12"/>
        <v>0</v>
      </c>
      <c r="O64" s="36">
        <f t="shared" si="13"/>
        <v>0</v>
      </c>
      <c r="P64" s="31">
        <v>0</v>
      </c>
      <c r="Q64" s="31">
        <v>6101033</v>
      </c>
      <c r="R64" s="31">
        <v>6101033</v>
      </c>
      <c r="S64" s="31">
        <v>0</v>
      </c>
      <c r="T64" s="36">
        <f t="shared" si="14"/>
        <v>0</v>
      </c>
      <c r="U64" s="36">
        <f t="shared" si="15"/>
        <v>0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35513097</v>
      </c>
      <c r="E65" s="31">
        <v>37986197</v>
      </c>
      <c r="F65" s="31">
        <v>2066639</v>
      </c>
      <c r="G65" s="36">
        <f t="shared" si="8"/>
        <v>5.8193713716379061E-2</v>
      </c>
      <c r="H65" s="31">
        <v>2309788</v>
      </c>
      <c r="I65" s="36">
        <f t="shared" si="9"/>
        <v>6.5040455356512553E-2</v>
      </c>
      <c r="J65" s="31">
        <v>1954553</v>
      </c>
      <c r="K65" s="36">
        <f t="shared" si="10"/>
        <v>5.1454295358916817E-2</v>
      </c>
      <c r="L65" s="31">
        <v>0</v>
      </c>
      <c r="M65" s="36">
        <f t="shared" si="11"/>
        <v>0</v>
      </c>
      <c r="N65" s="31">
        <f t="shared" si="12"/>
        <v>6330980</v>
      </c>
      <c r="O65" s="36">
        <f t="shared" si="13"/>
        <v>0.1666652758105793</v>
      </c>
      <c r="P65" s="31">
        <v>2173175</v>
      </c>
      <c r="Q65" s="31">
        <v>27004704</v>
      </c>
      <c r="R65" s="31">
        <v>29339707</v>
      </c>
      <c r="S65" s="31">
        <v>6733537</v>
      </c>
      <c r="T65" s="36">
        <f t="shared" si="14"/>
        <v>0.22950253047857636</v>
      </c>
      <c r="U65" s="36">
        <f t="shared" si="15"/>
        <v>-0.10060027379295267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19740454</v>
      </c>
      <c r="E66" s="31">
        <v>24767231</v>
      </c>
      <c r="F66" s="31">
        <v>2637359</v>
      </c>
      <c r="G66" s="36">
        <f t="shared" si="8"/>
        <v>0.13360173985866788</v>
      </c>
      <c r="H66" s="31">
        <v>6905525</v>
      </c>
      <c r="I66" s="36">
        <f t="shared" si="9"/>
        <v>0.34981591608784679</v>
      </c>
      <c r="J66" s="31">
        <v>2739845</v>
      </c>
      <c r="K66" s="36">
        <f t="shared" si="10"/>
        <v>0.11062379157363211</v>
      </c>
      <c r="L66" s="31">
        <v>0</v>
      </c>
      <c r="M66" s="36">
        <f t="shared" si="11"/>
        <v>0</v>
      </c>
      <c r="N66" s="31">
        <f t="shared" si="12"/>
        <v>12282729</v>
      </c>
      <c r="O66" s="36">
        <f t="shared" si="13"/>
        <v>0.49592661367756452</v>
      </c>
      <c r="P66" s="31">
        <v>7827964</v>
      </c>
      <c r="Q66" s="31">
        <v>20852235</v>
      </c>
      <c r="R66" s="31">
        <v>21207224</v>
      </c>
      <c r="S66" s="31">
        <v>11550493</v>
      </c>
      <c r="T66" s="36">
        <f t="shared" si="14"/>
        <v>0.54464898376138249</v>
      </c>
      <c r="U66" s="36">
        <f t="shared" si="15"/>
        <v>-0.64999264176483185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298198643</v>
      </c>
      <c r="E67" s="31">
        <v>296132763</v>
      </c>
      <c r="F67" s="31">
        <v>-6417992</v>
      </c>
      <c r="G67" s="36">
        <f t="shared" si="8"/>
        <v>-2.1522539255820827E-2</v>
      </c>
      <c r="H67" s="31">
        <v>26941911</v>
      </c>
      <c r="I67" s="36">
        <f t="shared" si="9"/>
        <v>9.0348871909521067E-2</v>
      </c>
      <c r="J67" s="31">
        <v>27788231</v>
      </c>
      <c r="K67" s="36">
        <f t="shared" si="10"/>
        <v>9.3837070638482512E-2</v>
      </c>
      <c r="L67" s="31">
        <v>0</v>
      </c>
      <c r="M67" s="36">
        <f t="shared" si="11"/>
        <v>0</v>
      </c>
      <c r="N67" s="31">
        <f t="shared" si="12"/>
        <v>48312150</v>
      </c>
      <c r="O67" s="36">
        <f t="shared" si="13"/>
        <v>0.16314354923301749</v>
      </c>
      <c r="P67" s="31">
        <v>28966634</v>
      </c>
      <c r="Q67" s="31">
        <v>297134590</v>
      </c>
      <c r="R67" s="31">
        <v>296463467</v>
      </c>
      <c r="S67" s="31">
        <v>90112286</v>
      </c>
      <c r="T67" s="36">
        <f t="shared" si="14"/>
        <v>0.30395747210228774</v>
      </c>
      <c r="U67" s="36">
        <f t="shared" si="15"/>
        <v>-4.0681392252893467E-2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80463982</v>
      </c>
      <c r="E68" s="31">
        <v>92221174</v>
      </c>
      <c r="F68" s="31">
        <v>6064811</v>
      </c>
      <c r="G68" s="36">
        <f t="shared" si="8"/>
        <v>7.5372991110482207E-2</v>
      </c>
      <c r="H68" s="31">
        <v>20776033</v>
      </c>
      <c r="I68" s="36">
        <f t="shared" si="9"/>
        <v>0.25820289381154415</v>
      </c>
      <c r="J68" s="31">
        <v>4706879</v>
      </c>
      <c r="K68" s="36">
        <f t="shared" si="10"/>
        <v>5.1039027111062368E-2</v>
      </c>
      <c r="L68" s="31">
        <v>0</v>
      </c>
      <c r="M68" s="36">
        <f t="shared" si="11"/>
        <v>0</v>
      </c>
      <c r="N68" s="31">
        <f t="shared" si="12"/>
        <v>31547723</v>
      </c>
      <c r="O68" s="36">
        <f t="shared" si="13"/>
        <v>0.34208763163218892</v>
      </c>
      <c r="P68" s="31">
        <v>15060933</v>
      </c>
      <c r="Q68" s="31">
        <v>48311133</v>
      </c>
      <c r="R68" s="31">
        <v>51147567</v>
      </c>
      <c r="S68" s="31">
        <v>33228716</v>
      </c>
      <c r="T68" s="36">
        <f t="shared" si="14"/>
        <v>0.64966366826402511</v>
      </c>
      <c r="U68" s="36">
        <f t="shared" si="15"/>
        <v>-0.68747759517952844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439344481</v>
      </c>
      <c r="E70" s="32">
        <f>SUM(E64:E69)</f>
        <v>456535670</v>
      </c>
      <c r="F70" s="32">
        <f>SUM(F64:F69)</f>
        <v>4350817</v>
      </c>
      <c r="G70" s="37">
        <f t="shared" si="8"/>
        <v>9.902974062851606E-3</v>
      </c>
      <c r="H70" s="32">
        <f>SUM(H64:H69)</f>
        <v>56933257</v>
      </c>
      <c r="I70" s="37">
        <f t="shared" si="9"/>
        <v>0.12958682642470704</v>
      </c>
      <c r="J70" s="32">
        <f>SUM(J64:J69)</f>
        <v>37189508</v>
      </c>
      <c r="K70" s="37">
        <f t="shared" si="10"/>
        <v>8.1460246030720884E-2</v>
      </c>
      <c r="L70" s="32">
        <f>SUM(L64:L69)</f>
        <v>0</v>
      </c>
      <c r="M70" s="37">
        <f t="shared" si="11"/>
        <v>0</v>
      </c>
      <c r="N70" s="32">
        <f t="shared" si="12"/>
        <v>98473582</v>
      </c>
      <c r="O70" s="37">
        <f t="shared" si="13"/>
        <v>0.21569745470271798</v>
      </c>
      <c r="P70" s="32">
        <f>SUM(P64:P69)</f>
        <v>54028706</v>
      </c>
      <c r="Q70" s="32">
        <f>SUM(Q64:Q69)</f>
        <v>399403695</v>
      </c>
      <c r="R70" s="32">
        <f>SUM(R64:R69)</f>
        <v>404258998</v>
      </c>
      <c r="S70" s="32">
        <f>SUM(S64:S69)</f>
        <v>141625032</v>
      </c>
      <c r="T70" s="37">
        <f t="shared" si="14"/>
        <v>0.35033241733805515</v>
      </c>
      <c r="U70" s="37">
        <f t="shared" si="15"/>
        <v>-0.31167131783611479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81971472</v>
      </c>
      <c r="E71" s="31">
        <v>89377892</v>
      </c>
      <c r="F71" s="31">
        <v>24247341</v>
      </c>
      <c r="G71" s="36">
        <f t="shared" si="8"/>
        <v>0.29580219079144998</v>
      </c>
      <c r="H71" s="31">
        <v>22299733</v>
      </c>
      <c r="I71" s="36">
        <f t="shared" si="9"/>
        <v>0.27204260770137201</v>
      </c>
      <c r="J71" s="31">
        <v>15556900</v>
      </c>
      <c r="K71" s="36">
        <f t="shared" si="10"/>
        <v>0.17405758462059051</v>
      </c>
      <c r="L71" s="31">
        <v>0</v>
      </c>
      <c r="M71" s="36">
        <f t="shared" si="11"/>
        <v>0</v>
      </c>
      <c r="N71" s="31">
        <f t="shared" si="12"/>
        <v>62103974</v>
      </c>
      <c r="O71" s="36">
        <f t="shared" si="13"/>
        <v>0.69484715526743457</v>
      </c>
      <c r="P71" s="31">
        <v>9947748</v>
      </c>
      <c r="Q71" s="31">
        <v>73594128</v>
      </c>
      <c r="R71" s="31">
        <v>107438520</v>
      </c>
      <c r="S71" s="31">
        <v>40405199</v>
      </c>
      <c r="T71" s="36">
        <f t="shared" si="14"/>
        <v>0.37607739756653386</v>
      </c>
      <c r="U71" s="36">
        <f t="shared" si="15"/>
        <v>0.5638614890525977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62338463</v>
      </c>
      <c r="E72" s="31">
        <v>68991511</v>
      </c>
      <c r="F72" s="31">
        <v>50678224</v>
      </c>
      <c r="G72" s="36">
        <f t="shared" si="8"/>
        <v>0.81295273513560962</v>
      </c>
      <c r="H72" s="31">
        <v>22908442</v>
      </c>
      <c r="I72" s="36">
        <f t="shared" si="9"/>
        <v>0.3674848704563024</v>
      </c>
      <c r="J72" s="31">
        <v>-5732347</v>
      </c>
      <c r="K72" s="36">
        <f t="shared" si="10"/>
        <v>-8.3087714950901712E-2</v>
      </c>
      <c r="L72" s="31">
        <v>0</v>
      </c>
      <c r="M72" s="36">
        <f t="shared" si="11"/>
        <v>0</v>
      </c>
      <c r="N72" s="31">
        <f t="shared" si="12"/>
        <v>67854319</v>
      </c>
      <c r="O72" s="36">
        <f t="shared" si="13"/>
        <v>0.98351692862619</v>
      </c>
      <c r="P72" s="31">
        <v>26586414</v>
      </c>
      <c r="Q72" s="31">
        <v>66780106</v>
      </c>
      <c r="R72" s="31">
        <v>66780106</v>
      </c>
      <c r="S72" s="31">
        <v>59896811</v>
      </c>
      <c r="T72" s="36">
        <f t="shared" si="14"/>
        <v>0.89692596474764508</v>
      </c>
      <c r="U72" s="36">
        <f t="shared" si="15"/>
        <v>-1.2156118910959559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68329956</v>
      </c>
      <c r="E73" s="31">
        <v>68020180</v>
      </c>
      <c r="F73" s="31">
        <v>11840802</v>
      </c>
      <c r="G73" s="36">
        <f t="shared" si="8"/>
        <v>0.17328859395138496</v>
      </c>
      <c r="H73" s="31">
        <v>17454182</v>
      </c>
      <c r="I73" s="36">
        <f t="shared" si="9"/>
        <v>0.25543967860889594</v>
      </c>
      <c r="J73" s="31">
        <v>11124811</v>
      </c>
      <c r="K73" s="36">
        <f t="shared" si="10"/>
        <v>0.16355162541469312</v>
      </c>
      <c r="L73" s="31">
        <v>0</v>
      </c>
      <c r="M73" s="36">
        <f t="shared" si="11"/>
        <v>0</v>
      </c>
      <c r="N73" s="31">
        <f t="shared" si="12"/>
        <v>40419795</v>
      </c>
      <c r="O73" s="36">
        <f t="shared" si="13"/>
        <v>0.59423240279575851</v>
      </c>
      <c r="P73" s="31">
        <v>7599182</v>
      </c>
      <c r="Q73" s="31">
        <v>53187520</v>
      </c>
      <c r="R73" s="31">
        <v>71283520</v>
      </c>
      <c r="S73" s="31">
        <v>52632778</v>
      </c>
      <c r="T73" s="36">
        <f t="shared" si="14"/>
        <v>0.73835829094859518</v>
      </c>
      <c r="U73" s="36">
        <f t="shared" si="15"/>
        <v>0.46394848813990763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87336128</v>
      </c>
      <c r="E74" s="31">
        <v>103991336</v>
      </c>
      <c r="F74" s="31">
        <v>12826626</v>
      </c>
      <c r="G74" s="36">
        <f t="shared" si="8"/>
        <v>0.14686506367674096</v>
      </c>
      <c r="H74" s="31">
        <v>12586033</v>
      </c>
      <c r="I74" s="36">
        <f t="shared" si="9"/>
        <v>0.14411027015074448</v>
      </c>
      <c r="J74" s="31">
        <v>17362316</v>
      </c>
      <c r="K74" s="36">
        <f t="shared" si="10"/>
        <v>0.16695925514410162</v>
      </c>
      <c r="L74" s="31">
        <v>0</v>
      </c>
      <c r="M74" s="36">
        <f t="shared" si="11"/>
        <v>0</v>
      </c>
      <c r="N74" s="31">
        <f t="shared" si="12"/>
        <v>42774975</v>
      </c>
      <c r="O74" s="36">
        <f t="shared" si="13"/>
        <v>0.41133210366679007</v>
      </c>
      <c r="P74" s="31">
        <v>11845031</v>
      </c>
      <c r="Q74" s="31">
        <v>76071829</v>
      </c>
      <c r="R74" s="31">
        <v>83071829</v>
      </c>
      <c r="S74" s="31">
        <v>35614020</v>
      </c>
      <c r="T74" s="36">
        <f t="shared" si="14"/>
        <v>0.42871356546152367</v>
      </c>
      <c r="U74" s="36">
        <f t="shared" si="15"/>
        <v>0.46578898780425315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30934331</v>
      </c>
      <c r="E75" s="31">
        <v>26594110</v>
      </c>
      <c r="F75" s="31">
        <v>2048679</v>
      </c>
      <c r="G75" s="36">
        <f t="shared" si="8"/>
        <v>6.6226711028597965E-2</v>
      </c>
      <c r="H75" s="31">
        <v>3343025</v>
      </c>
      <c r="I75" s="36">
        <f t="shared" si="9"/>
        <v>0.10806844343910331</v>
      </c>
      <c r="J75" s="31">
        <v>3199542</v>
      </c>
      <c r="K75" s="36">
        <f t="shared" si="10"/>
        <v>0.12031017394453132</v>
      </c>
      <c r="L75" s="31">
        <v>0</v>
      </c>
      <c r="M75" s="36">
        <f t="shared" si="11"/>
        <v>0</v>
      </c>
      <c r="N75" s="31">
        <f t="shared" si="12"/>
        <v>8591246</v>
      </c>
      <c r="O75" s="36">
        <f t="shared" si="13"/>
        <v>0.3230507055885683</v>
      </c>
      <c r="P75" s="31">
        <v>948292</v>
      </c>
      <c r="Q75" s="31">
        <v>0</v>
      </c>
      <c r="R75" s="31">
        <v>26999749</v>
      </c>
      <c r="S75" s="31">
        <v>948292</v>
      </c>
      <c r="T75" s="36">
        <f t="shared" si="14"/>
        <v>3.5122252432791136E-2</v>
      </c>
      <c r="U75" s="36">
        <f t="shared" si="15"/>
        <v>2.3740050532958201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48506993</v>
      </c>
      <c r="E76" s="31">
        <v>42393867</v>
      </c>
      <c r="F76" s="31">
        <v>1406718</v>
      </c>
      <c r="G76" s="36">
        <f t="shared" si="8"/>
        <v>2.900031341872707E-2</v>
      </c>
      <c r="H76" s="31">
        <v>2809758</v>
      </c>
      <c r="I76" s="36">
        <f t="shared" si="9"/>
        <v>5.792480271865131E-2</v>
      </c>
      <c r="J76" s="31">
        <v>1820341</v>
      </c>
      <c r="K76" s="36">
        <f t="shared" si="10"/>
        <v>4.2938781687454936E-2</v>
      </c>
      <c r="L76" s="31">
        <v>0</v>
      </c>
      <c r="M76" s="36">
        <f t="shared" si="11"/>
        <v>0</v>
      </c>
      <c r="N76" s="31">
        <f t="shared" si="12"/>
        <v>6036817</v>
      </c>
      <c r="O76" s="36">
        <f t="shared" si="13"/>
        <v>0.14239835681892382</v>
      </c>
      <c r="P76" s="31">
        <v>5614089</v>
      </c>
      <c r="Q76" s="31">
        <v>33432480</v>
      </c>
      <c r="R76" s="31">
        <v>65692241</v>
      </c>
      <c r="S76" s="31">
        <v>11205796</v>
      </c>
      <c r="T76" s="36">
        <f t="shared" si="14"/>
        <v>0.1705802059637454</v>
      </c>
      <c r="U76" s="36">
        <f t="shared" si="15"/>
        <v>-0.67575487314148386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379417343</v>
      </c>
      <c r="E78" s="32">
        <f>SUM(E71:E77)</f>
        <v>399368896</v>
      </c>
      <c r="F78" s="32">
        <f>SUM(F71:F77)</f>
        <v>103048390</v>
      </c>
      <c r="G78" s="37">
        <f t="shared" si="8"/>
        <v>0.27159641461091566</v>
      </c>
      <c r="H78" s="32">
        <f>SUM(H71:H77)</f>
        <v>81401173</v>
      </c>
      <c r="I78" s="37">
        <f t="shared" si="9"/>
        <v>0.21454257297880028</v>
      </c>
      <c r="J78" s="32">
        <f>SUM(J71:J77)</f>
        <v>43331563</v>
      </c>
      <c r="K78" s="37">
        <f t="shared" si="10"/>
        <v>0.10850009460927072</v>
      </c>
      <c r="L78" s="32">
        <f>SUM(L71:L77)</f>
        <v>0</v>
      </c>
      <c r="M78" s="37">
        <f t="shared" si="11"/>
        <v>0</v>
      </c>
      <c r="N78" s="32">
        <f t="shared" si="12"/>
        <v>227781126</v>
      </c>
      <c r="O78" s="37">
        <f t="shared" si="13"/>
        <v>0.57035269466753868</v>
      </c>
      <c r="P78" s="32">
        <f>SUM(P71:P77)</f>
        <v>62540756</v>
      </c>
      <c r="Q78" s="32">
        <f>SUM(Q71:Q77)</f>
        <v>303066063</v>
      </c>
      <c r="R78" s="32">
        <f>SUM(R71:R77)</f>
        <v>421265965</v>
      </c>
      <c r="S78" s="32">
        <f>SUM(S71:S77)</f>
        <v>200702896</v>
      </c>
      <c r="T78" s="37">
        <f t="shared" si="14"/>
        <v>0.47642798772029921</v>
      </c>
      <c r="U78" s="37">
        <f t="shared" si="15"/>
        <v>-0.30714679880108897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78388953</v>
      </c>
      <c r="E79" s="31">
        <v>85733908</v>
      </c>
      <c r="F79" s="31">
        <v>14947469</v>
      </c>
      <c r="G79" s="36">
        <f t="shared" si="8"/>
        <v>0.19068336070262348</v>
      </c>
      <c r="H79" s="31">
        <v>24159035</v>
      </c>
      <c r="I79" s="36">
        <f t="shared" si="9"/>
        <v>0.3081943829508732</v>
      </c>
      <c r="J79" s="31">
        <v>20441559</v>
      </c>
      <c r="K79" s="36">
        <f t="shared" si="10"/>
        <v>0.23843027195260946</v>
      </c>
      <c r="L79" s="31">
        <v>0</v>
      </c>
      <c r="M79" s="36">
        <f t="shared" si="11"/>
        <v>0</v>
      </c>
      <c r="N79" s="31">
        <f t="shared" si="12"/>
        <v>59548063</v>
      </c>
      <c r="O79" s="36">
        <f t="shared" si="13"/>
        <v>0.69456839643889789</v>
      </c>
      <c r="P79" s="31">
        <v>16007563</v>
      </c>
      <c r="Q79" s="31">
        <v>73954196</v>
      </c>
      <c r="R79" s="31">
        <v>78328750</v>
      </c>
      <c r="S79" s="31">
        <v>58413586</v>
      </c>
      <c r="T79" s="36">
        <f t="shared" si="14"/>
        <v>0.74574898744075446</v>
      </c>
      <c r="U79" s="36">
        <f t="shared" si="15"/>
        <v>0.27699381848442517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50255145</v>
      </c>
      <c r="E80" s="31">
        <v>98708215</v>
      </c>
      <c r="F80" s="31">
        <v>9083335</v>
      </c>
      <c r="G80" s="36">
        <f t="shared" si="8"/>
        <v>0.18074437950581976</v>
      </c>
      <c r="H80" s="31">
        <v>9944711</v>
      </c>
      <c r="I80" s="36">
        <f t="shared" si="9"/>
        <v>0.19788443551401552</v>
      </c>
      <c r="J80" s="31">
        <v>20300012</v>
      </c>
      <c r="K80" s="36">
        <f t="shared" si="10"/>
        <v>0.20565676321874526</v>
      </c>
      <c r="L80" s="31">
        <v>0</v>
      </c>
      <c r="M80" s="36">
        <f t="shared" si="11"/>
        <v>0</v>
      </c>
      <c r="N80" s="31">
        <f t="shared" si="12"/>
        <v>39328058</v>
      </c>
      <c r="O80" s="36">
        <f t="shared" si="13"/>
        <v>0.39842740545961652</v>
      </c>
      <c r="P80" s="31">
        <v>9163223</v>
      </c>
      <c r="Q80" s="31">
        <v>46268647</v>
      </c>
      <c r="R80" s="31">
        <v>61260908</v>
      </c>
      <c r="S80" s="31">
        <v>23315976</v>
      </c>
      <c r="T80" s="36">
        <f t="shared" si="14"/>
        <v>0.38060121472571057</v>
      </c>
      <c r="U80" s="36">
        <f t="shared" si="15"/>
        <v>1.2153790211151687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79997630</v>
      </c>
      <c r="E81" s="31">
        <v>86800030</v>
      </c>
      <c r="F81" s="31">
        <v>12738811</v>
      </c>
      <c r="G81" s="36">
        <f t="shared" si="8"/>
        <v>0.15923985498070381</v>
      </c>
      <c r="H81" s="31">
        <v>17517212</v>
      </c>
      <c r="I81" s="36">
        <f t="shared" si="9"/>
        <v>0.21897163703474715</v>
      </c>
      <c r="J81" s="31">
        <v>28960165</v>
      </c>
      <c r="K81" s="36">
        <f t="shared" si="10"/>
        <v>0.33364233860287834</v>
      </c>
      <c r="L81" s="31">
        <v>0</v>
      </c>
      <c r="M81" s="36">
        <f t="shared" si="11"/>
        <v>0</v>
      </c>
      <c r="N81" s="31">
        <f t="shared" si="12"/>
        <v>59216188</v>
      </c>
      <c r="O81" s="36">
        <f t="shared" si="13"/>
        <v>0.68221391167721945</v>
      </c>
      <c r="P81" s="31">
        <v>18929743</v>
      </c>
      <c r="Q81" s="31">
        <v>101985940</v>
      </c>
      <c r="R81" s="31">
        <v>88398900</v>
      </c>
      <c r="S81" s="31">
        <v>53651819</v>
      </c>
      <c r="T81" s="36">
        <f t="shared" si="14"/>
        <v>0.60692858169049613</v>
      </c>
      <c r="U81" s="36">
        <f t="shared" si="15"/>
        <v>0.52987629044937368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1755398</v>
      </c>
      <c r="E82" s="31">
        <v>30949434</v>
      </c>
      <c r="F82" s="31">
        <v>839776</v>
      </c>
      <c r="G82" s="36">
        <f t="shared" si="8"/>
        <v>0.47839635228022365</v>
      </c>
      <c r="H82" s="31">
        <v>735953</v>
      </c>
      <c r="I82" s="36">
        <f t="shared" si="9"/>
        <v>0.41925136066008961</v>
      </c>
      <c r="J82" s="31">
        <v>632962</v>
      </c>
      <c r="K82" s="36">
        <f t="shared" si="10"/>
        <v>2.0451488708969606E-2</v>
      </c>
      <c r="L82" s="31">
        <v>0</v>
      </c>
      <c r="M82" s="36">
        <f t="shared" si="11"/>
        <v>0</v>
      </c>
      <c r="N82" s="31">
        <f t="shared" si="12"/>
        <v>2208691</v>
      </c>
      <c r="O82" s="36">
        <f t="shared" si="13"/>
        <v>7.1364503790279338E-2</v>
      </c>
      <c r="P82" s="31">
        <v>576336</v>
      </c>
      <c r="Q82" s="31">
        <v>1351728</v>
      </c>
      <c r="R82" s="31">
        <v>2772701</v>
      </c>
      <c r="S82" s="31">
        <v>2200501</v>
      </c>
      <c r="T82" s="36">
        <f t="shared" si="14"/>
        <v>0.79363083145279634</v>
      </c>
      <c r="U82" s="36">
        <f t="shared" si="15"/>
        <v>9.8251714277782343E-2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210397126</v>
      </c>
      <c r="E84" s="32">
        <f>SUM(E79:E83)</f>
        <v>302191587</v>
      </c>
      <c r="F84" s="32">
        <f>SUM(F79:F83)</f>
        <v>37609391</v>
      </c>
      <c r="G84" s="37">
        <f t="shared" si="8"/>
        <v>0.17875430009438437</v>
      </c>
      <c r="H84" s="32">
        <f>SUM(H79:H83)</f>
        <v>52356911</v>
      </c>
      <c r="I84" s="37">
        <f t="shared" si="9"/>
        <v>0.24884803321885679</v>
      </c>
      <c r="J84" s="32">
        <f>SUM(J79:J83)</f>
        <v>70334698</v>
      </c>
      <c r="K84" s="37">
        <f t="shared" si="10"/>
        <v>0.23274869660749359</v>
      </c>
      <c r="L84" s="32">
        <f>SUM(L79:L83)</f>
        <v>0</v>
      </c>
      <c r="M84" s="37">
        <f t="shared" si="11"/>
        <v>0</v>
      </c>
      <c r="N84" s="32">
        <f t="shared" si="12"/>
        <v>160301000</v>
      </c>
      <c r="O84" s="37">
        <f t="shared" si="13"/>
        <v>0.53046149163642997</v>
      </c>
      <c r="P84" s="32">
        <f>SUM(P79:P83)</f>
        <v>44676865</v>
      </c>
      <c r="Q84" s="32">
        <f>SUM(Q79:Q83)</f>
        <v>223560511</v>
      </c>
      <c r="R84" s="32">
        <f>SUM(R79:R83)</f>
        <v>230761259</v>
      </c>
      <c r="S84" s="32">
        <f>SUM(S79:S83)</f>
        <v>137581882</v>
      </c>
      <c r="T84" s="37">
        <f t="shared" si="14"/>
        <v>0.59620875096716297</v>
      </c>
      <c r="U84" s="37">
        <f t="shared" si="15"/>
        <v>0.57429797278748174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1745367055</v>
      </c>
      <c r="E85" s="32">
        <f>SUM(E57,E59:E62,E64:E69,E71:E77,E79:E83)</f>
        <v>1930049643</v>
      </c>
      <c r="F85" s="32">
        <f>SUM(F57,F59:F62,F64:F69,F71:F77,F79:F83)</f>
        <v>711824497</v>
      </c>
      <c r="G85" s="37">
        <f t="shared" si="8"/>
        <v>0.40783656077431807</v>
      </c>
      <c r="H85" s="32">
        <f>SUM(H57,H59:H62,H64:H69,H71:H77,H79:H83)</f>
        <v>369152339</v>
      </c>
      <c r="I85" s="37">
        <f t="shared" si="9"/>
        <v>0.21150412914147734</v>
      </c>
      <c r="J85" s="32">
        <f>SUM(J57,J59:J62,J64:J69,J71:J77,J79:J83)</f>
        <v>-120987898</v>
      </c>
      <c r="K85" s="37">
        <f t="shared" si="10"/>
        <v>-6.2686417646719561E-2</v>
      </c>
      <c r="L85" s="32">
        <f>SUM(L57,L59:L62,L64:L69,L71:L77,L79:L83)</f>
        <v>0</v>
      </c>
      <c r="M85" s="37">
        <f t="shared" si="11"/>
        <v>0</v>
      </c>
      <c r="N85" s="32">
        <f t="shared" si="12"/>
        <v>959988938</v>
      </c>
      <c r="O85" s="37">
        <f t="shared" si="13"/>
        <v>0.4973908010510173</v>
      </c>
      <c r="P85" s="32">
        <f>SUM(P57,P59:P62,P64:P69,P71:P77,P79:P83)</f>
        <v>322401967</v>
      </c>
      <c r="Q85" s="32">
        <f>SUM(Q57,Q59:Q62,Q64:Q69,Q71:Q77,Q79:Q83)</f>
        <v>1352592198</v>
      </c>
      <c r="R85" s="32">
        <f>SUM(R57,R59:R62,R64:R69,R71:R77,R79:R83)</f>
        <v>1682417258</v>
      </c>
      <c r="S85" s="32">
        <f>SUM(S57,S59:S62,S64:S69,S71:S77,S79:S83)</f>
        <v>877846059</v>
      </c>
      <c r="T85" s="37">
        <f t="shared" si="14"/>
        <v>0.52177666082880847</v>
      </c>
      <c r="U85" s="37">
        <f t="shared" si="15"/>
        <v>-1.3752703469082743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1783936176</v>
      </c>
      <c r="E88" s="31">
        <v>1739957982</v>
      </c>
      <c r="F88" s="31">
        <v>334478567</v>
      </c>
      <c r="G88" s="36">
        <f t="shared" ref="G88:G99" si="16">IF(($D88      =0),0,($F88      /$D88      ))</f>
        <v>0.1874946937563533</v>
      </c>
      <c r="H88" s="31">
        <v>327932678</v>
      </c>
      <c r="I88" s="36">
        <f t="shared" ref="I88:I99" si="17">IF(($D88      =0),0,($H88      /$D88      ))</f>
        <v>0.18382534219094171</v>
      </c>
      <c r="J88" s="31">
        <v>375112804</v>
      </c>
      <c r="K88" s="36">
        <f t="shared" ref="K88:K99" si="18">IF(($E88      =0),0,($J88      /$E88      ))</f>
        <v>0.21558727732541302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1037524049</v>
      </c>
      <c r="O88" s="36">
        <f t="shared" ref="O88:O99" si="21">IF(($E88      =0),0,($N88      /$E88      ))</f>
        <v>0.59629258851838185</v>
      </c>
      <c r="P88" s="31">
        <v>311758918</v>
      </c>
      <c r="Q88" s="31">
        <v>1617849490</v>
      </c>
      <c r="R88" s="31">
        <v>1598525479</v>
      </c>
      <c r="S88" s="31">
        <v>890296307</v>
      </c>
      <c r="T88" s="36">
        <f t="shared" ref="T88:T99" si="22">IF(($R88      =0),0,($S88      /$R88      ))</f>
        <v>0.55694846200196224</v>
      </c>
      <c r="U88" s="36">
        <f t="shared" ref="U88:U99" si="23">IF(($P88      =0),0,(($J88      /$P88      )-1))</f>
        <v>0.20321435039109281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908488000</v>
      </c>
      <c r="E89" s="31">
        <v>907183000</v>
      </c>
      <c r="F89" s="31">
        <v>214910403</v>
      </c>
      <c r="G89" s="36">
        <f t="shared" si="16"/>
        <v>0.23655832878364932</v>
      </c>
      <c r="H89" s="31">
        <v>301910380</v>
      </c>
      <c r="I89" s="36">
        <f t="shared" si="17"/>
        <v>0.33232181382693005</v>
      </c>
      <c r="J89" s="31">
        <v>242348878</v>
      </c>
      <c r="K89" s="36">
        <f t="shared" si="18"/>
        <v>0.2671444217980275</v>
      </c>
      <c r="L89" s="31">
        <v>0</v>
      </c>
      <c r="M89" s="36">
        <f t="shared" si="19"/>
        <v>0</v>
      </c>
      <c r="N89" s="31">
        <f t="shared" si="20"/>
        <v>759169661</v>
      </c>
      <c r="O89" s="36">
        <f t="shared" si="21"/>
        <v>0.83684290931377681</v>
      </c>
      <c r="P89" s="31">
        <v>212786014</v>
      </c>
      <c r="Q89" s="31">
        <v>2820051224</v>
      </c>
      <c r="R89" s="31">
        <v>905315000</v>
      </c>
      <c r="S89" s="31">
        <v>688631330</v>
      </c>
      <c r="T89" s="36">
        <f t="shared" si="22"/>
        <v>0.76065383871911985</v>
      </c>
      <c r="U89" s="36">
        <f t="shared" si="23"/>
        <v>0.13893236422953992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904201163</v>
      </c>
      <c r="E90" s="31">
        <v>909053388</v>
      </c>
      <c r="F90" s="31">
        <v>141507351</v>
      </c>
      <c r="G90" s="36">
        <f t="shared" si="16"/>
        <v>0.15649985511022838</v>
      </c>
      <c r="H90" s="31">
        <v>271506593</v>
      </c>
      <c r="I90" s="36">
        <f t="shared" si="17"/>
        <v>0.30027233331483782</v>
      </c>
      <c r="J90" s="31">
        <v>149574236</v>
      </c>
      <c r="K90" s="36">
        <f t="shared" si="18"/>
        <v>0.16453845062838046</v>
      </c>
      <c r="L90" s="31">
        <v>0</v>
      </c>
      <c r="M90" s="36">
        <f t="shared" si="19"/>
        <v>0</v>
      </c>
      <c r="N90" s="31">
        <f t="shared" si="20"/>
        <v>562588180</v>
      </c>
      <c r="O90" s="36">
        <f t="shared" si="21"/>
        <v>0.61887254085015297</v>
      </c>
      <c r="P90" s="31">
        <v>288651741</v>
      </c>
      <c r="Q90" s="31">
        <v>769181380</v>
      </c>
      <c r="R90" s="31">
        <v>886019623</v>
      </c>
      <c r="S90" s="31">
        <v>675080435</v>
      </c>
      <c r="T90" s="36">
        <f t="shared" si="22"/>
        <v>0.76192492522256472</v>
      </c>
      <c r="U90" s="36">
        <f t="shared" si="23"/>
        <v>-0.48181765513757979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3596625339</v>
      </c>
      <c r="E91" s="32">
        <f>SUM(E88:E90)</f>
        <v>3556194370</v>
      </c>
      <c r="F91" s="32">
        <f>SUM(F88:F90)</f>
        <v>690896321</v>
      </c>
      <c r="G91" s="37">
        <f t="shared" si="16"/>
        <v>0.19209571636730327</v>
      </c>
      <c r="H91" s="32">
        <f>SUM(H88:H90)</f>
        <v>901349651</v>
      </c>
      <c r="I91" s="37">
        <f t="shared" si="17"/>
        <v>0.25060982616849653</v>
      </c>
      <c r="J91" s="32">
        <f>SUM(J88:J90)</f>
        <v>767035918</v>
      </c>
      <c r="K91" s="37">
        <f t="shared" si="18"/>
        <v>0.21569009963873262</v>
      </c>
      <c r="L91" s="32">
        <f>SUM(L88:L90)</f>
        <v>0</v>
      </c>
      <c r="M91" s="37">
        <f t="shared" si="19"/>
        <v>0</v>
      </c>
      <c r="N91" s="32">
        <f t="shared" si="20"/>
        <v>2359281890</v>
      </c>
      <c r="O91" s="37">
        <f t="shared" si="21"/>
        <v>0.66342883558414723</v>
      </c>
      <c r="P91" s="32">
        <f>SUM(P88:P90)</f>
        <v>813196673</v>
      </c>
      <c r="Q91" s="32">
        <f>SUM(Q88:Q90)</f>
        <v>5207082094</v>
      </c>
      <c r="R91" s="32">
        <f>SUM(R88:R90)</f>
        <v>3389860102</v>
      </c>
      <c r="S91" s="32">
        <f>SUM(S88:S90)</f>
        <v>2254008072</v>
      </c>
      <c r="T91" s="37">
        <f t="shared" si="22"/>
        <v>0.66492657637114494</v>
      </c>
      <c r="U91" s="37">
        <f t="shared" si="23"/>
        <v>-5.6764564505295212E-2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366946719</v>
      </c>
      <c r="E92" s="31">
        <v>330126370</v>
      </c>
      <c r="F92" s="31">
        <v>44211113</v>
      </c>
      <c r="G92" s="36">
        <f t="shared" si="16"/>
        <v>0.12048373976604489</v>
      </c>
      <c r="H92" s="31">
        <v>66966231</v>
      </c>
      <c r="I92" s="36">
        <f t="shared" si="17"/>
        <v>0.18249578898673843</v>
      </c>
      <c r="J92" s="31">
        <v>29240696</v>
      </c>
      <c r="K92" s="36">
        <f t="shared" si="18"/>
        <v>8.8574251126924519E-2</v>
      </c>
      <c r="L92" s="31">
        <v>0</v>
      </c>
      <c r="M92" s="36">
        <f t="shared" si="19"/>
        <v>0</v>
      </c>
      <c r="N92" s="31">
        <f t="shared" si="20"/>
        <v>140418040</v>
      </c>
      <c r="O92" s="36">
        <f t="shared" si="21"/>
        <v>0.42534633025528984</v>
      </c>
      <c r="P92" s="31">
        <v>93746260</v>
      </c>
      <c r="Q92" s="31">
        <v>282672679</v>
      </c>
      <c r="R92" s="31">
        <v>301420311</v>
      </c>
      <c r="S92" s="31">
        <v>292976697</v>
      </c>
      <c r="T92" s="36">
        <f t="shared" si="22"/>
        <v>0.97198724275750614</v>
      </c>
      <c r="U92" s="36">
        <f t="shared" si="23"/>
        <v>-0.68808679940938444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100827240</v>
      </c>
      <c r="E93" s="31">
        <v>107368905</v>
      </c>
      <c r="F93" s="31">
        <v>16359394</v>
      </c>
      <c r="G93" s="36">
        <f t="shared" si="16"/>
        <v>0.16225172879868574</v>
      </c>
      <c r="H93" s="31">
        <v>29358872</v>
      </c>
      <c r="I93" s="36">
        <f t="shared" si="17"/>
        <v>0.29117996287511194</v>
      </c>
      <c r="J93" s="31">
        <v>20639566</v>
      </c>
      <c r="K93" s="36">
        <f t="shared" si="18"/>
        <v>0.1922303855105908</v>
      </c>
      <c r="L93" s="31">
        <v>0</v>
      </c>
      <c r="M93" s="36">
        <f t="shared" si="19"/>
        <v>0</v>
      </c>
      <c r="N93" s="31">
        <f t="shared" si="20"/>
        <v>66357832</v>
      </c>
      <c r="O93" s="36">
        <f t="shared" si="21"/>
        <v>0.61803584566686232</v>
      </c>
      <c r="P93" s="31">
        <v>18620926</v>
      </c>
      <c r="Q93" s="31">
        <v>94629932</v>
      </c>
      <c r="R93" s="31">
        <v>93148294</v>
      </c>
      <c r="S93" s="31">
        <v>58181217</v>
      </c>
      <c r="T93" s="36">
        <f t="shared" si="22"/>
        <v>0.62460850866468898</v>
      </c>
      <c r="U93" s="36">
        <f t="shared" si="23"/>
        <v>0.10840706847769011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47416920</v>
      </c>
      <c r="E94" s="31">
        <v>64918535</v>
      </c>
      <c r="F94" s="31">
        <v>-29510138</v>
      </c>
      <c r="G94" s="36">
        <f t="shared" si="16"/>
        <v>-0.62235459409847793</v>
      </c>
      <c r="H94" s="31">
        <v>56752982</v>
      </c>
      <c r="I94" s="36">
        <f t="shared" si="17"/>
        <v>1.1968930499914376</v>
      </c>
      <c r="J94" s="31">
        <v>20478023</v>
      </c>
      <c r="K94" s="36">
        <f t="shared" si="18"/>
        <v>0.31544185339364172</v>
      </c>
      <c r="L94" s="31">
        <v>0</v>
      </c>
      <c r="M94" s="36">
        <f t="shared" si="19"/>
        <v>0</v>
      </c>
      <c r="N94" s="31">
        <f t="shared" si="20"/>
        <v>47720867</v>
      </c>
      <c r="O94" s="36">
        <f t="shared" si="21"/>
        <v>0.73508847665770649</v>
      </c>
      <c r="P94" s="31">
        <v>-5053879</v>
      </c>
      <c r="Q94" s="31">
        <v>46929757</v>
      </c>
      <c r="R94" s="31">
        <v>54312350</v>
      </c>
      <c r="S94" s="31">
        <v>24189816</v>
      </c>
      <c r="T94" s="36">
        <f t="shared" si="22"/>
        <v>0.44538334283086628</v>
      </c>
      <c r="U94" s="36">
        <f t="shared" si="23"/>
        <v>-5.051941686771686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0</v>
      </c>
      <c r="E95" s="31">
        <v>0</v>
      </c>
      <c r="F95" s="31">
        <v>0</v>
      </c>
      <c r="G95" s="36">
        <f t="shared" si="16"/>
        <v>0</v>
      </c>
      <c r="H95" s="31">
        <v>0</v>
      </c>
      <c r="I95" s="36">
        <f t="shared" si="17"/>
        <v>0</v>
      </c>
      <c r="J95" s="31">
        <v>0</v>
      </c>
      <c r="K95" s="36">
        <f t="shared" si="18"/>
        <v>0</v>
      </c>
      <c r="L95" s="31">
        <v>0</v>
      </c>
      <c r="M95" s="36">
        <f t="shared" si="19"/>
        <v>0</v>
      </c>
      <c r="N95" s="31">
        <f t="shared" si="20"/>
        <v>0</v>
      </c>
      <c r="O95" s="36">
        <f t="shared" si="21"/>
        <v>0</v>
      </c>
      <c r="P95" s="31">
        <v>0</v>
      </c>
      <c r="Q95" s="31">
        <v>0</v>
      </c>
      <c r="R95" s="31">
        <v>0</v>
      </c>
      <c r="S95" s="31">
        <v>0</v>
      </c>
      <c r="T95" s="36">
        <f t="shared" si="22"/>
        <v>0</v>
      </c>
      <c r="U95" s="36">
        <f t="shared" si="23"/>
        <v>0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515190879</v>
      </c>
      <c r="E96" s="32">
        <f>SUM(E92:E95)</f>
        <v>502413810</v>
      </c>
      <c r="F96" s="32">
        <f>SUM(F92:F95)</f>
        <v>31060369</v>
      </c>
      <c r="G96" s="37">
        <f t="shared" si="16"/>
        <v>6.0289050653010497E-2</v>
      </c>
      <c r="H96" s="32">
        <f>SUM(H92:H95)</f>
        <v>153078085</v>
      </c>
      <c r="I96" s="37">
        <f t="shared" si="17"/>
        <v>0.29712887250086584</v>
      </c>
      <c r="J96" s="32">
        <f>SUM(J92:J95)</f>
        <v>70358285</v>
      </c>
      <c r="K96" s="37">
        <f t="shared" si="18"/>
        <v>0.14004050764448533</v>
      </c>
      <c r="L96" s="32">
        <f>SUM(L92:L95)</f>
        <v>0</v>
      </c>
      <c r="M96" s="37">
        <f t="shared" si="19"/>
        <v>0</v>
      </c>
      <c r="N96" s="32">
        <f t="shared" si="20"/>
        <v>254496739</v>
      </c>
      <c r="O96" s="37">
        <f t="shared" si="21"/>
        <v>0.50654805647161649</v>
      </c>
      <c r="P96" s="32">
        <f>SUM(P92:P95)</f>
        <v>107313307</v>
      </c>
      <c r="Q96" s="32">
        <f>SUM(Q92:Q95)</f>
        <v>424232368</v>
      </c>
      <c r="R96" s="32">
        <f>SUM(R92:R95)</f>
        <v>448880955</v>
      </c>
      <c r="S96" s="32">
        <f>SUM(S92:S95)</f>
        <v>375347730</v>
      </c>
      <c r="T96" s="37">
        <f t="shared" si="22"/>
        <v>0.83618546480770162</v>
      </c>
      <c r="U96" s="37">
        <f t="shared" si="23"/>
        <v>-0.34436569921379834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279807956</v>
      </c>
      <c r="E97" s="31">
        <v>227965629</v>
      </c>
      <c r="F97" s="31">
        <v>19265861</v>
      </c>
      <c r="G97" s="36">
        <f t="shared" si="16"/>
        <v>6.8853871331664346E-2</v>
      </c>
      <c r="H97" s="31">
        <v>34596978</v>
      </c>
      <c r="I97" s="36">
        <f t="shared" si="17"/>
        <v>0.12364544058925901</v>
      </c>
      <c r="J97" s="31">
        <v>40245581</v>
      </c>
      <c r="K97" s="36">
        <f t="shared" si="18"/>
        <v>0.17654231989507507</v>
      </c>
      <c r="L97" s="31">
        <v>0</v>
      </c>
      <c r="M97" s="36">
        <f t="shared" si="19"/>
        <v>0</v>
      </c>
      <c r="N97" s="31">
        <f t="shared" si="20"/>
        <v>94108420</v>
      </c>
      <c r="O97" s="36">
        <f t="shared" si="21"/>
        <v>0.41281846045308873</v>
      </c>
      <c r="P97" s="31">
        <v>29629655</v>
      </c>
      <c r="Q97" s="31">
        <v>272800332</v>
      </c>
      <c r="R97" s="31">
        <v>226744586</v>
      </c>
      <c r="S97" s="31">
        <v>133376284</v>
      </c>
      <c r="T97" s="36">
        <f t="shared" si="22"/>
        <v>0.58822257392288957</v>
      </c>
      <c r="U97" s="36">
        <f t="shared" si="23"/>
        <v>0.35828719571658874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140030498</v>
      </c>
      <c r="E98" s="31">
        <v>151685610</v>
      </c>
      <c r="F98" s="31">
        <v>20450753</v>
      </c>
      <c r="G98" s="36">
        <f t="shared" si="16"/>
        <v>0.14604499228446649</v>
      </c>
      <c r="H98" s="31">
        <v>24622706</v>
      </c>
      <c r="I98" s="36">
        <f t="shared" si="17"/>
        <v>0.17583816634002117</v>
      </c>
      <c r="J98" s="31">
        <v>16673036</v>
      </c>
      <c r="K98" s="36">
        <f t="shared" si="18"/>
        <v>0.10991837656848266</v>
      </c>
      <c r="L98" s="31">
        <v>0</v>
      </c>
      <c r="M98" s="36">
        <f t="shared" si="19"/>
        <v>0</v>
      </c>
      <c r="N98" s="31">
        <f t="shared" si="20"/>
        <v>61746495</v>
      </c>
      <c r="O98" s="36">
        <f t="shared" si="21"/>
        <v>0.40706890389932177</v>
      </c>
      <c r="P98" s="31">
        <v>14138504</v>
      </c>
      <c r="Q98" s="31">
        <v>78979650</v>
      </c>
      <c r="R98" s="31">
        <v>48841125</v>
      </c>
      <c r="S98" s="31">
        <v>22465428</v>
      </c>
      <c r="T98" s="36">
        <f t="shared" si="22"/>
        <v>0.45996950315947882</v>
      </c>
      <c r="U98" s="36">
        <f t="shared" si="23"/>
        <v>0.17926451058754167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106869503</v>
      </c>
      <c r="E99" s="31">
        <v>104758024</v>
      </c>
      <c r="F99" s="31">
        <v>21382509</v>
      </c>
      <c r="G99" s="36">
        <f t="shared" si="16"/>
        <v>0.20008055057578025</v>
      </c>
      <c r="H99" s="31">
        <v>16512101</v>
      </c>
      <c r="I99" s="36">
        <f t="shared" si="17"/>
        <v>0.15450713755073794</v>
      </c>
      <c r="J99" s="31">
        <v>17090562</v>
      </c>
      <c r="K99" s="36">
        <f t="shared" si="18"/>
        <v>0.16314322614561724</v>
      </c>
      <c r="L99" s="31">
        <v>0</v>
      </c>
      <c r="M99" s="36">
        <f t="shared" si="19"/>
        <v>0</v>
      </c>
      <c r="N99" s="31">
        <f t="shared" si="20"/>
        <v>54985172</v>
      </c>
      <c r="O99" s="36">
        <f t="shared" si="21"/>
        <v>0.52487790338618834</v>
      </c>
      <c r="P99" s="31">
        <v>51682357</v>
      </c>
      <c r="Q99" s="31">
        <v>119278659</v>
      </c>
      <c r="R99" s="31">
        <v>125578659</v>
      </c>
      <c r="S99" s="31">
        <v>94414595</v>
      </c>
      <c r="T99" s="36">
        <f t="shared" si="22"/>
        <v>0.75183630524355261</v>
      </c>
      <c r="U99" s="36">
        <f t="shared" si="23"/>
        <v>-0.66931535262604225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=0),0,(($J100     /$P100     )-1))</f>
        <v>0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526707957</v>
      </c>
      <c r="E101" s="32">
        <f>SUM(E97:E100)</f>
        <v>484409263</v>
      </c>
      <c r="F101" s="32">
        <f>SUM(F97:F100)</f>
        <v>61099123</v>
      </c>
      <c r="G101" s="37">
        <f>IF(($D101     =0),0,($F101     /$D101     ))</f>
        <v>0.11600189856254631</v>
      </c>
      <c r="H101" s="32">
        <f>SUM(H97:H100)</f>
        <v>75731785</v>
      </c>
      <c r="I101" s="37">
        <f>IF(($D101     =0),0,($H101     /$D101     ))</f>
        <v>0.14378325596474709</v>
      </c>
      <c r="J101" s="32">
        <f>SUM(J97:J100)</f>
        <v>74009179</v>
      </c>
      <c r="K101" s="37">
        <f>IF(($E101     =0),0,($J101     /$E101     ))</f>
        <v>0.15278233645172884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210840087</v>
      </c>
      <c r="O101" s="37">
        <f>IF(($E101     =0),0,($N101     /$E101     ))</f>
        <v>0.43525197204992344</v>
      </c>
      <c r="P101" s="32">
        <f>SUM(P97:P100)</f>
        <v>95450516</v>
      </c>
      <c r="Q101" s="32">
        <f>SUM(Q97:Q100)</f>
        <v>471058641</v>
      </c>
      <c r="R101" s="32">
        <f>SUM(R97:R100)</f>
        <v>401164370</v>
      </c>
      <c r="S101" s="32">
        <f>SUM(S97:S100)</f>
        <v>250256307</v>
      </c>
      <c r="T101" s="37">
        <f>IF(($R101     =0),0,($S101     /$R101     ))</f>
        <v>0.62382486011905791</v>
      </c>
      <c r="U101" s="37">
        <f>IF(($P101     =0),0,(($J101     /$P101     )-1))</f>
        <v>-0.22463301298444527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4638524175</v>
      </c>
      <c r="E102" s="32">
        <f>SUM(E88:E90,E92:E95,E97:E100)</f>
        <v>4543017443</v>
      </c>
      <c r="F102" s="32">
        <f>SUM(F88:F90,F92:F95,F97:F100)</f>
        <v>783055813</v>
      </c>
      <c r="G102" s="37">
        <f>IF(($D102     =0),0,($F102     /$D102     ))</f>
        <v>0.16881572316048132</v>
      </c>
      <c r="H102" s="32">
        <f>SUM(H88:H90,H92:H95,H97:H100)</f>
        <v>1130159521</v>
      </c>
      <c r="I102" s="37">
        <f>IF(($D102     =0),0,($H102     /$D102     ))</f>
        <v>0.24364635784182367</v>
      </c>
      <c r="J102" s="32">
        <f>SUM(J88:J90,J92:J95,J97:J100)</f>
        <v>911403382</v>
      </c>
      <c r="K102" s="37">
        <f>IF(($E102     =0),0,($J102     /$E102     ))</f>
        <v>0.20061630698872049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2824618716</v>
      </c>
      <c r="O102" s="37">
        <f>IF(($E102     =0),0,($N102     /$E102     ))</f>
        <v>0.62174947629845589</v>
      </c>
      <c r="P102" s="32">
        <f>SUM(P88:P90,P92:P95,P97:P100)</f>
        <v>1015960496</v>
      </c>
      <c r="Q102" s="32">
        <f>SUM(Q88:Q90,Q92:Q95,Q97:Q100)</f>
        <v>6102373103</v>
      </c>
      <c r="R102" s="32">
        <f>SUM(R88:R90,R92:R95,R97:R100)</f>
        <v>4239905427</v>
      </c>
      <c r="S102" s="32">
        <f>SUM(S88:S90,S92:S95,S97:S100)</f>
        <v>2879612109</v>
      </c>
      <c r="T102" s="37">
        <f>IF(($R102     =0),0,($S102     /$R102     ))</f>
        <v>0.67916894812380446</v>
      </c>
      <c r="U102" s="37">
        <f>IF(($P102     =0),0,(($J102     /$P102     )-1))</f>
        <v>-0.10291454678765388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2677904420</v>
      </c>
      <c r="E105" s="31">
        <v>2884692822</v>
      </c>
      <c r="F105" s="31">
        <v>658980501</v>
      </c>
      <c r="G105" s="36">
        <f t="shared" ref="G105:G136" si="24">IF(($D105     =0),0,($F105     /$D105     ))</f>
        <v>0.24608066519416702</v>
      </c>
      <c r="H105" s="31">
        <v>650456808</v>
      </c>
      <c r="I105" s="36">
        <f t="shared" ref="I105:I136" si="25">IF(($D105     =0),0,($H105     /$D105     ))</f>
        <v>0.24289769386168009</v>
      </c>
      <c r="J105" s="31">
        <v>695654995</v>
      </c>
      <c r="K105" s="36">
        <f t="shared" ref="K105:K136" si="26">IF(($E105     =0),0,($J105     /$E105     ))</f>
        <v>0.24115392449920964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2005092304</v>
      </c>
      <c r="O105" s="36">
        <f t="shared" ref="O105:O136" si="29">IF(($E105     =0),0,($N105     /$E105     ))</f>
        <v>0.69508000599170905</v>
      </c>
      <c r="P105" s="31">
        <v>592874532</v>
      </c>
      <c r="Q105" s="31">
        <v>2544626550</v>
      </c>
      <c r="R105" s="31">
        <v>2663873565</v>
      </c>
      <c r="S105" s="31">
        <v>1872982761</v>
      </c>
      <c r="T105" s="36">
        <f t="shared" ref="T105:T136" si="30">IF(($R105     =0),0,($S105     /$R105     ))</f>
        <v>0.703104976755907</v>
      </c>
      <c r="U105" s="36">
        <f t="shared" ref="U105:U136" si="31">IF(($P105     =0),0,(($J105     /$P105     )-1))</f>
        <v>0.17335955156191463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2677904420</v>
      </c>
      <c r="E106" s="32">
        <f>E105</f>
        <v>2884692822</v>
      </c>
      <c r="F106" s="32">
        <f>F105</f>
        <v>658980501</v>
      </c>
      <c r="G106" s="37">
        <f t="shared" si="24"/>
        <v>0.24608066519416702</v>
      </c>
      <c r="H106" s="32">
        <f>H105</f>
        <v>650456808</v>
      </c>
      <c r="I106" s="37">
        <f t="shared" si="25"/>
        <v>0.24289769386168009</v>
      </c>
      <c r="J106" s="32">
        <f>J105</f>
        <v>695654995</v>
      </c>
      <c r="K106" s="37">
        <f t="shared" si="26"/>
        <v>0.24115392449920964</v>
      </c>
      <c r="L106" s="32">
        <f>L105</f>
        <v>0</v>
      </c>
      <c r="M106" s="37">
        <f t="shared" si="27"/>
        <v>0</v>
      </c>
      <c r="N106" s="32">
        <f t="shared" si="28"/>
        <v>2005092304</v>
      </c>
      <c r="O106" s="37">
        <f t="shared" si="29"/>
        <v>0.69508000599170905</v>
      </c>
      <c r="P106" s="32">
        <f>P105</f>
        <v>592874532</v>
      </c>
      <c r="Q106" s="32">
        <f>Q105</f>
        <v>2544626550</v>
      </c>
      <c r="R106" s="32">
        <f>R105</f>
        <v>2663873565</v>
      </c>
      <c r="S106" s="32">
        <f>S105</f>
        <v>1872982761</v>
      </c>
      <c r="T106" s="37">
        <f t="shared" si="30"/>
        <v>0.703104976755907</v>
      </c>
      <c r="U106" s="37">
        <f t="shared" si="31"/>
        <v>0.17335955156191463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0</v>
      </c>
      <c r="E107" s="31">
        <v>0</v>
      </c>
      <c r="F107" s="31">
        <v>25666</v>
      </c>
      <c r="G107" s="36">
        <f t="shared" si="24"/>
        <v>0</v>
      </c>
      <c r="H107" s="31">
        <v>0</v>
      </c>
      <c r="I107" s="36">
        <f t="shared" si="25"/>
        <v>0</v>
      </c>
      <c r="J107" s="31">
        <v>0</v>
      </c>
      <c r="K107" s="36">
        <f t="shared" si="26"/>
        <v>0</v>
      </c>
      <c r="L107" s="31">
        <v>0</v>
      </c>
      <c r="M107" s="36">
        <f t="shared" si="27"/>
        <v>0</v>
      </c>
      <c r="N107" s="31">
        <f t="shared" si="28"/>
        <v>25666</v>
      </c>
      <c r="O107" s="36">
        <f t="shared" si="29"/>
        <v>0</v>
      </c>
      <c r="P107" s="31">
        <v>106384</v>
      </c>
      <c r="Q107" s="31">
        <v>0</v>
      </c>
      <c r="R107" s="31">
        <v>0</v>
      </c>
      <c r="S107" s="31">
        <v>530452</v>
      </c>
      <c r="T107" s="36">
        <f t="shared" si="30"/>
        <v>0</v>
      </c>
      <c r="U107" s="36">
        <f t="shared" si="31"/>
        <v>-1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0</v>
      </c>
      <c r="E108" s="31">
        <v>0</v>
      </c>
      <c r="F108" s="31">
        <v>0</v>
      </c>
      <c r="G108" s="36">
        <f t="shared" si="24"/>
        <v>0</v>
      </c>
      <c r="H108" s="31">
        <v>0</v>
      </c>
      <c r="I108" s="36">
        <f t="shared" si="25"/>
        <v>0</v>
      </c>
      <c r="J108" s="31">
        <v>0</v>
      </c>
      <c r="K108" s="36">
        <f t="shared" si="26"/>
        <v>0</v>
      </c>
      <c r="L108" s="31">
        <v>0</v>
      </c>
      <c r="M108" s="36">
        <f t="shared" si="27"/>
        <v>0</v>
      </c>
      <c r="N108" s="31">
        <f t="shared" si="28"/>
        <v>0</v>
      </c>
      <c r="O108" s="36">
        <f t="shared" si="29"/>
        <v>0</v>
      </c>
      <c r="P108" s="31">
        <v>0</v>
      </c>
      <c r="Q108" s="31">
        <v>0</v>
      </c>
      <c r="R108" s="31">
        <v>0</v>
      </c>
      <c r="S108" s="31">
        <v>0</v>
      </c>
      <c r="T108" s="36">
        <f t="shared" si="30"/>
        <v>0</v>
      </c>
      <c r="U108" s="36">
        <f t="shared" si="31"/>
        <v>0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0</v>
      </c>
      <c r="E109" s="31">
        <v>0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0</v>
      </c>
      <c r="R109" s="31">
        <v>0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0</v>
      </c>
      <c r="E110" s="31">
        <v>0</v>
      </c>
      <c r="F110" s="31">
        <v>0</v>
      </c>
      <c r="G110" s="36">
        <f t="shared" si="24"/>
        <v>0</v>
      </c>
      <c r="H110" s="31">
        <v>0</v>
      </c>
      <c r="I110" s="36">
        <f t="shared" si="25"/>
        <v>0</v>
      </c>
      <c r="J110" s="31">
        <v>0</v>
      </c>
      <c r="K110" s="36">
        <f t="shared" si="26"/>
        <v>0</v>
      </c>
      <c r="L110" s="31">
        <v>0</v>
      </c>
      <c r="M110" s="36">
        <f t="shared" si="27"/>
        <v>0</v>
      </c>
      <c r="N110" s="31">
        <f t="shared" si="28"/>
        <v>0</v>
      </c>
      <c r="O110" s="36">
        <f t="shared" si="29"/>
        <v>0</v>
      </c>
      <c r="P110" s="31">
        <v>0</v>
      </c>
      <c r="Q110" s="31">
        <v>0</v>
      </c>
      <c r="R110" s="31">
        <v>0</v>
      </c>
      <c r="S110" s="31">
        <v>0</v>
      </c>
      <c r="T110" s="36">
        <f t="shared" si="30"/>
        <v>0</v>
      </c>
      <c r="U110" s="36">
        <f t="shared" si="31"/>
        <v>0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142212871</v>
      </c>
      <c r="E111" s="31">
        <v>139348437</v>
      </c>
      <c r="F111" s="31">
        <v>28738628</v>
      </c>
      <c r="G111" s="36">
        <f t="shared" si="24"/>
        <v>0.20208176515893558</v>
      </c>
      <c r="H111" s="31">
        <v>29933220</v>
      </c>
      <c r="I111" s="36">
        <f t="shared" si="25"/>
        <v>0.21048179246729362</v>
      </c>
      <c r="J111" s="31">
        <v>18835265</v>
      </c>
      <c r="K111" s="36">
        <f t="shared" si="26"/>
        <v>0.13516667574821811</v>
      </c>
      <c r="L111" s="31">
        <v>0</v>
      </c>
      <c r="M111" s="36">
        <f t="shared" si="27"/>
        <v>0</v>
      </c>
      <c r="N111" s="31">
        <f t="shared" si="28"/>
        <v>77507113</v>
      </c>
      <c r="O111" s="36">
        <f t="shared" si="29"/>
        <v>0.55621085294268491</v>
      </c>
      <c r="P111" s="31">
        <v>13975453</v>
      </c>
      <c r="Q111" s="31">
        <v>143121182</v>
      </c>
      <c r="R111" s="31">
        <v>137041929</v>
      </c>
      <c r="S111" s="31">
        <v>49091248</v>
      </c>
      <c r="T111" s="36">
        <f t="shared" si="30"/>
        <v>0.35822064355209127</v>
      </c>
      <c r="U111" s="36">
        <f t="shared" si="31"/>
        <v>0.34773913947547896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142212871</v>
      </c>
      <c r="E112" s="32">
        <f>SUM(E107:E111)</f>
        <v>139348437</v>
      </c>
      <c r="F112" s="32">
        <f>SUM(F107:F111)</f>
        <v>28764294</v>
      </c>
      <c r="G112" s="37">
        <f t="shared" si="24"/>
        <v>0.20226224108786892</v>
      </c>
      <c r="H112" s="32">
        <f>SUM(H107:H111)</f>
        <v>29933220</v>
      </c>
      <c r="I112" s="37">
        <f t="shared" si="25"/>
        <v>0.21048179246729362</v>
      </c>
      <c r="J112" s="32">
        <f>SUM(J107:J111)</f>
        <v>18835265</v>
      </c>
      <c r="K112" s="37">
        <f t="shared" si="26"/>
        <v>0.13516667574821811</v>
      </c>
      <c r="L112" s="32">
        <f>SUM(L107:L111)</f>
        <v>0</v>
      </c>
      <c r="M112" s="37">
        <f t="shared" si="27"/>
        <v>0</v>
      </c>
      <c r="N112" s="32">
        <f t="shared" si="28"/>
        <v>77532779</v>
      </c>
      <c r="O112" s="37">
        <f t="shared" si="29"/>
        <v>0.55639503871866181</v>
      </c>
      <c r="P112" s="32">
        <f>SUM(P107:P111)</f>
        <v>14081837</v>
      </c>
      <c r="Q112" s="32">
        <f>SUM(Q107:Q111)</f>
        <v>143121182</v>
      </c>
      <c r="R112" s="32">
        <f>SUM(R107:R111)</f>
        <v>137041929</v>
      </c>
      <c r="S112" s="32">
        <f>SUM(S107:S111)</f>
        <v>49621700</v>
      </c>
      <c r="T112" s="37">
        <f t="shared" si="30"/>
        <v>0.36209137132037889</v>
      </c>
      <c r="U112" s="37">
        <f t="shared" si="31"/>
        <v>0.33755737976515432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0</v>
      </c>
      <c r="E113" s="31">
        <v>0</v>
      </c>
      <c r="F113" s="31">
        <v>0</v>
      </c>
      <c r="G113" s="36">
        <f t="shared" si="24"/>
        <v>0</v>
      </c>
      <c r="H113" s="31">
        <v>0</v>
      </c>
      <c r="I113" s="36">
        <f t="shared" si="25"/>
        <v>0</v>
      </c>
      <c r="J113" s="31">
        <v>0</v>
      </c>
      <c r="K113" s="36">
        <f t="shared" si="26"/>
        <v>0</v>
      </c>
      <c r="L113" s="31">
        <v>0</v>
      </c>
      <c r="M113" s="36">
        <f t="shared" si="27"/>
        <v>0</v>
      </c>
      <c r="N113" s="31">
        <f t="shared" si="28"/>
        <v>0</v>
      </c>
      <c r="O113" s="36">
        <f t="shared" si="29"/>
        <v>0</v>
      </c>
      <c r="P113" s="31">
        <v>0</v>
      </c>
      <c r="Q113" s="31">
        <v>0</v>
      </c>
      <c r="R113" s="31">
        <v>0</v>
      </c>
      <c r="S113" s="31">
        <v>0</v>
      </c>
      <c r="T113" s="36">
        <f t="shared" si="30"/>
        <v>0</v>
      </c>
      <c r="U113" s="36">
        <f t="shared" si="31"/>
        <v>0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3812343</v>
      </c>
      <c r="E114" s="31">
        <v>3370960</v>
      </c>
      <c r="F114" s="31">
        <v>575915</v>
      </c>
      <c r="G114" s="36">
        <f t="shared" si="24"/>
        <v>0.15106589307415413</v>
      </c>
      <c r="H114" s="31">
        <v>785142</v>
      </c>
      <c r="I114" s="36">
        <f t="shared" si="25"/>
        <v>0.20594736622596654</v>
      </c>
      <c r="J114" s="31">
        <v>639635</v>
      </c>
      <c r="K114" s="36">
        <f t="shared" si="26"/>
        <v>0.18974861760448061</v>
      </c>
      <c r="L114" s="31">
        <v>0</v>
      </c>
      <c r="M114" s="36">
        <f t="shared" si="27"/>
        <v>0</v>
      </c>
      <c r="N114" s="31">
        <f t="shared" si="28"/>
        <v>2000692</v>
      </c>
      <c r="O114" s="36">
        <f t="shared" si="29"/>
        <v>0.59350808078410899</v>
      </c>
      <c r="P114" s="31">
        <v>595200</v>
      </c>
      <c r="Q114" s="31">
        <v>3605990</v>
      </c>
      <c r="R114" s="31">
        <v>2969082</v>
      </c>
      <c r="S114" s="31">
        <v>1886507</v>
      </c>
      <c r="T114" s="36">
        <f t="shared" si="30"/>
        <v>0.63538393348516475</v>
      </c>
      <c r="U114" s="36">
        <f t="shared" si="31"/>
        <v>7.4655577956989294E-2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0</v>
      </c>
      <c r="E115" s="31">
        <v>0</v>
      </c>
      <c r="F115" s="31">
        <v>0</v>
      </c>
      <c r="G115" s="36">
        <f t="shared" si="24"/>
        <v>0</v>
      </c>
      <c r="H115" s="31">
        <v>0</v>
      </c>
      <c r="I115" s="36">
        <f t="shared" si="25"/>
        <v>0</v>
      </c>
      <c r="J115" s="31">
        <v>0</v>
      </c>
      <c r="K115" s="36">
        <f t="shared" si="26"/>
        <v>0</v>
      </c>
      <c r="L115" s="31">
        <v>0</v>
      </c>
      <c r="M115" s="36">
        <f t="shared" si="27"/>
        <v>0</v>
      </c>
      <c r="N115" s="31">
        <f t="shared" si="28"/>
        <v>0</v>
      </c>
      <c r="O115" s="36">
        <f t="shared" si="29"/>
        <v>0</v>
      </c>
      <c r="P115" s="31">
        <v>0</v>
      </c>
      <c r="Q115" s="31">
        <v>0</v>
      </c>
      <c r="R115" s="31">
        <v>0</v>
      </c>
      <c r="S115" s="31">
        <v>0</v>
      </c>
      <c r="T115" s="36">
        <f t="shared" si="30"/>
        <v>0</v>
      </c>
      <c r="U115" s="36">
        <f t="shared" si="31"/>
        <v>0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0</v>
      </c>
      <c r="O116" s="36">
        <f t="shared" si="29"/>
        <v>0</v>
      </c>
      <c r="P116" s="31">
        <v>0</v>
      </c>
      <c r="Q116" s="31">
        <v>0</v>
      </c>
      <c r="R116" s="31">
        <v>0</v>
      </c>
      <c r="S116" s="31">
        <v>0</v>
      </c>
      <c r="T116" s="36">
        <f t="shared" si="30"/>
        <v>0</v>
      </c>
      <c r="U116" s="36">
        <f t="shared" si="31"/>
        <v>0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410817076</v>
      </c>
      <c r="E117" s="31">
        <v>419587077</v>
      </c>
      <c r="F117" s="31">
        <v>105468988</v>
      </c>
      <c r="G117" s="36">
        <f t="shared" si="24"/>
        <v>0.25672980545725904</v>
      </c>
      <c r="H117" s="31">
        <v>149049705</v>
      </c>
      <c r="I117" s="36">
        <f t="shared" si="25"/>
        <v>0.36281282767320994</v>
      </c>
      <c r="J117" s="31">
        <v>69671481</v>
      </c>
      <c r="K117" s="36">
        <f t="shared" si="26"/>
        <v>0.1660477283956007</v>
      </c>
      <c r="L117" s="31">
        <v>0</v>
      </c>
      <c r="M117" s="36">
        <f t="shared" si="27"/>
        <v>0</v>
      </c>
      <c r="N117" s="31">
        <f t="shared" si="28"/>
        <v>324190174</v>
      </c>
      <c r="O117" s="36">
        <f t="shared" si="29"/>
        <v>0.77264098865466246</v>
      </c>
      <c r="P117" s="31">
        <v>101509147</v>
      </c>
      <c r="Q117" s="31">
        <v>376545618</v>
      </c>
      <c r="R117" s="31">
        <v>334845006</v>
      </c>
      <c r="S117" s="31">
        <v>280996780</v>
      </c>
      <c r="T117" s="36">
        <f t="shared" si="30"/>
        <v>0.83918462263104499</v>
      </c>
      <c r="U117" s="36">
        <f t="shared" si="31"/>
        <v>-0.31364332122700234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0</v>
      </c>
      <c r="E118" s="31">
        <v>0</v>
      </c>
      <c r="F118" s="31">
        <v>0</v>
      </c>
      <c r="G118" s="36">
        <f t="shared" si="24"/>
        <v>0</v>
      </c>
      <c r="H118" s="31">
        <v>0</v>
      </c>
      <c r="I118" s="36">
        <f t="shared" si="25"/>
        <v>0</v>
      </c>
      <c r="J118" s="31">
        <v>0</v>
      </c>
      <c r="K118" s="36">
        <f t="shared" si="26"/>
        <v>0</v>
      </c>
      <c r="L118" s="31">
        <v>0</v>
      </c>
      <c r="M118" s="36">
        <f t="shared" si="27"/>
        <v>0</v>
      </c>
      <c r="N118" s="31">
        <f t="shared" si="28"/>
        <v>0</v>
      </c>
      <c r="O118" s="36">
        <f t="shared" si="29"/>
        <v>0</v>
      </c>
      <c r="P118" s="31">
        <v>0</v>
      </c>
      <c r="Q118" s="31">
        <v>0</v>
      </c>
      <c r="R118" s="31">
        <v>0</v>
      </c>
      <c r="S118" s="31">
        <v>0</v>
      </c>
      <c r="T118" s="36">
        <f t="shared" si="30"/>
        <v>0</v>
      </c>
      <c r="U118" s="36">
        <f t="shared" si="31"/>
        <v>0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496980</v>
      </c>
      <c r="E119" s="31">
        <v>477000</v>
      </c>
      <c r="F119" s="31">
        <v>94110</v>
      </c>
      <c r="G119" s="36">
        <f t="shared" si="24"/>
        <v>0.18936375709284076</v>
      </c>
      <c r="H119" s="31">
        <v>120432</v>
      </c>
      <c r="I119" s="36">
        <f t="shared" si="25"/>
        <v>0.24232765906072679</v>
      </c>
      <c r="J119" s="31">
        <v>99198</v>
      </c>
      <c r="K119" s="36">
        <f t="shared" si="26"/>
        <v>0.2079622641509434</v>
      </c>
      <c r="L119" s="31">
        <v>0</v>
      </c>
      <c r="M119" s="36">
        <f t="shared" si="27"/>
        <v>0</v>
      </c>
      <c r="N119" s="31">
        <f t="shared" si="28"/>
        <v>313740</v>
      </c>
      <c r="O119" s="36">
        <f t="shared" si="29"/>
        <v>0.65773584905660376</v>
      </c>
      <c r="P119" s="31">
        <v>156417</v>
      </c>
      <c r="Q119" s="31">
        <v>516324</v>
      </c>
      <c r="R119" s="31">
        <v>545153</v>
      </c>
      <c r="S119" s="31">
        <v>446510</v>
      </c>
      <c r="T119" s="36">
        <f t="shared" si="30"/>
        <v>0.81905446727799347</v>
      </c>
      <c r="U119" s="36">
        <f t="shared" si="31"/>
        <v>-0.36581062160762579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150033900</v>
      </c>
      <c r="E120" s="31">
        <v>137508155</v>
      </c>
      <c r="F120" s="31">
        <v>16190867</v>
      </c>
      <c r="G120" s="36">
        <f t="shared" si="24"/>
        <v>0.10791472460557247</v>
      </c>
      <c r="H120" s="31">
        <v>25288210</v>
      </c>
      <c r="I120" s="36">
        <f t="shared" si="25"/>
        <v>0.1685499743724585</v>
      </c>
      <c r="J120" s="31">
        <v>25648781</v>
      </c>
      <c r="K120" s="36">
        <f t="shared" si="26"/>
        <v>0.18652552643150511</v>
      </c>
      <c r="L120" s="31">
        <v>0</v>
      </c>
      <c r="M120" s="36">
        <f t="shared" si="27"/>
        <v>0</v>
      </c>
      <c r="N120" s="31">
        <f t="shared" si="28"/>
        <v>67127858</v>
      </c>
      <c r="O120" s="36">
        <f t="shared" si="29"/>
        <v>0.48817365050094663</v>
      </c>
      <c r="P120" s="31">
        <v>14669571</v>
      </c>
      <c r="Q120" s="31">
        <v>107099955</v>
      </c>
      <c r="R120" s="31">
        <v>132855307</v>
      </c>
      <c r="S120" s="31">
        <v>70831779</v>
      </c>
      <c r="T120" s="36">
        <f t="shared" si="30"/>
        <v>0.53314978979349315</v>
      </c>
      <c r="U120" s="36">
        <f t="shared" si="31"/>
        <v>0.74843429300011577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565160299</v>
      </c>
      <c r="E121" s="32">
        <f>SUM(E113:E120)</f>
        <v>560943192</v>
      </c>
      <c r="F121" s="32">
        <f>SUM(F113:F120)</f>
        <v>122329880</v>
      </c>
      <c r="G121" s="37">
        <f t="shared" si="24"/>
        <v>0.21645165135706038</v>
      </c>
      <c r="H121" s="32">
        <f>SUM(H113:H120)</f>
        <v>175243489</v>
      </c>
      <c r="I121" s="37">
        <f t="shared" si="25"/>
        <v>0.31007749360681824</v>
      </c>
      <c r="J121" s="32">
        <f>SUM(J113:J120)</f>
        <v>96059095</v>
      </c>
      <c r="K121" s="37">
        <f t="shared" si="26"/>
        <v>0.17124567401827029</v>
      </c>
      <c r="L121" s="32">
        <f>SUM(L113:L120)</f>
        <v>0</v>
      </c>
      <c r="M121" s="37">
        <f t="shared" si="27"/>
        <v>0</v>
      </c>
      <c r="N121" s="32">
        <f t="shared" si="28"/>
        <v>393632464</v>
      </c>
      <c r="O121" s="37">
        <f t="shared" si="29"/>
        <v>0.70173320509788806</v>
      </c>
      <c r="P121" s="32">
        <f>SUM(P113:P120)</f>
        <v>116930335</v>
      </c>
      <c r="Q121" s="32">
        <f>SUM(Q113:Q120)</f>
        <v>487767887</v>
      </c>
      <c r="R121" s="32">
        <f>SUM(R113:R120)</f>
        <v>471214548</v>
      </c>
      <c r="S121" s="32">
        <f>SUM(S113:S120)</f>
        <v>354161576</v>
      </c>
      <c r="T121" s="37">
        <f t="shared" si="30"/>
        <v>0.7515930429210772</v>
      </c>
      <c r="U121" s="37">
        <f t="shared" si="31"/>
        <v>-0.17849294624872147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0</v>
      </c>
      <c r="E122" s="31">
        <v>0</v>
      </c>
      <c r="F122" s="31">
        <v>0</v>
      </c>
      <c r="G122" s="36">
        <f t="shared" si="24"/>
        <v>0</v>
      </c>
      <c r="H122" s="31">
        <v>0</v>
      </c>
      <c r="I122" s="36">
        <f t="shared" si="25"/>
        <v>0</v>
      </c>
      <c r="J122" s="31">
        <v>0</v>
      </c>
      <c r="K122" s="36">
        <f t="shared" si="26"/>
        <v>0</v>
      </c>
      <c r="L122" s="31">
        <v>0</v>
      </c>
      <c r="M122" s="36">
        <f t="shared" si="27"/>
        <v>0</v>
      </c>
      <c r="N122" s="31">
        <f t="shared" si="28"/>
        <v>0</v>
      </c>
      <c r="O122" s="36">
        <f t="shared" si="29"/>
        <v>0</v>
      </c>
      <c r="P122" s="31">
        <v>0</v>
      </c>
      <c r="Q122" s="31">
        <v>0</v>
      </c>
      <c r="R122" s="31">
        <v>0</v>
      </c>
      <c r="S122" s="31">
        <v>0</v>
      </c>
      <c r="T122" s="36">
        <f t="shared" si="30"/>
        <v>0</v>
      </c>
      <c r="U122" s="36">
        <f t="shared" si="31"/>
        <v>0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0</v>
      </c>
      <c r="E123" s="31">
        <v>0</v>
      </c>
      <c r="F123" s="31">
        <v>0</v>
      </c>
      <c r="G123" s="36">
        <f t="shared" si="24"/>
        <v>0</v>
      </c>
      <c r="H123" s="31">
        <v>0</v>
      </c>
      <c r="I123" s="36">
        <f t="shared" si="25"/>
        <v>0</v>
      </c>
      <c r="J123" s="31">
        <v>0</v>
      </c>
      <c r="K123" s="36">
        <f t="shared" si="26"/>
        <v>0</v>
      </c>
      <c r="L123" s="31">
        <v>0</v>
      </c>
      <c r="M123" s="36">
        <f t="shared" si="27"/>
        <v>0</v>
      </c>
      <c r="N123" s="31">
        <f t="shared" si="28"/>
        <v>0</v>
      </c>
      <c r="O123" s="36">
        <f t="shared" si="29"/>
        <v>0</v>
      </c>
      <c r="P123" s="31">
        <v>0</v>
      </c>
      <c r="Q123" s="31">
        <v>0</v>
      </c>
      <c r="R123" s="31">
        <v>0</v>
      </c>
      <c r="S123" s="31">
        <v>0</v>
      </c>
      <c r="T123" s="36">
        <f t="shared" si="30"/>
        <v>0</v>
      </c>
      <c r="U123" s="36">
        <f t="shared" si="31"/>
        <v>0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2606568</v>
      </c>
      <c r="E124" s="31">
        <v>2925521</v>
      </c>
      <c r="F124" s="31">
        <v>693251</v>
      </c>
      <c r="G124" s="36">
        <f t="shared" si="24"/>
        <v>0.26596313620055184</v>
      </c>
      <c r="H124" s="31">
        <v>693251</v>
      </c>
      <c r="I124" s="36">
        <f t="shared" si="25"/>
        <v>0.26596313620055184</v>
      </c>
      <c r="J124" s="31">
        <v>678178</v>
      </c>
      <c r="K124" s="36">
        <f t="shared" si="26"/>
        <v>0.2318144357876768</v>
      </c>
      <c r="L124" s="31">
        <v>0</v>
      </c>
      <c r="M124" s="36">
        <f t="shared" si="27"/>
        <v>0</v>
      </c>
      <c r="N124" s="31">
        <f t="shared" si="28"/>
        <v>2064680</v>
      </c>
      <c r="O124" s="36">
        <f t="shared" si="29"/>
        <v>0.70574779671723431</v>
      </c>
      <c r="P124" s="31">
        <v>549352</v>
      </c>
      <c r="Q124" s="31">
        <v>2353668</v>
      </c>
      <c r="R124" s="31">
        <v>2496710</v>
      </c>
      <c r="S124" s="31">
        <v>1716725</v>
      </c>
      <c r="T124" s="36">
        <f t="shared" si="30"/>
        <v>0.68759487485530957</v>
      </c>
      <c r="U124" s="36">
        <f t="shared" si="31"/>
        <v>0.23450538088511563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2606568</v>
      </c>
      <c r="E126" s="32">
        <f>SUM(E122:E125)</f>
        <v>2925521</v>
      </c>
      <c r="F126" s="32">
        <f>SUM(F122:F125)</f>
        <v>693251</v>
      </c>
      <c r="G126" s="37">
        <f t="shared" si="24"/>
        <v>0.26596313620055184</v>
      </c>
      <c r="H126" s="32">
        <f>SUM(H122:H125)</f>
        <v>693251</v>
      </c>
      <c r="I126" s="37">
        <f t="shared" si="25"/>
        <v>0.26596313620055184</v>
      </c>
      <c r="J126" s="32">
        <f>SUM(J122:J125)</f>
        <v>678178</v>
      </c>
      <c r="K126" s="37">
        <f t="shared" si="26"/>
        <v>0.2318144357876768</v>
      </c>
      <c r="L126" s="32">
        <f>SUM(L122:L125)</f>
        <v>0</v>
      </c>
      <c r="M126" s="37">
        <f t="shared" si="27"/>
        <v>0</v>
      </c>
      <c r="N126" s="32">
        <f t="shared" si="28"/>
        <v>2064680</v>
      </c>
      <c r="O126" s="37">
        <f t="shared" si="29"/>
        <v>0.70574779671723431</v>
      </c>
      <c r="P126" s="32">
        <f>SUM(P122:P125)</f>
        <v>549352</v>
      </c>
      <c r="Q126" s="32">
        <f>SUM(Q122:Q125)</f>
        <v>2353668</v>
      </c>
      <c r="R126" s="32">
        <f>SUM(R122:R125)</f>
        <v>2496710</v>
      </c>
      <c r="S126" s="32">
        <f>SUM(S122:S125)</f>
        <v>1716725</v>
      </c>
      <c r="T126" s="37">
        <f t="shared" si="30"/>
        <v>0.68759487485530957</v>
      </c>
      <c r="U126" s="37">
        <f t="shared" si="31"/>
        <v>0.23450538088511563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1825916</v>
      </c>
      <c r="E127" s="31">
        <v>1680737</v>
      </c>
      <c r="F127" s="31">
        <v>466833</v>
      </c>
      <c r="G127" s="36">
        <f t="shared" si="24"/>
        <v>0.25567057849320562</v>
      </c>
      <c r="H127" s="31">
        <v>360792</v>
      </c>
      <c r="I127" s="36">
        <f t="shared" si="25"/>
        <v>0.19759507009084756</v>
      </c>
      <c r="J127" s="31">
        <v>391093</v>
      </c>
      <c r="K127" s="36">
        <f t="shared" si="26"/>
        <v>0.23269137289177308</v>
      </c>
      <c r="L127" s="31">
        <v>0</v>
      </c>
      <c r="M127" s="36">
        <f t="shared" si="27"/>
        <v>0</v>
      </c>
      <c r="N127" s="31">
        <f t="shared" si="28"/>
        <v>1218718</v>
      </c>
      <c r="O127" s="36">
        <f t="shared" si="29"/>
        <v>0.72510928241598771</v>
      </c>
      <c r="P127" s="31">
        <v>358301</v>
      </c>
      <c r="Q127" s="31">
        <v>0</v>
      </c>
      <c r="R127" s="31">
        <v>1342438</v>
      </c>
      <c r="S127" s="31">
        <v>1186887</v>
      </c>
      <c r="T127" s="36">
        <f t="shared" si="30"/>
        <v>0.88412798207440491</v>
      </c>
      <c r="U127" s="36">
        <f t="shared" si="31"/>
        <v>9.1520816296912333E-2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1963092</v>
      </c>
      <c r="E128" s="31">
        <v>1959496</v>
      </c>
      <c r="F128" s="31">
        <v>379473</v>
      </c>
      <c r="G128" s="36">
        <f t="shared" si="24"/>
        <v>0.19330372697764547</v>
      </c>
      <c r="H128" s="31">
        <v>737705</v>
      </c>
      <c r="I128" s="36">
        <f t="shared" si="25"/>
        <v>0.37578727843626281</v>
      </c>
      <c r="J128" s="31">
        <v>686131</v>
      </c>
      <c r="K128" s="36">
        <f t="shared" si="26"/>
        <v>0.35015687707451304</v>
      </c>
      <c r="L128" s="31">
        <v>0</v>
      </c>
      <c r="M128" s="36">
        <f t="shared" si="27"/>
        <v>0</v>
      </c>
      <c r="N128" s="31">
        <f t="shared" si="28"/>
        <v>1803309</v>
      </c>
      <c r="O128" s="36">
        <f t="shared" si="29"/>
        <v>0.92029225882573884</v>
      </c>
      <c r="P128" s="31">
        <v>306356</v>
      </c>
      <c r="Q128" s="31">
        <v>1958687</v>
      </c>
      <c r="R128" s="31">
        <v>1926188</v>
      </c>
      <c r="S128" s="31">
        <v>1433353</v>
      </c>
      <c r="T128" s="36">
        <f t="shared" si="30"/>
        <v>0.7441397205257223</v>
      </c>
      <c r="U128" s="36">
        <f t="shared" si="31"/>
        <v>1.2396525610727389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0</v>
      </c>
      <c r="E129" s="31">
        <v>0</v>
      </c>
      <c r="F129" s="31">
        <v>0</v>
      </c>
      <c r="G129" s="36">
        <f t="shared" si="24"/>
        <v>0</v>
      </c>
      <c r="H129" s="31">
        <v>0</v>
      </c>
      <c r="I129" s="36">
        <f t="shared" si="25"/>
        <v>0</v>
      </c>
      <c r="J129" s="31">
        <v>0</v>
      </c>
      <c r="K129" s="36">
        <f t="shared" si="26"/>
        <v>0</v>
      </c>
      <c r="L129" s="31">
        <v>0</v>
      </c>
      <c r="M129" s="36">
        <f t="shared" si="27"/>
        <v>0</v>
      </c>
      <c r="N129" s="31">
        <f t="shared" si="28"/>
        <v>0</v>
      </c>
      <c r="O129" s="36">
        <f t="shared" si="29"/>
        <v>0</v>
      </c>
      <c r="P129" s="31">
        <v>0</v>
      </c>
      <c r="Q129" s="31">
        <v>0</v>
      </c>
      <c r="R129" s="31">
        <v>0</v>
      </c>
      <c r="S129" s="31">
        <v>0</v>
      </c>
      <c r="T129" s="36">
        <f t="shared" si="30"/>
        <v>0</v>
      </c>
      <c r="U129" s="36">
        <f t="shared" si="31"/>
        <v>0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2399106</v>
      </c>
      <c r="E130" s="31">
        <v>0</v>
      </c>
      <c r="F130" s="31">
        <v>0</v>
      </c>
      <c r="G130" s="36">
        <f t="shared" si="24"/>
        <v>0</v>
      </c>
      <c r="H130" s="31">
        <v>0</v>
      </c>
      <c r="I130" s="36">
        <f t="shared" si="25"/>
        <v>0</v>
      </c>
      <c r="J130" s="31">
        <v>0</v>
      </c>
      <c r="K130" s="36">
        <f t="shared" si="26"/>
        <v>0</v>
      </c>
      <c r="L130" s="31">
        <v>0</v>
      </c>
      <c r="M130" s="36">
        <f t="shared" si="27"/>
        <v>0</v>
      </c>
      <c r="N130" s="31">
        <f t="shared" si="28"/>
        <v>0</v>
      </c>
      <c r="O130" s="36">
        <f t="shared" si="29"/>
        <v>0</v>
      </c>
      <c r="P130" s="31">
        <v>831698</v>
      </c>
      <c r="Q130" s="31">
        <v>2297994</v>
      </c>
      <c r="R130" s="31">
        <v>2297994</v>
      </c>
      <c r="S130" s="31">
        <v>1553449</v>
      </c>
      <c r="T130" s="36">
        <f t="shared" si="30"/>
        <v>0.67600220017980905</v>
      </c>
      <c r="U130" s="36">
        <f t="shared" si="31"/>
        <v>-1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0</v>
      </c>
      <c r="E131" s="31">
        <v>869565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142630</v>
      </c>
      <c r="Q131" s="31">
        <v>991591</v>
      </c>
      <c r="R131" s="31">
        <v>0</v>
      </c>
      <c r="S131" s="31">
        <v>880519</v>
      </c>
      <c r="T131" s="36">
        <f t="shared" si="30"/>
        <v>0</v>
      </c>
      <c r="U131" s="36">
        <f t="shared" si="31"/>
        <v>-1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6188114</v>
      </c>
      <c r="E132" s="32">
        <f>SUM(E127:E131)</f>
        <v>4509798</v>
      </c>
      <c r="F132" s="32">
        <f>SUM(F127:F131)</f>
        <v>846306</v>
      </c>
      <c r="G132" s="37">
        <f t="shared" si="24"/>
        <v>0.13676315594703006</v>
      </c>
      <c r="H132" s="32">
        <f>SUM(H127:H131)</f>
        <v>1098497</v>
      </c>
      <c r="I132" s="37">
        <f t="shared" si="25"/>
        <v>0.17751725323741613</v>
      </c>
      <c r="J132" s="32">
        <f>SUM(J127:J131)</f>
        <v>1077224</v>
      </c>
      <c r="K132" s="37">
        <f t="shared" si="26"/>
        <v>0.23886302668101764</v>
      </c>
      <c r="L132" s="32">
        <f>SUM(L127:L131)</f>
        <v>0</v>
      </c>
      <c r="M132" s="37">
        <f t="shared" si="27"/>
        <v>0</v>
      </c>
      <c r="N132" s="32">
        <f t="shared" si="28"/>
        <v>3022027</v>
      </c>
      <c r="O132" s="37">
        <f t="shared" si="29"/>
        <v>0.67010251900417717</v>
      </c>
      <c r="P132" s="32">
        <f>SUM(P127:P131)</f>
        <v>1638985</v>
      </c>
      <c r="Q132" s="32">
        <f>SUM(Q127:Q131)</f>
        <v>5248272</v>
      </c>
      <c r="R132" s="32">
        <f>SUM(R127:R131)</f>
        <v>5566620</v>
      </c>
      <c r="S132" s="32">
        <f>SUM(S127:S131)</f>
        <v>5054208</v>
      </c>
      <c r="T132" s="37">
        <f t="shared" si="30"/>
        <v>0.9079491684361426</v>
      </c>
      <c r="U132" s="37">
        <f t="shared" si="31"/>
        <v>-0.34274932351424814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145497111</v>
      </c>
      <c r="E133" s="31">
        <v>173878828</v>
      </c>
      <c r="F133" s="31">
        <v>30974876</v>
      </c>
      <c r="G133" s="36">
        <f t="shared" si="24"/>
        <v>0.21288997277753507</v>
      </c>
      <c r="H133" s="31">
        <v>7860318</v>
      </c>
      <c r="I133" s="36">
        <f t="shared" si="25"/>
        <v>5.4023876803986848E-2</v>
      </c>
      <c r="J133" s="31">
        <v>37583184</v>
      </c>
      <c r="K133" s="36">
        <f t="shared" si="26"/>
        <v>0.21614583231490381</v>
      </c>
      <c r="L133" s="31">
        <v>0</v>
      </c>
      <c r="M133" s="36">
        <f t="shared" si="27"/>
        <v>0</v>
      </c>
      <c r="N133" s="31">
        <f t="shared" si="28"/>
        <v>76418378</v>
      </c>
      <c r="O133" s="36">
        <f t="shared" si="29"/>
        <v>0.43949213874388432</v>
      </c>
      <c r="P133" s="31">
        <v>15608360</v>
      </c>
      <c r="Q133" s="31">
        <v>211462209</v>
      </c>
      <c r="R133" s="31">
        <v>215041510</v>
      </c>
      <c r="S133" s="31">
        <v>148660577</v>
      </c>
      <c r="T133" s="36">
        <f t="shared" si="30"/>
        <v>0.69131107291796823</v>
      </c>
      <c r="U133" s="36">
        <f t="shared" si="31"/>
        <v>1.4078880804901988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97150</v>
      </c>
      <c r="E134" s="31">
        <v>97150</v>
      </c>
      <c r="F134" s="31">
        <v>0</v>
      </c>
      <c r="G134" s="36">
        <f t="shared" si="24"/>
        <v>0</v>
      </c>
      <c r="H134" s="31">
        <v>26497</v>
      </c>
      <c r="I134" s="36">
        <f t="shared" si="25"/>
        <v>0.27274318064848174</v>
      </c>
      <c r="J134" s="31">
        <v>64311</v>
      </c>
      <c r="K134" s="36">
        <f t="shared" si="26"/>
        <v>0.66197632527020067</v>
      </c>
      <c r="L134" s="31">
        <v>0</v>
      </c>
      <c r="M134" s="36">
        <f t="shared" si="27"/>
        <v>0</v>
      </c>
      <c r="N134" s="31">
        <f t="shared" si="28"/>
        <v>90808</v>
      </c>
      <c r="O134" s="36">
        <f t="shared" si="29"/>
        <v>0.93471950591868247</v>
      </c>
      <c r="P134" s="31">
        <v>21061</v>
      </c>
      <c r="Q134" s="31">
        <v>0</v>
      </c>
      <c r="R134" s="31">
        <v>0</v>
      </c>
      <c r="S134" s="31">
        <v>77620</v>
      </c>
      <c r="T134" s="36">
        <f t="shared" si="30"/>
        <v>0</v>
      </c>
      <c r="U134" s="36">
        <f t="shared" si="31"/>
        <v>2.0535587104126112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6985696</v>
      </c>
      <c r="E136" s="31">
        <v>12450000</v>
      </c>
      <c r="F136" s="31">
        <v>2156373</v>
      </c>
      <c r="G136" s="36">
        <f t="shared" si="24"/>
        <v>0.30868405954109657</v>
      </c>
      <c r="H136" s="31">
        <v>3043550</v>
      </c>
      <c r="I136" s="36">
        <f t="shared" si="25"/>
        <v>0.43568314452847645</v>
      </c>
      <c r="J136" s="31">
        <v>5793630</v>
      </c>
      <c r="K136" s="36">
        <f t="shared" si="26"/>
        <v>0.46535180722891567</v>
      </c>
      <c r="L136" s="31">
        <v>0</v>
      </c>
      <c r="M136" s="36">
        <f t="shared" si="27"/>
        <v>0</v>
      </c>
      <c r="N136" s="31">
        <f t="shared" si="28"/>
        <v>10993553</v>
      </c>
      <c r="O136" s="36">
        <f t="shared" si="29"/>
        <v>0.88301630522088348</v>
      </c>
      <c r="P136" s="31">
        <v>2347137</v>
      </c>
      <c r="Q136" s="31">
        <v>6988919</v>
      </c>
      <c r="R136" s="31">
        <v>9963007</v>
      </c>
      <c r="S136" s="31">
        <v>9233296</v>
      </c>
      <c r="T136" s="36">
        <f t="shared" si="30"/>
        <v>0.92675795570554154</v>
      </c>
      <c r="U136" s="36">
        <f t="shared" si="31"/>
        <v>1.4683816922488973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152579957</v>
      </c>
      <c r="E137" s="32">
        <f>SUM(E133:E136)</f>
        <v>186425978</v>
      </c>
      <c r="F137" s="32">
        <f>SUM(F133:F136)</f>
        <v>33131249</v>
      </c>
      <c r="G137" s="37">
        <f t="shared" ref="G137:G170" si="32">IF(($D137     =0),0,($F137     /$D137     ))</f>
        <v>0.21714024339382923</v>
      </c>
      <c r="H137" s="32">
        <f>SUM(H133:H136)</f>
        <v>10930365</v>
      </c>
      <c r="I137" s="37">
        <f t="shared" ref="I137:I170" si="33">IF(($D137     =0),0,($H137     /$D137     ))</f>
        <v>7.1636964742361281E-2</v>
      </c>
      <c r="J137" s="32">
        <f>SUM(J133:J136)</f>
        <v>43441125</v>
      </c>
      <c r="K137" s="37">
        <f t="shared" ref="K137:K170" si="34">IF(($E137     =0),0,($J137     /$E137     ))</f>
        <v>0.23302077031345922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87502739</v>
      </c>
      <c r="O137" s="37">
        <f t="shared" ref="O137:O170" si="37">IF(($E137     =0),0,($N137     /$E137     ))</f>
        <v>0.46936988041441308</v>
      </c>
      <c r="P137" s="32">
        <f>SUM(P133:P136)</f>
        <v>17976558</v>
      </c>
      <c r="Q137" s="32">
        <f>SUM(Q133:Q136)</f>
        <v>218451128</v>
      </c>
      <c r="R137" s="32">
        <f>SUM(R133:R136)</f>
        <v>225004517</v>
      </c>
      <c r="S137" s="32">
        <f>SUM(S133:S136)</f>
        <v>157971493</v>
      </c>
      <c r="T137" s="37">
        <f t="shared" ref="T137:T170" si="38">IF(($R137     =0),0,($S137     /$R137     ))</f>
        <v>0.70208142976969656</v>
      </c>
      <c r="U137" s="37">
        <f t="shared" ref="U137:U170" si="39">IF(($P137     =0),0,(($J137     /$P137     )-1))</f>
        <v>1.4165429778047609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0</v>
      </c>
      <c r="E139" s="31">
        <v>0</v>
      </c>
      <c r="F139" s="31">
        <v>133577</v>
      </c>
      <c r="G139" s="36">
        <f t="shared" si="32"/>
        <v>0</v>
      </c>
      <c r="H139" s="31">
        <v>133578</v>
      </c>
      <c r="I139" s="36">
        <f t="shared" si="33"/>
        <v>0</v>
      </c>
      <c r="J139" s="31">
        <v>85664</v>
      </c>
      <c r="K139" s="36">
        <f t="shared" si="34"/>
        <v>0</v>
      </c>
      <c r="L139" s="31">
        <v>0</v>
      </c>
      <c r="M139" s="36">
        <f t="shared" si="35"/>
        <v>0</v>
      </c>
      <c r="N139" s="31">
        <f t="shared" si="36"/>
        <v>352819</v>
      </c>
      <c r="O139" s="36">
        <f t="shared" si="37"/>
        <v>0</v>
      </c>
      <c r="P139" s="31">
        <v>0</v>
      </c>
      <c r="Q139" s="31">
        <v>0</v>
      </c>
      <c r="R139" s="31">
        <v>0</v>
      </c>
      <c r="S139" s="31">
        <v>0</v>
      </c>
      <c r="T139" s="36">
        <f t="shared" si="38"/>
        <v>0</v>
      </c>
      <c r="U139" s="36">
        <f t="shared" si="39"/>
        <v>0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48924424</v>
      </c>
      <c r="E140" s="31">
        <v>48128151</v>
      </c>
      <c r="F140" s="31">
        <v>9828803</v>
      </c>
      <c r="G140" s="36">
        <f t="shared" si="32"/>
        <v>0.20089767433950781</v>
      </c>
      <c r="H140" s="31">
        <v>16321135</v>
      </c>
      <c r="I140" s="36">
        <f t="shared" si="33"/>
        <v>0.33359891983603118</v>
      </c>
      <c r="J140" s="31">
        <v>4107849</v>
      </c>
      <c r="K140" s="36">
        <f t="shared" si="34"/>
        <v>8.5352312828307075E-2</v>
      </c>
      <c r="L140" s="31">
        <v>0</v>
      </c>
      <c r="M140" s="36">
        <f t="shared" si="35"/>
        <v>0</v>
      </c>
      <c r="N140" s="31">
        <f t="shared" si="36"/>
        <v>30257787</v>
      </c>
      <c r="O140" s="36">
        <f t="shared" si="37"/>
        <v>0.62869207254606563</v>
      </c>
      <c r="P140" s="31">
        <v>10466965</v>
      </c>
      <c r="Q140" s="31">
        <v>42318086</v>
      </c>
      <c r="R140" s="31">
        <v>44337510</v>
      </c>
      <c r="S140" s="31">
        <v>33218814</v>
      </c>
      <c r="T140" s="36">
        <f t="shared" si="38"/>
        <v>0.74922597141788072</v>
      </c>
      <c r="U140" s="36">
        <f t="shared" si="39"/>
        <v>-0.60754153663454491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0</v>
      </c>
      <c r="E141" s="31">
        <v>0</v>
      </c>
      <c r="F141" s="31">
        <v>0</v>
      </c>
      <c r="G141" s="36">
        <f t="shared" si="32"/>
        <v>0</v>
      </c>
      <c r="H141" s="31">
        <v>0</v>
      </c>
      <c r="I141" s="36">
        <f t="shared" si="33"/>
        <v>0</v>
      </c>
      <c r="J141" s="31">
        <v>0</v>
      </c>
      <c r="K141" s="36">
        <f t="shared" si="34"/>
        <v>0</v>
      </c>
      <c r="L141" s="31">
        <v>0</v>
      </c>
      <c r="M141" s="36">
        <f t="shared" si="35"/>
        <v>0</v>
      </c>
      <c r="N141" s="31">
        <f t="shared" si="36"/>
        <v>0</v>
      </c>
      <c r="O141" s="36">
        <f t="shared" si="37"/>
        <v>0</v>
      </c>
      <c r="P141" s="31">
        <v>0</v>
      </c>
      <c r="Q141" s="31">
        <v>0</v>
      </c>
      <c r="R141" s="31">
        <v>0</v>
      </c>
      <c r="S141" s="31">
        <v>0</v>
      </c>
      <c r="T141" s="36">
        <f t="shared" si="38"/>
        <v>0</v>
      </c>
      <c r="U141" s="36">
        <f t="shared" si="39"/>
        <v>0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0</v>
      </c>
      <c r="E142" s="31">
        <v>0</v>
      </c>
      <c r="F142" s="31">
        <v>0</v>
      </c>
      <c r="G142" s="36">
        <f t="shared" si="32"/>
        <v>0</v>
      </c>
      <c r="H142" s="31">
        <v>0</v>
      </c>
      <c r="I142" s="36">
        <f t="shared" si="33"/>
        <v>0</v>
      </c>
      <c r="J142" s="31">
        <v>0</v>
      </c>
      <c r="K142" s="36">
        <f t="shared" si="34"/>
        <v>0</v>
      </c>
      <c r="L142" s="31">
        <v>0</v>
      </c>
      <c r="M142" s="36">
        <f t="shared" si="35"/>
        <v>0</v>
      </c>
      <c r="N142" s="31">
        <f t="shared" si="36"/>
        <v>0</v>
      </c>
      <c r="O142" s="36">
        <f t="shared" si="37"/>
        <v>0</v>
      </c>
      <c r="P142" s="31">
        <v>0</v>
      </c>
      <c r="Q142" s="31">
        <v>0</v>
      </c>
      <c r="R142" s="31">
        <v>0</v>
      </c>
      <c r="S142" s="31">
        <v>0</v>
      </c>
      <c r="T142" s="36">
        <f t="shared" si="38"/>
        <v>0</v>
      </c>
      <c r="U142" s="36">
        <f t="shared" si="39"/>
        <v>0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13812088</v>
      </c>
      <c r="E143" s="31">
        <v>11066232</v>
      </c>
      <c r="F143" s="31">
        <v>2543406</v>
      </c>
      <c r="G143" s="36">
        <f t="shared" si="32"/>
        <v>0.18414348359205357</v>
      </c>
      <c r="H143" s="31">
        <v>2661762</v>
      </c>
      <c r="I143" s="36">
        <f t="shared" si="33"/>
        <v>0.19271249937011695</v>
      </c>
      <c r="J143" s="31">
        <v>2516058</v>
      </c>
      <c r="K143" s="36">
        <f t="shared" si="34"/>
        <v>0.22736356873776006</v>
      </c>
      <c r="L143" s="31">
        <v>0</v>
      </c>
      <c r="M143" s="36">
        <f t="shared" si="35"/>
        <v>0</v>
      </c>
      <c r="N143" s="31">
        <f t="shared" si="36"/>
        <v>7721226</v>
      </c>
      <c r="O143" s="36">
        <f t="shared" si="37"/>
        <v>0.69772854933820294</v>
      </c>
      <c r="P143" s="31">
        <v>2469361</v>
      </c>
      <c r="Q143" s="31">
        <v>15223858</v>
      </c>
      <c r="R143" s="31">
        <v>11081500</v>
      </c>
      <c r="S143" s="31">
        <v>7449109</v>
      </c>
      <c r="T143" s="36">
        <f t="shared" si="38"/>
        <v>0.67221125298921625</v>
      </c>
      <c r="U143" s="36">
        <f t="shared" si="39"/>
        <v>1.8910560262351161E-2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62736512</v>
      </c>
      <c r="E144" s="32">
        <f>SUM(E138:E143)</f>
        <v>59194383</v>
      </c>
      <c r="F144" s="32">
        <f>SUM(F138:F143)</f>
        <v>12505786</v>
      </c>
      <c r="G144" s="37">
        <f t="shared" si="32"/>
        <v>0.19933824182001064</v>
      </c>
      <c r="H144" s="32">
        <f>SUM(H138:H143)</f>
        <v>19116475</v>
      </c>
      <c r="I144" s="37">
        <f t="shared" si="33"/>
        <v>0.30471051689963252</v>
      </c>
      <c r="J144" s="32">
        <f>SUM(J138:J143)</f>
        <v>6709571</v>
      </c>
      <c r="K144" s="37">
        <f t="shared" si="34"/>
        <v>0.11334810264007651</v>
      </c>
      <c r="L144" s="32">
        <f>SUM(L138:L143)</f>
        <v>0</v>
      </c>
      <c r="M144" s="37">
        <f t="shared" si="35"/>
        <v>0</v>
      </c>
      <c r="N144" s="32">
        <f t="shared" si="36"/>
        <v>38331832</v>
      </c>
      <c r="O144" s="37">
        <f t="shared" si="37"/>
        <v>0.64755860366008033</v>
      </c>
      <c r="P144" s="32">
        <f>SUM(P138:P143)</f>
        <v>12936326</v>
      </c>
      <c r="Q144" s="32">
        <f>SUM(Q138:Q143)</f>
        <v>57541944</v>
      </c>
      <c r="R144" s="32">
        <f>SUM(R138:R143)</f>
        <v>55419010</v>
      </c>
      <c r="S144" s="32">
        <f>SUM(S138:S143)</f>
        <v>40667923</v>
      </c>
      <c r="T144" s="37">
        <f t="shared" si="38"/>
        <v>0.73382622677669629</v>
      </c>
      <c r="U144" s="37">
        <f t="shared" si="39"/>
        <v>-0.48133875104879087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0</v>
      </c>
      <c r="E145" s="31">
        <v>0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0</v>
      </c>
      <c r="O145" s="36">
        <f t="shared" si="37"/>
        <v>0</v>
      </c>
      <c r="P145" s="31">
        <v>0</v>
      </c>
      <c r="Q145" s="31">
        <v>0</v>
      </c>
      <c r="R145" s="31">
        <v>0</v>
      </c>
      <c r="S145" s="31">
        <v>0</v>
      </c>
      <c r="T145" s="36">
        <f t="shared" si="38"/>
        <v>0</v>
      </c>
      <c r="U145" s="36">
        <f t="shared" si="39"/>
        <v>0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0</v>
      </c>
      <c r="E146" s="31">
        <v>0</v>
      </c>
      <c r="F146" s="31">
        <v>206030</v>
      </c>
      <c r="G146" s="36">
        <f t="shared" si="32"/>
        <v>0</v>
      </c>
      <c r="H146" s="31">
        <v>208294</v>
      </c>
      <c r="I146" s="36">
        <f t="shared" si="33"/>
        <v>0</v>
      </c>
      <c r="J146" s="31">
        <v>307518</v>
      </c>
      <c r="K146" s="36">
        <f t="shared" si="34"/>
        <v>0</v>
      </c>
      <c r="L146" s="31">
        <v>0</v>
      </c>
      <c r="M146" s="36">
        <f t="shared" si="35"/>
        <v>0</v>
      </c>
      <c r="N146" s="31">
        <f t="shared" si="36"/>
        <v>721842</v>
      </c>
      <c r="O146" s="36">
        <f t="shared" si="37"/>
        <v>0</v>
      </c>
      <c r="P146" s="31">
        <v>620339</v>
      </c>
      <c r="Q146" s="31">
        <v>0</v>
      </c>
      <c r="R146" s="31">
        <v>0</v>
      </c>
      <c r="S146" s="31">
        <v>620339</v>
      </c>
      <c r="T146" s="36">
        <f t="shared" si="38"/>
        <v>0</v>
      </c>
      <c r="U146" s="36">
        <f t="shared" si="39"/>
        <v>-0.50427427583950069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7393783</v>
      </c>
      <c r="E147" s="31">
        <v>7392034</v>
      </c>
      <c r="F147" s="31">
        <v>1722722</v>
      </c>
      <c r="G147" s="36">
        <f t="shared" si="32"/>
        <v>0.23299601841168452</v>
      </c>
      <c r="H147" s="31">
        <v>1723296</v>
      </c>
      <c r="I147" s="36">
        <f t="shared" si="33"/>
        <v>0.23307365120128626</v>
      </c>
      <c r="J147" s="31">
        <v>1597424</v>
      </c>
      <c r="K147" s="36">
        <f t="shared" si="34"/>
        <v>0.21610073763188858</v>
      </c>
      <c r="L147" s="31">
        <v>0</v>
      </c>
      <c r="M147" s="36">
        <f t="shared" si="35"/>
        <v>0</v>
      </c>
      <c r="N147" s="31">
        <f t="shared" si="36"/>
        <v>5043442</v>
      </c>
      <c r="O147" s="36">
        <f t="shared" si="37"/>
        <v>0.68228068215054205</v>
      </c>
      <c r="P147" s="31">
        <v>1497768</v>
      </c>
      <c r="Q147" s="31">
        <v>700000</v>
      </c>
      <c r="R147" s="31">
        <v>7174204</v>
      </c>
      <c r="S147" s="31">
        <v>5400457</v>
      </c>
      <c r="T147" s="36">
        <f t="shared" si="38"/>
        <v>0.75276044561877531</v>
      </c>
      <c r="U147" s="36">
        <f t="shared" si="39"/>
        <v>6.6536339406370049E-2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574145</v>
      </c>
      <c r="G148" s="36">
        <f t="shared" si="32"/>
        <v>0</v>
      </c>
      <c r="H148" s="31">
        <v>-574145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9383695</v>
      </c>
      <c r="E149" s="31">
        <v>0</v>
      </c>
      <c r="F149" s="31">
        <v>0</v>
      </c>
      <c r="G149" s="36">
        <f t="shared" si="32"/>
        <v>0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0</v>
      </c>
      <c r="O149" s="36">
        <f t="shared" si="37"/>
        <v>0</v>
      </c>
      <c r="P149" s="31">
        <v>0</v>
      </c>
      <c r="Q149" s="31">
        <v>9383695</v>
      </c>
      <c r="R149" s="31">
        <v>9383695</v>
      </c>
      <c r="S149" s="31">
        <v>0</v>
      </c>
      <c r="T149" s="36">
        <f t="shared" si="38"/>
        <v>0</v>
      </c>
      <c r="U149" s="36">
        <f t="shared" si="39"/>
        <v>0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16777478</v>
      </c>
      <c r="E150" s="32">
        <f>SUM(E145:E149)</f>
        <v>7392034</v>
      </c>
      <c r="F150" s="32">
        <f>SUM(F145:F149)</f>
        <v>2502897</v>
      </c>
      <c r="G150" s="37">
        <f t="shared" si="32"/>
        <v>0.1491819569067532</v>
      </c>
      <c r="H150" s="32">
        <f>SUM(H145:H149)</f>
        <v>1357445</v>
      </c>
      <c r="I150" s="37">
        <f t="shared" si="33"/>
        <v>8.0908763522145585E-2</v>
      </c>
      <c r="J150" s="32">
        <f>SUM(J145:J149)</f>
        <v>1904942</v>
      </c>
      <c r="K150" s="37">
        <f t="shared" si="34"/>
        <v>0.25770200732301829</v>
      </c>
      <c r="L150" s="32">
        <f>SUM(L145:L149)</f>
        <v>0</v>
      </c>
      <c r="M150" s="37">
        <f t="shared" si="35"/>
        <v>0</v>
      </c>
      <c r="N150" s="32">
        <f t="shared" si="36"/>
        <v>5765284</v>
      </c>
      <c r="O150" s="37">
        <f t="shared" si="37"/>
        <v>0.77993201871095286</v>
      </c>
      <c r="P150" s="32">
        <f>SUM(P145:P149)</f>
        <v>2118107</v>
      </c>
      <c r="Q150" s="32">
        <f>SUM(Q145:Q149)</f>
        <v>10083695</v>
      </c>
      <c r="R150" s="32">
        <f>SUM(R145:R149)</f>
        <v>16557899</v>
      </c>
      <c r="S150" s="32">
        <f>SUM(S145:S149)</f>
        <v>6020796</v>
      </c>
      <c r="T150" s="37">
        <f t="shared" si="38"/>
        <v>0.36362077096858725</v>
      </c>
      <c r="U150" s="37">
        <f t="shared" si="39"/>
        <v>-0.1006393916832341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3500000</v>
      </c>
      <c r="E151" s="31">
        <v>6178990</v>
      </c>
      <c r="F151" s="31">
        <v>718264</v>
      </c>
      <c r="G151" s="36">
        <f t="shared" si="32"/>
        <v>0.20521828571428571</v>
      </c>
      <c r="H151" s="31">
        <v>3331166</v>
      </c>
      <c r="I151" s="36">
        <f t="shared" si="33"/>
        <v>0.95176171428571432</v>
      </c>
      <c r="J151" s="31">
        <v>1675980</v>
      </c>
      <c r="K151" s="36">
        <f t="shared" si="34"/>
        <v>0.27123850338000222</v>
      </c>
      <c r="L151" s="31">
        <v>0</v>
      </c>
      <c r="M151" s="36">
        <f t="shared" si="35"/>
        <v>0</v>
      </c>
      <c r="N151" s="31">
        <f t="shared" si="36"/>
        <v>5725410</v>
      </c>
      <c r="O151" s="36">
        <f t="shared" si="37"/>
        <v>0.92659318108622934</v>
      </c>
      <c r="P151" s="31">
        <v>775064</v>
      </c>
      <c r="Q151" s="31">
        <v>3300000</v>
      </c>
      <c r="R151" s="31">
        <v>3300000</v>
      </c>
      <c r="S151" s="31">
        <v>2272567</v>
      </c>
      <c r="T151" s="36">
        <f t="shared" si="38"/>
        <v>0.68865666666666669</v>
      </c>
      <c r="U151" s="36">
        <f t="shared" si="39"/>
        <v>1.1623762682823613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258483400</v>
      </c>
      <c r="E152" s="31">
        <v>252067614</v>
      </c>
      <c r="F152" s="31">
        <v>59185469</v>
      </c>
      <c r="G152" s="36">
        <f t="shared" si="32"/>
        <v>0.22897203069907004</v>
      </c>
      <c r="H152" s="31">
        <v>65956794</v>
      </c>
      <c r="I152" s="36">
        <f t="shared" si="33"/>
        <v>0.25516839379240602</v>
      </c>
      <c r="J152" s="31">
        <v>60764283</v>
      </c>
      <c r="K152" s="36">
        <f t="shared" si="34"/>
        <v>0.24106342752940885</v>
      </c>
      <c r="L152" s="31">
        <v>0</v>
      </c>
      <c r="M152" s="36">
        <f t="shared" si="35"/>
        <v>0</v>
      </c>
      <c r="N152" s="31">
        <f t="shared" si="36"/>
        <v>185906546</v>
      </c>
      <c r="O152" s="36">
        <f t="shared" si="37"/>
        <v>0.73752650350393689</v>
      </c>
      <c r="P152" s="31">
        <v>54713196</v>
      </c>
      <c r="Q152" s="31">
        <v>247020000</v>
      </c>
      <c r="R152" s="31">
        <v>250913897</v>
      </c>
      <c r="S152" s="31">
        <v>194531275</v>
      </c>
      <c r="T152" s="36">
        <f t="shared" si="38"/>
        <v>0.77529095568588613</v>
      </c>
      <c r="U152" s="36">
        <f t="shared" si="39"/>
        <v>0.11059648206257222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410325</v>
      </c>
      <c r="E153" s="31">
        <v>404295</v>
      </c>
      <c r="F153" s="31">
        <v>58558</v>
      </c>
      <c r="G153" s="36">
        <f t="shared" si="32"/>
        <v>0.14271126546030585</v>
      </c>
      <c r="H153" s="31">
        <v>67353</v>
      </c>
      <c r="I153" s="36">
        <f t="shared" si="33"/>
        <v>0.16414549442515081</v>
      </c>
      <c r="J153" s="31">
        <v>60672</v>
      </c>
      <c r="K153" s="36">
        <f t="shared" si="34"/>
        <v>0.15006863799948059</v>
      </c>
      <c r="L153" s="31">
        <v>0</v>
      </c>
      <c r="M153" s="36">
        <f t="shared" si="35"/>
        <v>0</v>
      </c>
      <c r="N153" s="31">
        <f t="shared" si="36"/>
        <v>186583</v>
      </c>
      <c r="O153" s="36">
        <f t="shared" si="37"/>
        <v>0.46150212097602</v>
      </c>
      <c r="P153" s="31">
        <v>101402</v>
      </c>
      <c r="Q153" s="31">
        <v>686660</v>
      </c>
      <c r="R153" s="31">
        <v>394840</v>
      </c>
      <c r="S153" s="31">
        <v>272261</v>
      </c>
      <c r="T153" s="36">
        <f t="shared" si="38"/>
        <v>0.68954766487691221</v>
      </c>
      <c r="U153" s="36">
        <f t="shared" si="39"/>
        <v>-0.4016686061418907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0</v>
      </c>
      <c r="E154" s="31">
        <v>0</v>
      </c>
      <c r="F154" s="31">
        <v>0</v>
      </c>
      <c r="G154" s="36">
        <f t="shared" si="32"/>
        <v>0</v>
      </c>
      <c r="H154" s="31">
        <v>314188</v>
      </c>
      <c r="I154" s="36">
        <f t="shared" si="33"/>
        <v>0</v>
      </c>
      <c r="J154" s="31">
        <v>157094</v>
      </c>
      <c r="K154" s="36">
        <f t="shared" si="34"/>
        <v>0</v>
      </c>
      <c r="L154" s="31">
        <v>0</v>
      </c>
      <c r="M154" s="36">
        <f t="shared" si="35"/>
        <v>0</v>
      </c>
      <c r="N154" s="31">
        <f t="shared" si="36"/>
        <v>471282</v>
      </c>
      <c r="O154" s="36">
        <f t="shared" si="37"/>
        <v>0</v>
      </c>
      <c r="P154" s="31">
        <v>47783</v>
      </c>
      <c r="Q154" s="31">
        <v>0</v>
      </c>
      <c r="R154" s="31">
        <v>0</v>
      </c>
      <c r="S154" s="31">
        <v>334481</v>
      </c>
      <c r="T154" s="36">
        <f t="shared" si="38"/>
        <v>0</v>
      </c>
      <c r="U154" s="36">
        <f t="shared" si="39"/>
        <v>2.2876546051943158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0</v>
      </c>
      <c r="E155" s="31">
        <v>0</v>
      </c>
      <c r="F155" s="31">
        <v>0</v>
      </c>
      <c r="G155" s="36">
        <f t="shared" si="32"/>
        <v>0</v>
      </c>
      <c r="H155" s="31">
        <v>0</v>
      </c>
      <c r="I155" s="36">
        <f t="shared" si="33"/>
        <v>0</v>
      </c>
      <c r="J155" s="31">
        <v>0</v>
      </c>
      <c r="K155" s="36">
        <f t="shared" si="34"/>
        <v>0</v>
      </c>
      <c r="L155" s="31">
        <v>0</v>
      </c>
      <c r="M155" s="36">
        <f t="shared" si="35"/>
        <v>0</v>
      </c>
      <c r="N155" s="31">
        <f t="shared" si="36"/>
        <v>0</v>
      </c>
      <c r="O155" s="36">
        <f t="shared" si="37"/>
        <v>0</v>
      </c>
      <c r="P155" s="31">
        <v>0</v>
      </c>
      <c r="Q155" s="31">
        <v>0</v>
      </c>
      <c r="R155" s="31">
        <v>0</v>
      </c>
      <c r="S155" s="31">
        <v>0</v>
      </c>
      <c r="T155" s="36">
        <f t="shared" si="38"/>
        <v>0</v>
      </c>
      <c r="U155" s="36">
        <f t="shared" si="39"/>
        <v>0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60548451</v>
      </c>
      <c r="E156" s="31">
        <v>64132340</v>
      </c>
      <c r="F156" s="31">
        <v>12039331</v>
      </c>
      <c r="G156" s="36">
        <f t="shared" si="32"/>
        <v>0.1988379686211956</v>
      </c>
      <c r="H156" s="31">
        <v>24164771</v>
      </c>
      <c r="I156" s="36">
        <f t="shared" si="33"/>
        <v>0.3990980875794824</v>
      </c>
      <c r="J156" s="31">
        <v>11176865</v>
      </c>
      <c r="K156" s="36">
        <f t="shared" si="34"/>
        <v>0.17427814110634354</v>
      </c>
      <c r="L156" s="31">
        <v>0</v>
      </c>
      <c r="M156" s="36">
        <f t="shared" si="35"/>
        <v>0</v>
      </c>
      <c r="N156" s="31">
        <f t="shared" si="36"/>
        <v>47380967</v>
      </c>
      <c r="O156" s="36">
        <f t="shared" si="37"/>
        <v>0.73879990968675091</v>
      </c>
      <c r="P156" s="31">
        <v>-1098781</v>
      </c>
      <c r="Q156" s="31">
        <v>24788793</v>
      </c>
      <c r="R156" s="31">
        <v>21920000</v>
      </c>
      <c r="S156" s="31">
        <v>12335863</v>
      </c>
      <c r="T156" s="36">
        <f t="shared" si="38"/>
        <v>0.56276747262773719</v>
      </c>
      <c r="U156" s="36">
        <f t="shared" si="39"/>
        <v>-11.172058854312187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322942176</v>
      </c>
      <c r="E157" s="32">
        <f>SUM(E151:E156)</f>
        <v>322783239</v>
      </c>
      <c r="F157" s="32">
        <f>SUM(F151:F156)</f>
        <v>72001622</v>
      </c>
      <c r="G157" s="37">
        <f t="shared" si="32"/>
        <v>0.22295515219418105</v>
      </c>
      <c r="H157" s="32">
        <f>SUM(H151:H156)</f>
        <v>93834272</v>
      </c>
      <c r="I157" s="37">
        <f t="shared" si="33"/>
        <v>0.29056059868748763</v>
      </c>
      <c r="J157" s="32">
        <f>SUM(J151:J156)</f>
        <v>73834894</v>
      </c>
      <c r="K157" s="37">
        <f t="shared" si="34"/>
        <v>0.2287445104917607</v>
      </c>
      <c r="L157" s="32">
        <f>SUM(L151:L156)</f>
        <v>0</v>
      </c>
      <c r="M157" s="37">
        <f t="shared" si="35"/>
        <v>0</v>
      </c>
      <c r="N157" s="32">
        <f t="shared" si="36"/>
        <v>239670788</v>
      </c>
      <c r="O157" s="37">
        <f t="shared" si="37"/>
        <v>0.74251311419549881</v>
      </c>
      <c r="P157" s="32">
        <f>SUM(P151:P156)</f>
        <v>54538664</v>
      </c>
      <c r="Q157" s="32">
        <f>SUM(Q151:Q156)</f>
        <v>275795453</v>
      </c>
      <c r="R157" s="32">
        <f>SUM(R151:R156)</f>
        <v>276528737</v>
      </c>
      <c r="S157" s="32">
        <f>SUM(S151:S156)</f>
        <v>209746447</v>
      </c>
      <c r="T157" s="37">
        <f t="shared" si="38"/>
        <v>0.75849783019115302</v>
      </c>
      <c r="U157" s="37">
        <f t="shared" si="39"/>
        <v>0.35380826343674276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3048071</v>
      </c>
      <c r="E158" s="31">
        <v>3048071</v>
      </c>
      <c r="F158" s="31">
        <v>761231</v>
      </c>
      <c r="G158" s="36">
        <f t="shared" si="32"/>
        <v>0.24974188593375943</v>
      </c>
      <c r="H158" s="31">
        <v>762455</v>
      </c>
      <c r="I158" s="36">
        <f t="shared" si="33"/>
        <v>0.25014345138285821</v>
      </c>
      <c r="J158" s="31">
        <v>834749</v>
      </c>
      <c r="K158" s="36">
        <f t="shared" si="34"/>
        <v>0.2738614028347765</v>
      </c>
      <c r="L158" s="31">
        <v>0</v>
      </c>
      <c r="M158" s="36">
        <f t="shared" si="35"/>
        <v>0</v>
      </c>
      <c r="N158" s="31">
        <f t="shared" si="36"/>
        <v>2358435</v>
      </c>
      <c r="O158" s="36">
        <f t="shared" si="37"/>
        <v>0.77374674015139411</v>
      </c>
      <c r="P158" s="31">
        <v>711850</v>
      </c>
      <c r="Q158" s="31">
        <v>2802430</v>
      </c>
      <c r="R158" s="31">
        <v>2802430</v>
      </c>
      <c r="S158" s="31">
        <v>2167200</v>
      </c>
      <c r="T158" s="36">
        <f t="shared" si="38"/>
        <v>0.77332886102418263</v>
      </c>
      <c r="U158" s="36">
        <f t="shared" si="39"/>
        <v>0.17264732738638755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0</v>
      </c>
      <c r="E159" s="31">
        <v>0</v>
      </c>
      <c r="F159" s="31">
        <v>0</v>
      </c>
      <c r="G159" s="36">
        <f t="shared" si="32"/>
        <v>0</v>
      </c>
      <c r="H159" s="31">
        <v>0</v>
      </c>
      <c r="I159" s="36">
        <f t="shared" si="33"/>
        <v>0</v>
      </c>
      <c r="J159" s="31">
        <v>0</v>
      </c>
      <c r="K159" s="36">
        <f t="shared" si="34"/>
        <v>0</v>
      </c>
      <c r="L159" s="31">
        <v>0</v>
      </c>
      <c r="M159" s="36">
        <f t="shared" si="35"/>
        <v>0</v>
      </c>
      <c r="N159" s="31">
        <f t="shared" si="36"/>
        <v>0</v>
      </c>
      <c r="O159" s="36">
        <f t="shared" si="37"/>
        <v>0</v>
      </c>
      <c r="P159" s="31">
        <v>0</v>
      </c>
      <c r="Q159" s="31">
        <v>0</v>
      </c>
      <c r="R159" s="31">
        <v>0</v>
      </c>
      <c r="S159" s="31">
        <v>0</v>
      </c>
      <c r="T159" s="36">
        <f t="shared" si="38"/>
        <v>0</v>
      </c>
      <c r="U159" s="36">
        <f t="shared" si="39"/>
        <v>0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0</v>
      </c>
      <c r="E160" s="31">
        <v>0</v>
      </c>
      <c r="F160" s="31">
        <v>0</v>
      </c>
      <c r="G160" s="36">
        <f t="shared" si="32"/>
        <v>0</v>
      </c>
      <c r="H160" s="31">
        <v>0</v>
      </c>
      <c r="I160" s="36">
        <f t="shared" si="33"/>
        <v>0</v>
      </c>
      <c r="J160" s="31">
        <v>0</v>
      </c>
      <c r="K160" s="36">
        <f t="shared" si="34"/>
        <v>0</v>
      </c>
      <c r="L160" s="31">
        <v>0</v>
      </c>
      <c r="M160" s="36">
        <f t="shared" si="35"/>
        <v>0</v>
      </c>
      <c r="N160" s="31">
        <f t="shared" si="36"/>
        <v>0</v>
      </c>
      <c r="O160" s="36">
        <f t="shared" si="37"/>
        <v>0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98622750</v>
      </c>
      <c r="E162" s="31">
        <v>95412970</v>
      </c>
      <c r="F162" s="31">
        <v>27760945</v>
      </c>
      <c r="G162" s="36">
        <f t="shared" si="32"/>
        <v>0.28148621895049569</v>
      </c>
      <c r="H162" s="31">
        <v>27765377</v>
      </c>
      <c r="I162" s="36">
        <f t="shared" si="33"/>
        <v>0.28153115787178923</v>
      </c>
      <c r="J162" s="31">
        <v>16004184</v>
      </c>
      <c r="K162" s="36">
        <f t="shared" si="34"/>
        <v>0.16773593778707444</v>
      </c>
      <c r="L162" s="31">
        <v>0</v>
      </c>
      <c r="M162" s="36">
        <f t="shared" si="35"/>
        <v>0</v>
      </c>
      <c r="N162" s="31">
        <f t="shared" si="36"/>
        <v>71530506</v>
      </c>
      <c r="O162" s="36">
        <f t="shared" si="37"/>
        <v>0.74969373660624961</v>
      </c>
      <c r="P162" s="31">
        <v>24961295</v>
      </c>
      <c r="Q162" s="31">
        <v>75993609</v>
      </c>
      <c r="R162" s="31">
        <v>95612557</v>
      </c>
      <c r="S162" s="31">
        <v>68726397</v>
      </c>
      <c r="T162" s="36">
        <f t="shared" si="38"/>
        <v>0.71880095205486449</v>
      </c>
      <c r="U162" s="36">
        <f t="shared" si="39"/>
        <v>-0.35883999608193407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101670821</v>
      </c>
      <c r="E163" s="32">
        <f>SUM(E158:E162)</f>
        <v>98461041</v>
      </c>
      <c r="F163" s="32">
        <f>SUM(F158:F162)</f>
        <v>28522176</v>
      </c>
      <c r="G163" s="37">
        <f t="shared" si="32"/>
        <v>0.28053453015787094</v>
      </c>
      <c r="H163" s="32">
        <f>SUM(H158:H162)</f>
        <v>28527832</v>
      </c>
      <c r="I163" s="37">
        <f t="shared" si="33"/>
        <v>0.28059016067156572</v>
      </c>
      <c r="J163" s="32">
        <f>SUM(J158:J162)</f>
        <v>16838933</v>
      </c>
      <c r="K163" s="37">
        <f t="shared" si="34"/>
        <v>0.17102127733953168</v>
      </c>
      <c r="L163" s="32">
        <f>SUM(L158:L162)</f>
        <v>0</v>
      </c>
      <c r="M163" s="37">
        <f t="shared" si="35"/>
        <v>0</v>
      </c>
      <c r="N163" s="32">
        <f t="shared" si="36"/>
        <v>73888941</v>
      </c>
      <c r="O163" s="37">
        <f t="shared" si="37"/>
        <v>0.7504383485037498</v>
      </c>
      <c r="P163" s="32">
        <f>SUM(P158:P162)</f>
        <v>25673145</v>
      </c>
      <c r="Q163" s="32">
        <f>SUM(Q158:Q162)</f>
        <v>78796039</v>
      </c>
      <c r="R163" s="32">
        <f>SUM(R158:R162)</f>
        <v>98414987</v>
      </c>
      <c r="S163" s="32">
        <f>SUM(S158:S162)</f>
        <v>70893597</v>
      </c>
      <c r="T163" s="37">
        <f t="shared" si="38"/>
        <v>0.72035366930445255</v>
      </c>
      <c r="U163" s="37">
        <f t="shared" si="39"/>
        <v>-0.34410322537421889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0</v>
      </c>
      <c r="E164" s="31">
        <v>0</v>
      </c>
      <c r="F164" s="31">
        <v>0</v>
      </c>
      <c r="G164" s="36">
        <f t="shared" si="32"/>
        <v>0</v>
      </c>
      <c r="H164" s="31">
        <v>0</v>
      </c>
      <c r="I164" s="36">
        <f t="shared" si="33"/>
        <v>0</v>
      </c>
      <c r="J164" s="31">
        <v>0</v>
      </c>
      <c r="K164" s="36">
        <f t="shared" si="34"/>
        <v>0</v>
      </c>
      <c r="L164" s="31">
        <v>0</v>
      </c>
      <c r="M164" s="36">
        <f t="shared" si="35"/>
        <v>0</v>
      </c>
      <c r="N164" s="31">
        <f t="shared" si="36"/>
        <v>0</v>
      </c>
      <c r="O164" s="36">
        <f t="shared" si="37"/>
        <v>0</v>
      </c>
      <c r="P164" s="31">
        <v>0</v>
      </c>
      <c r="Q164" s="31">
        <v>0</v>
      </c>
      <c r="R164" s="31">
        <v>0</v>
      </c>
      <c r="S164" s="31">
        <v>0</v>
      </c>
      <c r="T164" s="36">
        <f t="shared" si="38"/>
        <v>0</v>
      </c>
      <c r="U164" s="36">
        <f t="shared" si="39"/>
        <v>0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0</v>
      </c>
      <c r="E165" s="31">
        <v>0</v>
      </c>
      <c r="F165" s="31">
        <v>0</v>
      </c>
      <c r="G165" s="36">
        <f t="shared" si="32"/>
        <v>0</v>
      </c>
      <c r="H165" s="31">
        <v>0</v>
      </c>
      <c r="I165" s="36">
        <f t="shared" si="33"/>
        <v>0</v>
      </c>
      <c r="J165" s="31">
        <v>0</v>
      </c>
      <c r="K165" s="36">
        <f t="shared" si="34"/>
        <v>0</v>
      </c>
      <c r="L165" s="31">
        <v>0</v>
      </c>
      <c r="M165" s="36">
        <f t="shared" si="35"/>
        <v>0</v>
      </c>
      <c r="N165" s="31">
        <f t="shared" si="36"/>
        <v>0</v>
      </c>
      <c r="O165" s="36">
        <f t="shared" si="37"/>
        <v>0</v>
      </c>
      <c r="P165" s="31">
        <v>0</v>
      </c>
      <c r="Q165" s="31">
        <v>0</v>
      </c>
      <c r="R165" s="31">
        <v>0</v>
      </c>
      <c r="S165" s="31">
        <v>0</v>
      </c>
      <c r="T165" s="36">
        <f t="shared" si="38"/>
        <v>0</v>
      </c>
      <c r="U165" s="36">
        <f t="shared" si="39"/>
        <v>0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0</v>
      </c>
      <c r="Q166" s="31">
        <v>0</v>
      </c>
      <c r="R166" s="31">
        <v>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0</v>
      </c>
      <c r="E167" s="31">
        <v>0</v>
      </c>
      <c r="F167" s="31">
        <v>0</v>
      </c>
      <c r="G167" s="36">
        <f t="shared" si="32"/>
        <v>0</v>
      </c>
      <c r="H167" s="31">
        <v>0</v>
      </c>
      <c r="I167" s="36">
        <f t="shared" si="33"/>
        <v>0</v>
      </c>
      <c r="J167" s="31">
        <v>0</v>
      </c>
      <c r="K167" s="36">
        <f t="shared" si="34"/>
        <v>0</v>
      </c>
      <c r="L167" s="31">
        <v>0</v>
      </c>
      <c r="M167" s="36">
        <f t="shared" si="35"/>
        <v>0</v>
      </c>
      <c r="N167" s="31">
        <f t="shared" si="36"/>
        <v>0</v>
      </c>
      <c r="O167" s="36">
        <f t="shared" si="37"/>
        <v>0</v>
      </c>
      <c r="P167" s="31">
        <v>0</v>
      </c>
      <c r="Q167" s="31">
        <v>0</v>
      </c>
      <c r="R167" s="31">
        <v>0</v>
      </c>
      <c r="S167" s="31">
        <v>0</v>
      </c>
      <c r="T167" s="36">
        <f t="shared" si="38"/>
        <v>0</v>
      </c>
      <c r="U167" s="36">
        <f t="shared" si="39"/>
        <v>0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9292401</v>
      </c>
      <c r="E168" s="31">
        <v>9145500</v>
      </c>
      <c r="F168" s="31">
        <v>-427109</v>
      </c>
      <c r="G168" s="36">
        <f t="shared" si="32"/>
        <v>-4.5963255352411074E-2</v>
      </c>
      <c r="H168" s="31">
        <v>673275</v>
      </c>
      <c r="I168" s="36">
        <f t="shared" si="33"/>
        <v>7.2454363517028594E-2</v>
      </c>
      <c r="J168" s="31">
        <v>228386</v>
      </c>
      <c r="K168" s="36">
        <f t="shared" si="34"/>
        <v>2.4972500136679242E-2</v>
      </c>
      <c r="L168" s="31">
        <v>0</v>
      </c>
      <c r="M168" s="36">
        <f t="shared" si="35"/>
        <v>0</v>
      </c>
      <c r="N168" s="31">
        <f t="shared" si="36"/>
        <v>474552</v>
      </c>
      <c r="O168" s="36">
        <f t="shared" si="37"/>
        <v>5.1889125799573561E-2</v>
      </c>
      <c r="P168" s="31">
        <v>41189</v>
      </c>
      <c r="Q168" s="31">
        <v>936643</v>
      </c>
      <c r="R168" s="31">
        <v>750435</v>
      </c>
      <c r="S168" s="31">
        <v>129937</v>
      </c>
      <c r="T168" s="36">
        <f t="shared" si="38"/>
        <v>0.17314890696729229</v>
      </c>
      <c r="U168" s="36">
        <f t="shared" si="39"/>
        <v>4.5448299303212023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9292401</v>
      </c>
      <c r="E169" s="32">
        <f>SUM(E164:E168)</f>
        <v>9145500</v>
      </c>
      <c r="F169" s="32">
        <f>SUM(F164:F168)</f>
        <v>-427109</v>
      </c>
      <c r="G169" s="37">
        <f t="shared" si="32"/>
        <v>-4.5963255352411074E-2</v>
      </c>
      <c r="H169" s="32">
        <f>SUM(H164:H168)</f>
        <v>673275</v>
      </c>
      <c r="I169" s="37">
        <f t="shared" si="33"/>
        <v>7.2454363517028594E-2</v>
      </c>
      <c r="J169" s="32">
        <f>SUM(J164:J168)</f>
        <v>228386</v>
      </c>
      <c r="K169" s="37">
        <f t="shared" si="34"/>
        <v>2.4972500136679242E-2</v>
      </c>
      <c r="L169" s="32">
        <f>SUM(L164:L168)</f>
        <v>0</v>
      </c>
      <c r="M169" s="37">
        <f t="shared" si="35"/>
        <v>0</v>
      </c>
      <c r="N169" s="32">
        <f t="shared" si="36"/>
        <v>474552</v>
      </c>
      <c r="O169" s="37">
        <f t="shared" si="37"/>
        <v>5.1889125799573561E-2</v>
      </c>
      <c r="P169" s="32">
        <f>SUM(P164:P168)</f>
        <v>41189</v>
      </c>
      <c r="Q169" s="32">
        <f>SUM(Q164:Q168)</f>
        <v>936643</v>
      </c>
      <c r="R169" s="32">
        <f>SUM(R164:R168)</f>
        <v>750435</v>
      </c>
      <c r="S169" s="32">
        <f>SUM(S164:S168)</f>
        <v>129937</v>
      </c>
      <c r="T169" s="37">
        <f t="shared" si="38"/>
        <v>0.17314890696729229</v>
      </c>
      <c r="U169" s="37">
        <f t="shared" si="39"/>
        <v>4.5448299303212023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4060071617</v>
      </c>
      <c r="E170" s="32">
        <f>SUM(E105,E107:E111,E113:E120,E122:E125,E127:E131,E133:E136,E138:E143,E145:E149,E151:E156,E158:E162,E164:E168)</f>
        <v>4275821945</v>
      </c>
      <c r="F170" s="32">
        <f>SUM(F105,F107:F111,F113:F120,F122:F125,F127:F131,F133:F136,F138:F143,F145:F149,F151:F156,F158:F162,F164:F168)</f>
        <v>959850853</v>
      </c>
      <c r="G170" s="37">
        <f t="shared" si="32"/>
        <v>0.23641229602477723</v>
      </c>
      <c r="H170" s="32">
        <f>SUM(H105,H107:H111,H113:H120,H122:H125,H127:H131,H133:H136,H138:H143,H145:H149,H151:H156,H158:H162,H164:H168)</f>
        <v>1011864929</v>
      </c>
      <c r="I170" s="37">
        <f t="shared" si="33"/>
        <v>0.24922341880946186</v>
      </c>
      <c r="J170" s="32">
        <f>SUM(J105,J107:J111,J113:J120,J122:J125,J127:J131,J133:J136,J138:J143,J145:J149,J151:J156,J158:J162,J164:J168)</f>
        <v>955262608</v>
      </c>
      <c r="K170" s="37">
        <f t="shared" si="34"/>
        <v>0.22341028702494298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2926978390</v>
      </c>
      <c r="O170" s="37">
        <f t="shared" si="37"/>
        <v>0.68454169225234196</v>
      </c>
      <c r="P170" s="32">
        <f>SUM(P105,P107:P111,P113:P120,P122:P125,P127:P131,P133:P136,P138:P143,P145:P149,P151:P156,P158:P162,P164:P168)</f>
        <v>839359030</v>
      </c>
      <c r="Q170" s="32">
        <f>SUM(Q105,Q107:Q111,Q113:Q120,Q122:Q125,Q127:Q131,Q133:Q136,Q138:Q143,Q145:Q149,Q151:Q156,Q158:Q162,Q164:Q168)</f>
        <v>3824722461</v>
      </c>
      <c r="R170" s="32">
        <f>SUM(R105,R107:R111,R113:R120,R122:R125,R127:R131,R133:R136,R138:R143,R145:R149,R151:R156,R158:R162,R164:R168)</f>
        <v>3952868957</v>
      </c>
      <c r="S170" s="32">
        <f>SUM(S105,S107:S111,S113:S120,S122:S125,S127:S131,S133:S136,S138:S143,S145:S149,S151:S156,S158:S162,S164:S168)</f>
        <v>2768967163</v>
      </c>
      <c r="T170" s="37">
        <f t="shared" si="38"/>
        <v>0.70049556236781674</v>
      </c>
      <c r="U170" s="37">
        <f t="shared" si="39"/>
        <v>0.13808581769829775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0</v>
      </c>
      <c r="E173" s="31">
        <v>0</v>
      </c>
      <c r="F173" s="31">
        <v>0</v>
      </c>
      <c r="G173" s="36">
        <f t="shared" ref="G173:G205" si="40">IF(($D173     =0),0,($F173     /$D173     ))</f>
        <v>0</v>
      </c>
      <c r="H173" s="31">
        <v>0</v>
      </c>
      <c r="I173" s="36">
        <f t="shared" ref="I173:I205" si="41">IF(($D173     =0),0,($H173     /$D173     ))</f>
        <v>0</v>
      </c>
      <c r="J173" s="31">
        <v>0</v>
      </c>
      <c r="K173" s="36">
        <f t="shared" ref="K173:K205" si="42">IF(($E173     =0),0,($J173     /$E173     ))</f>
        <v>0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0</v>
      </c>
      <c r="O173" s="36">
        <f t="shared" ref="O173:O205" si="45">IF(($E173     =0),0,($N173     /$E173     ))</f>
        <v>0</v>
      </c>
      <c r="P173" s="31">
        <v>0</v>
      </c>
      <c r="Q173" s="31">
        <v>0</v>
      </c>
      <c r="R173" s="31">
        <v>0</v>
      </c>
      <c r="S173" s="31">
        <v>0</v>
      </c>
      <c r="T173" s="36">
        <f t="shared" ref="T173:T205" si="46">IF(($R173     =0),0,($S173     /$R173     ))</f>
        <v>0</v>
      </c>
      <c r="U173" s="36">
        <f t="shared" ref="U173:U205" si="47">IF(($P173     =0),0,(($J173     /$P173     )-1))</f>
        <v>0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440820</v>
      </c>
      <c r="E174" s="31">
        <v>140820</v>
      </c>
      <c r="F174" s="31">
        <v>29504</v>
      </c>
      <c r="G174" s="36">
        <f t="shared" si="40"/>
        <v>6.6929812621931858E-2</v>
      </c>
      <c r="H174" s="31">
        <v>-2136</v>
      </c>
      <c r="I174" s="36">
        <f t="shared" si="41"/>
        <v>-4.8455151762624203E-3</v>
      </c>
      <c r="J174" s="31">
        <v>9689</v>
      </c>
      <c r="K174" s="36">
        <f t="shared" si="42"/>
        <v>6.8804147138190594E-2</v>
      </c>
      <c r="L174" s="31">
        <v>0</v>
      </c>
      <c r="M174" s="36">
        <f t="shared" si="43"/>
        <v>0</v>
      </c>
      <c r="N174" s="31">
        <f t="shared" si="44"/>
        <v>37057</v>
      </c>
      <c r="O174" s="36">
        <f t="shared" si="45"/>
        <v>0.26315154097429344</v>
      </c>
      <c r="P174" s="31">
        <v>-85347</v>
      </c>
      <c r="Q174" s="31">
        <v>294123</v>
      </c>
      <c r="R174" s="31">
        <v>164123</v>
      </c>
      <c r="S174" s="31">
        <v>41696</v>
      </c>
      <c r="T174" s="36">
        <f t="shared" si="46"/>
        <v>0.25405336241721149</v>
      </c>
      <c r="U174" s="36">
        <f t="shared" si="47"/>
        <v>-1.1135247870458247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15304716</v>
      </c>
      <c r="E175" s="31">
        <v>15304716</v>
      </c>
      <c r="F175" s="31">
        <v>2794901</v>
      </c>
      <c r="G175" s="36">
        <f t="shared" si="40"/>
        <v>0.18261697897563078</v>
      </c>
      <c r="H175" s="31">
        <v>9404213</v>
      </c>
      <c r="I175" s="36">
        <f t="shared" si="41"/>
        <v>0.61446504463068774</v>
      </c>
      <c r="J175" s="31">
        <v>6038413</v>
      </c>
      <c r="K175" s="36">
        <f t="shared" si="42"/>
        <v>0.39454590336730194</v>
      </c>
      <c r="L175" s="31">
        <v>0</v>
      </c>
      <c r="M175" s="36">
        <f t="shared" si="43"/>
        <v>0</v>
      </c>
      <c r="N175" s="31">
        <f t="shared" si="44"/>
        <v>18237527</v>
      </c>
      <c r="O175" s="36">
        <f t="shared" si="45"/>
        <v>1.1916279269736205</v>
      </c>
      <c r="P175" s="31">
        <v>31191030</v>
      </c>
      <c r="Q175" s="31">
        <v>14392470</v>
      </c>
      <c r="R175" s="31">
        <v>27453316</v>
      </c>
      <c r="S175" s="31">
        <v>43643554</v>
      </c>
      <c r="T175" s="36">
        <f t="shared" si="46"/>
        <v>1.5897370649141256</v>
      </c>
      <c r="U175" s="36">
        <f t="shared" si="47"/>
        <v>-0.80640546336558938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0</v>
      </c>
      <c r="E176" s="31">
        <v>0</v>
      </c>
      <c r="F176" s="31">
        <v>0</v>
      </c>
      <c r="G176" s="36">
        <f t="shared" si="40"/>
        <v>0</v>
      </c>
      <c r="H176" s="31">
        <v>0</v>
      </c>
      <c r="I176" s="36">
        <f t="shared" si="41"/>
        <v>0</v>
      </c>
      <c r="J176" s="31">
        <v>0</v>
      </c>
      <c r="K176" s="36">
        <f t="shared" si="42"/>
        <v>0</v>
      </c>
      <c r="L176" s="31">
        <v>0</v>
      </c>
      <c r="M176" s="36">
        <f t="shared" si="43"/>
        <v>0</v>
      </c>
      <c r="N176" s="31">
        <f t="shared" si="44"/>
        <v>0</v>
      </c>
      <c r="O176" s="36">
        <f t="shared" si="45"/>
        <v>0</v>
      </c>
      <c r="P176" s="31">
        <v>0</v>
      </c>
      <c r="Q176" s="31">
        <v>0</v>
      </c>
      <c r="R176" s="31">
        <v>0</v>
      </c>
      <c r="S176" s="31">
        <v>0</v>
      </c>
      <c r="T176" s="36">
        <f t="shared" si="46"/>
        <v>0</v>
      </c>
      <c r="U176" s="36">
        <f t="shared" si="47"/>
        <v>0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27599172</v>
      </c>
      <c r="E178" s="31">
        <v>31728172</v>
      </c>
      <c r="F178" s="31">
        <v>3559396</v>
      </c>
      <c r="G178" s="36">
        <f t="shared" si="40"/>
        <v>0.12896749221317219</v>
      </c>
      <c r="H178" s="31">
        <v>4605405</v>
      </c>
      <c r="I178" s="36">
        <f t="shared" si="41"/>
        <v>0.16686750602518075</v>
      </c>
      <c r="J178" s="31">
        <v>14061108</v>
      </c>
      <c r="K178" s="36">
        <f t="shared" si="42"/>
        <v>0.44317422384119703</v>
      </c>
      <c r="L178" s="31">
        <v>0</v>
      </c>
      <c r="M178" s="36">
        <f t="shared" si="43"/>
        <v>0</v>
      </c>
      <c r="N178" s="31">
        <f t="shared" si="44"/>
        <v>22225909</v>
      </c>
      <c r="O178" s="36">
        <f t="shared" si="45"/>
        <v>0.7005102279450578</v>
      </c>
      <c r="P178" s="31">
        <v>12623907</v>
      </c>
      <c r="Q178" s="31">
        <v>42813816</v>
      </c>
      <c r="R178" s="31">
        <v>37105271</v>
      </c>
      <c r="S178" s="31">
        <v>23432634</v>
      </c>
      <c r="T178" s="36">
        <f t="shared" si="46"/>
        <v>0.63151766227499051</v>
      </c>
      <c r="U178" s="36">
        <f t="shared" si="47"/>
        <v>0.11384755923819778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43344708</v>
      </c>
      <c r="E179" s="32">
        <f>SUM(E173:E178)</f>
        <v>47173708</v>
      </c>
      <c r="F179" s="32">
        <f>SUM(F173:F178)</f>
        <v>6383801</v>
      </c>
      <c r="G179" s="37">
        <f t="shared" si="40"/>
        <v>0.14727982479429785</v>
      </c>
      <c r="H179" s="32">
        <f>SUM(H173:H178)</f>
        <v>14007482</v>
      </c>
      <c r="I179" s="37">
        <f t="shared" si="41"/>
        <v>0.32316475635272479</v>
      </c>
      <c r="J179" s="32">
        <f>SUM(J173:J178)</f>
        <v>20109210</v>
      </c>
      <c r="K179" s="37">
        <f t="shared" si="42"/>
        <v>0.42628003717664087</v>
      </c>
      <c r="L179" s="32">
        <f>SUM(L173:L178)</f>
        <v>0</v>
      </c>
      <c r="M179" s="37">
        <f t="shared" si="43"/>
        <v>0</v>
      </c>
      <c r="N179" s="32">
        <f t="shared" si="44"/>
        <v>40500493</v>
      </c>
      <c r="O179" s="37">
        <f t="shared" si="45"/>
        <v>0.85853952799300826</v>
      </c>
      <c r="P179" s="32">
        <f>SUM(P173:P178)</f>
        <v>43729590</v>
      </c>
      <c r="Q179" s="32">
        <f>SUM(Q173:Q178)</f>
        <v>57500409</v>
      </c>
      <c r="R179" s="32">
        <f>SUM(R173:R178)</f>
        <v>64722710</v>
      </c>
      <c r="S179" s="32">
        <f>SUM(S173:S178)</f>
        <v>67117884</v>
      </c>
      <c r="T179" s="37">
        <f t="shared" si="46"/>
        <v>1.0370067013572206</v>
      </c>
      <c r="U179" s="37">
        <f t="shared" si="47"/>
        <v>-0.54014638600544851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0</v>
      </c>
      <c r="E180" s="31">
        <v>0</v>
      </c>
      <c r="F180" s="31">
        <v>0</v>
      </c>
      <c r="G180" s="36">
        <f t="shared" si="40"/>
        <v>0</v>
      </c>
      <c r="H180" s="31">
        <v>0</v>
      </c>
      <c r="I180" s="36">
        <f t="shared" si="41"/>
        <v>0</v>
      </c>
      <c r="J180" s="31">
        <v>0</v>
      </c>
      <c r="K180" s="36">
        <f t="shared" si="42"/>
        <v>0</v>
      </c>
      <c r="L180" s="31">
        <v>0</v>
      </c>
      <c r="M180" s="36">
        <f t="shared" si="43"/>
        <v>0</v>
      </c>
      <c r="N180" s="31">
        <f t="shared" si="44"/>
        <v>0</v>
      </c>
      <c r="O180" s="36">
        <f t="shared" si="45"/>
        <v>0</v>
      </c>
      <c r="P180" s="31">
        <v>0</v>
      </c>
      <c r="Q180" s="31">
        <v>0</v>
      </c>
      <c r="R180" s="31">
        <v>0</v>
      </c>
      <c r="S180" s="31">
        <v>0</v>
      </c>
      <c r="T180" s="36">
        <f t="shared" si="46"/>
        <v>0</v>
      </c>
      <c r="U180" s="36">
        <f t="shared" si="47"/>
        <v>0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0</v>
      </c>
      <c r="E181" s="31">
        <v>0</v>
      </c>
      <c r="F181" s="31">
        <v>0</v>
      </c>
      <c r="G181" s="36">
        <f t="shared" si="40"/>
        <v>0</v>
      </c>
      <c r="H181" s="31">
        <v>0</v>
      </c>
      <c r="I181" s="36">
        <f t="shared" si="41"/>
        <v>0</v>
      </c>
      <c r="J181" s="31">
        <v>0</v>
      </c>
      <c r="K181" s="36">
        <f t="shared" si="42"/>
        <v>0</v>
      </c>
      <c r="L181" s="31">
        <v>0</v>
      </c>
      <c r="M181" s="36">
        <f t="shared" si="43"/>
        <v>0</v>
      </c>
      <c r="N181" s="31">
        <f t="shared" si="44"/>
        <v>0</v>
      </c>
      <c r="O181" s="36">
        <f t="shared" si="45"/>
        <v>0</v>
      </c>
      <c r="P181" s="31">
        <v>0</v>
      </c>
      <c r="Q181" s="31">
        <v>0</v>
      </c>
      <c r="R181" s="31">
        <v>0</v>
      </c>
      <c r="S181" s="31">
        <v>0</v>
      </c>
      <c r="T181" s="36">
        <f t="shared" si="46"/>
        <v>0</v>
      </c>
      <c r="U181" s="36">
        <f t="shared" si="47"/>
        <v>0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0</v>
      </c>
      <c r="E182" s="31">
        <v>0</v>
      </c>
      <c r="F182" s="31">
        <v>0</v>
      </c>
      <c r="G182" s="36">
        <f t="shared" si="40"/>
        <v>0</v>
      </c>
      <c r="H182" s="31">
        <v>0</v>
      </c>
      <c r="I182" s="36">
        <f t="shared" si="41"/>
        <v>0</v>
      </c>
      <c r="J182" s="31">
        <v>0</v>
      </c>
      <c r="K182" s="36">
        <f t="shared" si="42"/>
        <v>0</v>
      </c>
      <c r="L182" s="31">
        <v>0</v>
      </c>
      <c r="M182" s="36">
        <f t="shared" si="43"/>
        <v>0</v>
      </c>
      <c r="N182" s="31">
        <f t="shared" si="44"/>
        <v>0</v>
      </c>
      <c r="O182" s="36">
        <f t="shared" si="45"/>
        <v>0</v>
      </c>
      <c r="P182" s="31">
        <v>0</v>
      </c>
      <c r="Q182" s="31">
        <v>0</v>
      </c>
      <c r="R182" s="31">
        <v>0</v>
      </c>
      <c r="S182" s="31">
        <v>0</v>
      </c>
      <c r="T182" s="36">
        <f t="shared" si="46"/>
        <v>0</v>
      </c>
      <c r="U182" s="36">
        <f t="shared" si="47"/>
        <v>0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0</v>
      </c>
      <c r="E183" s="31">
        <v>0</v>
      </c>
      <c r="F183" s="31">
        <v>0</v>
      </c>
      <c r="G183" s="36">
        <f t="shared" si="40"/>
        <v>0</v>
      </c>
      <c r="H183" s="31">
        <v>0</v>
      </c>
      <c r="I183" s="36">
        <f t="shared" si="41"/>
        <v>0</v>
      </c>
      <c r="J183" s="31">
        <v>0</v>
      </c>
      <c r="K183" s="36">
        <f t="shared" si="42"/>
        <v>0</v>
      </c>
      <c r="L183" s="31">
        <v>0</v>
      </c>
      <c r="M183" s="36">
        <f t="shared" si="43"/>
        <v>0</v>
      </c>
      <c r="N183" s="31">
        <f t="shared" si="44"/>
        <v>0</v>
      </c>
      <c r="O183" s="36">
        <f t="shared" si="45"/>
        <v>0</v>
      </c>
      <c r="P183" s="31">
        <v>0</v>
      </c>
      <c r="Q183" s="31">
        <v>0</v>
      </c>
      <c r="R183" s="31">
        <v>0</v>
      </c>
      <c r="S183" s="31">
        <v>0</v>
      </c>
      <c r="T183" s="36">
        <f t="shared" si="46"/>
        <v>0</v>
      </c>
      <c r="U183" s="36">
        <f t="shared" si="47"/>
        <v>0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66411765</v>
      </c>
      <c r="E184" s="31">
        <v>58145420</v>
      </c>
      <c r="F184" s="31">
        <v>8075803</v>
      </c>
      <c r="G184" s="36">
        <f t="shared" si="40"/>
        <v>0.12160199326128435</v>
      </c>
      <c r="H184" s="31">
        <v>3834731</v>
      </c>
      <c r="I184" s="36">
        <f t="shared" si="41"/>
        <v>5.7741741994057828E-2</v>
      </c>
      <c r="J184" s="31">
        <v>3414763</v>
      </c>
      <c r="K184" s="36">
        <f t="shared" si="42"/>
        <v>5.8727978919061896E-2</v>
      </c>
      <c r="L184" s="31">
        <v>0</v>
      </c>
      <c r="M184" s="36">
        <f t="shared" si="43"/>
        <v>0</v>
      </c>
      <c r="N184" s="31">
        <f t="shared" si="44"/>
        <v>15325297</v>
      </c>
      <c r="O184" s="36">
        <f t="shared" si="45"/>
        <v>0.26356842894934801</v>
      </c>
      <c r="P184" s="31">
        <v>3950118</v>
      </c>
      <c r="Q184" s="31">
        <v>84899090</v>
      </c>
      <c r="R184" s="31">
        <v>52921835</v>
      </c>
      <c r="S184" s="31">
        <v>12781599</v>
      </c>
      <c r="T184" s="36">
        <f t="shared" si="46"/>
        <v>0.24151843941163414</v>
      </c>
      <c r="U184" s="36">
        <f t="shared" si="47"/>
        <v>-0.13552886268207687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66411765</v>
      </c>
      <c r="E185" s="32">
        <f>SUM(E180:E184)</f>
        <v>58145420</v>
      </c>
      <c r="F185" s="32">
        <f>SUM(F180:F184)</f>
        <v>8075803</v>
      </c>
      <c r="G185" s="37">
        <f t="shared" si="40"/>
        <v>0.12160199326128435</v>
      </c>
      <c r="H185" s="32">
        <f>SUM(H180:H184)</f>
        <v>3834731</v>
      </c>
      <c r="I185" s="37">
        <f t="shared" si="41"/>
        <v>5.7741741994057828E-2</v>
      </c>
      <c r="J185" s="32">
        <f>SUM(J180:J184)</f>
        <v>3414763</v>
      </c>
      <c r="K185" s="37">
        <f t="shared" si="42"/>
        <v>5.8727978919061896E-2</v>
      </c>
      <c r="L185" s="32">
        <f>SUM(L180:L184)</f>
        <v>0</v>
      </c>
      <c r="M185" s="37">
        <f t="shared" si="43"/>
        <v>0</v>
      </c>
      <c r="N185" s="32">
        <f t="shared" si="44"/>
        <v>15325297</v>
      </c>
      <c r="O185" s="37">
        <f t="shared" si="45"/>
        <v>0.26356842894934801</v>
      </c>
      <c r="P185" s="32">
        <f>SUM(P180:P184)</f>
        <v>3950118</v>
      </c>
      <c r="Q185" s="32">
        <f>SUM(Q180:Q184)</f>
        <v>84899090</v>
      </c>
      <c r="R185" s="32">
        <f>SUM(R180:R184)</f>
        <v>52921835</v>
      </c>
      <c r="S185" s="32">
        <f>SUM(S180:S184)</f>
        <v>12781599</v>
      </c>
      <c r="T185" s="37">
        <f t="shared" si="46"/>
        <v>0.24151843941163414</v>
      </c>
      <c r="U185" s="37">
        <f t="shared" si="47"/>
        <v>-0.13552886268207687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18265366</v>
      </c>
      <c r="E187" s="31">
        <v>18975477</v>
      </c>
      <c r="F187" s="31">
        <v>1723179</v>
      </c>
      <c r="G187" s="36">
        <f t="shared" si="40"/>
        <v>9.4341334304497371E-2</v>
      </c>
      <c r="H187" s="31">
        <v>7835040</v>
      </c>
      <c r="I187" s="36">
        <f t="shared" si="41"/>
        <v>0.42895609099757431</v>
      </c>
      <c r="J187" s="31">
        <v>4832832</v>
      </c>
      <c r="K187" s="36">
        <f t="shared" si="42"/>
        <v>0.25468830111622492</v>
      </c>
      <c r="L187" s="31">
        <v>0</v>
      </c>
      <c r="M187" s="36">
        <f t="shared" si="43"/>
        <v>0</v>
      </c>
      <c r="N187" s="31">
        <f t="shared" si="44"/>
        <v>14391051</v>
      </c>
      <c r="O187" s="36">
        <f t="shared" si="45"/>
        <v>0.75840259509681895</v>
      </c>
      <c r="P187" s="31">
        <v>1718879</v>
      </c>
      <c r="Q187" s="31">
        <v>18060993</v>
      </c>
      <c r="R187" s="31">
        <v>18305993</v>
      </c>
      <c r="S187" s="31">
        <v>11255109</v>
      </c>
      <c r="T187" s="36">
        <f t="shared" si="46"/>
        <v>0.61483192963091382</v>
      </c>
      <c r="U187" s="36">
        <f t="shared" si="47"/>
        <v>1.8116185025240288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140574590</v>
      </c>
      <c r="E188" s="31">
        <v>146919835</v>
      </c>
      <c r="F188" s="31">
        <v>28689896</v>
      </c>
      <c r="G188" s="36">
        <f t="shared" si="40"/>
        <v>0.20409019866250366</v>
      </c>
      <c r="H188" s="31">
        <v>39468300</v>
      </c>
      <c r="I188" s="36">
        <f t="shared" si="41"/>
        <v>0.28076411249003108</v>
      </c>
      <c r="J188" s="31">
        <v>37546429</v>
      </c>
      <c r="K188" s="36">
        <f t="shared" si="42"/>
        <v>0.25555724997921486</v>
      </c>
      <c r="L188" s="31">
        <v>0</v>
      </c>
      <c r="M188" s="36">
        <f t="shared" si="43"/>
        <v>0</v>
      </c>
      <c r="N188" s="31">
        <f t="shared" si="44"/>
        <v>105704625</v>
      </c>
      <c r="O188" s="36">
        <f t="shared" si="45"/>
        <v>0.71947143828469451</v>
      </c>
      <c r="P188" s="31">
        <v>9040408</v>
      </c>
      <c r="Q188" s="31">
        <v>123180178</v>
      </c>
      <c r="R188" s="31">
        <v>114572907</v>
      </c>
      <c r="S188" s="31">
        <v>82390244</v>
      </c>
      <c r="T188" s="36">
        <f t="shared" si="46"/>
        <v>0.71910756353594141</v>
      </c>
      <c r="U188" s="36">
        <f t="shared" si="47"/>
        <v>3.1531785954793188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0</v>
      </c>
      <c r="E189" s="31">
        <v>0</v>
      </c>
      <c r="F189" s="31">
        <v>0</v>
      </c>
      <c r="G189" s="36">
        <f t="shared" si="40"/>
        <v>0</v>
      </c>
      <c r="H189" s="31">
        <v>0</v>
      </c>
      <c r="I189" s="36">
        <f t="shared" si="41"/>
        <v>0</v>
      </c>
      <c r="J189" s="31">
        <v>0</v>
      </c>
      <c r="K189" s="36">
        <f t="shared" si="42"/>
        <v>0</v>
      </c>
      <c r="L189" s="31">
        <v>0</v>
      </c>
      <c r="M189" s="36">
        <f t="shared" si="43"/>
        <v>0</v>
      </c>
      <c r="N189" s="31">
        <f t="shared" si="44"/>
        <v>0</v>
      </c>
      <c r="O189" s="36">
        <f t="shared" si="45"/>
        <v>0</v>
      </c>
      <c r="P189" s="31">
        <v>0</v>
      </c>
      <c r="Q189" s="31">
        <v>0</v>
      </c>
      <c r="R189" s="31">
        <v>0</v>
      </c>
      <c r="S189" s="31">
        <v>0</v>
      </c>
      <c r="T189" s="36">
        <f t="shared" si="46"/>
        <v>0</v>
      </c>
      <c r="U189" s="36">
        <f t="shared" si="47"/>
        <v>0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35270000</v>
      </c>
      <c r="E190" s="31">
        <v>22778000</v>
      </c>
      <c r="F190" s="31">
        <v>4373610</v>
      </c>
      <c r="G190" s="36">
        <f t="shared" si="40"/>
        <v>0.12400368585199886</v>
      </c>
      <c r="H190" s="31">
        <v>552735</v>
      </c>
      <c r="I190" s="36">
        <f t="shared" si="41"/>
        <v>1.5671533881485681E-2</v>
      </c>
      <c r="J190" s="31">
        <v>2049900</v>
      </c>
      <c r="K190" s="36">
        <f t="shared" si="42"/>
        <v>8.9994731758714544E-2</v>
      </c>
      <c r="L190" s="31">
        <v>0</v>
      </c>
      <c r="M190" s="36">
        <f t="shared" si="43"/>
        <v>0</v>
      </c>
      <c r="N190" s="31">
        <f t="shared" si="44"/>
        <v>6976245</v>
      </c>
      <c r="O190" s="36">
        <f t="shared" si="45"/>
        <v>0.30627118272016857</v>
      </c>
      <c r="P190" s="31">
        <v>8825832</v>
      </c>
      <c r="Q190" s="31">
        <v>21442000</v>
      </c>
      <c r="R190" s="31">
        <v>21442000</v>
      </c>
      <c r="S190" s="31">
        <v>16636408</v>
      </c>
      <c r="T190" s="36">
        <f t="shared" si="46"/>
        <v>0.77587948885365177</v>
      </c>
      <c r="U190" s="36">
        <f t="shared" si="47"/>
        <v>-0.76773861093209117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194109956</v>
      </c>
      <c r="E191" s="32">
        <f>SUM(E186:E190)</f>
        <v>188673312</v>
      </c>
      <c r="F191" s="32">
        <f>SUM(F186:F190)</f>
        <v>34786685</v>
      </c>
      <c r="G191" s="37">
        <f t="shared" si="40"/>
        <v>0.17921123530624056</v>
      </c>
      <c r="H191" s="32">
        <f>SUM(H186:H190)</f>
        <v>47856075</v>
      </c>
      <c r="I191" s="37">
        <f t="shared" si="41"/>
        <v>0.24654106356090255</v>
      </c>
      <c r="J191" s="32">
        <f>SUM(J186:J190)</f>
        <v>44429161</v>
      </c>
      <c r="K191" s="37">
        <f t="shared" si="42"/>
        <v>0.23548195835985536</v>
      </c>
      <c r="L191" s="32">
        <f>SUM(L186:L190)</f>
        <v>0</v>
      </c>
      <c r="M191" s="37">
        <f t="shared" si="43"/>
        <v>0</v>
      </c>
      <c r="N191" s="32">
        <f t="shared" si="44"/>
        <v>127071921</v>
      </c>
      <c r="O191" s="37">
        <f t="shared" si="45"/>
        <v>0.67350236052462997</v>
      </c>
      <c r="P191" s="32">
        <f>SUM(P186:P190)</f>
        <v>19585119</v>
      </c>
      <c r="Q191" s="32">
        <f>SUM(Q186:Q190)</f>
        <v>162683171</v>
      </c>
      <c r="R191" s="32">
        <f>SUM(R186:R190)</f>
        <v>154320900</v>
      </c>
      <c r="S191" s="32">
        <f>SUM(S186:S190)</f>
        <v>110281761</v>
      </c>
      <c r="T191" s="37">
        <f t="shared" si="46"/>
        <v>0.71462621718769137</v>
      </c>
      <c r="U191" s="37">
        <f t="shared" si="47"/>
        <v>1.2685162648233081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26751361</v>
      </c>
      <c r="E192" s="31">
        <v>24612356</v>
      </c>
      <c r="F192" s="31">
        <v>4850685</v>
      </c>
      <c r="G192" s="36">
        <f t="shared" si="40"/>
        <v>0.18132479315725283</v>
      </c>
      <c r="H192" s="31">
        <v>4583383</v>
      </c>
      <c r="I192" s="36">
        <f t="shared" si="41"/>
        <v>0.17133270340899664</v>
      </c>
      <c r="J192" s="31">
        <v>4615453</v>
      </c>
      <c r="K192" s="36">
        <f t="shared" si="42"/>
        <v>0.18752585083687234</v>
      </c>
      <c r="L192" s="31">
        <v>0</v>
      </c>
      <c r="M192" s="36">
        <f t="shared" si="43"/>
        <v>0</v>
      </c>
      <c r="N192" s="31">
        <f t="shared" si="44"/>
        <v>14049521</v>
      </c>
      <c r="O192" s="36">
        <f t="shared" si="45"/>
        <v>0.57083202437019842</v>
      </c>
      <c r="P192" s="31">
        <v>10405209</v>
      </c>
      <c r="Q192" s="31">
        <v>24683028</v>
      </c>
      <c r="R192" s="31">
        <v>24683028</v>
      </c>
      <c r="S192" s="31">
        <v>25850588</v>
      </c>
      <c r="T192" s="36">
        <f t="shared" si="46"/>
        <v>1.0473021381331333</v>
      </c>
      <c r="U192" s="36">
        <f t="shared" si="47"/>
        <v>-0.55642861186161663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34507422</v>
      </c>
      <c r="E193" s="31">
        <v>33507422</v>
      </c>
      <c r="F193" s="31">
        <v>7447963</v>
      </c>
      <c r="G193" s="36">
        <f t="shared" si="40"/>
        <v>0.21583655249586597</v>
      </c>
      <c r="H193" s="31">
        <v>8428408</v>
      </c>
      <c r="I193" s="36">
        <f t="shared" si="41"/>
        <v>0.24424913573665399</v>
      </c>
      <c r="J193" s="31">
        <v>7599934</v>
      </c>
      <c r="K193" s="36">
        <f t="shared" si="42"/>
        <v>0.22681345046479554</v>
      </c>
      <c r="L193" s="31">
        <v>0</v>
      </c>
      <c r="M193" s="36">
        <f t="shared" si="43"/>
        <v>0</v>
      </c>
      <c r="N193" s="31">
        <f t="shared" si="44"/>
        <v>23476305</v>
      </c>
      <c r="O193" s="36">
        <f t="shared" si="45"/>
        <v>0.70062999773602397</v>
      </c>
      <c r="P193" s="31">
        <v>7080163</v>
      </c>
      <c r="Q193" s="31">
        <v>35675658</v>
      </c>
      <c r="R193" s="31">
        <v>39128999</v>
      </c>
      <c r="S193" s="31">
        <v>22724111</v>
      </c>
      <c r="T193" s="36">
        <f t="shared" si="46"/>
        <v>0.58074859006743307</v>
      </c>
      <c r="U193" s="36">
        <f t="shared" si="47"/>
        <v>7.3412292909075694E-2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15496902</v>
      </c>
      <c r="E194" s="31">
        <v>15904902</v>
      </c>
      <c r="F194" s="31">
        <v>251320</v>
      </c>
      <c r="G194" s="36">
        <f t="shared" si="40"/>
        <v>1.6217434942803408E-2</v>
      </c>
      <c r="H194" s="31">
        <v>6235490</v>
      </c>
      <c r="I194" s="36">
        <f t="shared" si="41"/>
        <v>0.40237009952053643</v>
      </c>
      <c r="J194" s="31">
        <v>2252810</v>
      </c>
      <c r="K194" s="36">
        <f t="shared" si="42"/>
        <v>0.14164249487359307</v>
      </c>
      <c r="L194" s="31">
        <v>0</v>
      </c>
      <c r="M194" s="36">
        <f t="shared" si="43"/>
        <v>0</v>
      </c>
      <c r="N194" s="31">
        <f t="shared" si="44"/>
        <v>8739620</v>
      </c>
      <c r="O194" s="36">
        <f t="shared" si="45"/>
        <v>0.54949222573015544</v>
      </c>
      <c r="P194" s="31">
        <v>26747187</v>
      </c>
      <c r="Q194" s="31">
        <v>13192399</v>
      </c>
      <c r="R194" s="31">
        <v>29263838</v>
      </c>
      <c r="S194" s="31">
        <v>31887703</v>
      </c>
      <c r="T194" s="36">
        <f t="shared" si="46"/>
        <v>1.0896623675951187</v>
      </c>
      <c r="U194" s="36">
        <f t="shared" si="47"/>
        <v>-0.91577394662100353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18617800</v>
      </c>
      <c r="E195" s="31">
        <v>21180908</v>
      </c>
      <c r="F195" s="31">
        <v>9087050</v>
      </c>
      <c r="G195" s="36">
        <f t="shared" si="40"/>
        <v>0.48808398414420606</v>
      </c>
      <c r="H195" s="31">
        <v>9249141</v>
      </c>
      <c r="I195" s="36">
        <f t="shared" si="41"/>
        <v>0.49679022226041747</v>
      </c>
      <c r="J195" s="31">
        <v>-4683024</v>
      </c>
      <c r="K195" s="36">
        <f t="shared" si="42"/>
        <v>-0.22109647046292821</v>
      </c>
      <c r="L195" s="31">
        <v>0</v>
      </c>
      <c r="M195" s="36">
        <f t="shared" si="43"/>
        <v>0</v>
      </c>
      <c r="N195" s="31">
        <f t="shared" si="44"/>
        <v>13653167</v>
      </c>
      <c r="O195" s="36">
        <f t="shared" si="45"/>
        <v>0.64459781422024021</v>
      </c>
      <c r="P195" s="31">
        <v>3444922</v>
      </c>
      <c r="Q195" s="31">
        <v>16787897</v>
      </c>
      <c r="R195" s="31">
        <v>22528930</v>
      </c>
      <c r="S195" s="31">
        <v>16247917</v>
      </c>
      <c r="T195" s="36">
        <f t="shared" si="46"/>
        <v>0.72120233850431426</v>
      </c>
      <c r="U195" s="36">
        <f t="shared" si="47"/>
        <v>-2.3593991387903701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34897308</v>
      </c>
      <c r="E196" s="31">
        <v>37657968</v>
      </c>
      <c r="F196" s="31">
        <v>5984961</v>
      </c>
      <c r="G196" s="36">
        <f t="shared" si="40"/>
        <v>0.17150208262482597</v>
      </c>
      <c r="H196" s="31">
        <v>9384026</v>
      </c>
      <c r="I196" s="36">
        <f t="shared" si="41"/>
        <v>0.26890400829771738</v>
      </c>
      <c r="J196" s="31">
        <v>8076229</v>
      </c>
      <c r="K196" s="36">
        <f t="shared" si="42"/>
        <v>0.21446268688740719</v>
      </c>
      <c r="L196" s="31">
        <v>0</v>
      </c>
      <c r="M196" s="36">
        <f t="shared" si="43"/>
        <v>0</v>
      </c>
      <c r="N196" s="31">
        <f t="shared" si="44"/>
        <v>23445216</v>
      </c>
      <c r="O196" s="36">
        <f t="shared" si="45"/>
        <v>0.6225831409703253</v>
      </c>
      <c r="P196" s="31">
        <v>4297189</v>
      </c>
      <c r="Q196" s="31">
        <v>25635891</v>
      </c>
      <c r="R196" s="31">
        <v>34058881</v>
      </c>
      <c r="S196" s="31">
        <v>25474550</v>
      </c>
      <c r="T196" s="36">
        <f t="shared" si="46"/>
        <v>0.74795616450229241</v>
      </c>
      <c r="U196" s="36">
        <f t="shared" si="47"/>
        <v>0.87942140780868616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130270793</v>
      </c>
      <c r="E198" s="32">
        <f>SUM(E192:E197)</f>
        <v>132863556</v>
      </c>
      <c r="F198" s="32">
        <f>SUM(F192:F197)</f>
        <v>27621979</v>
      </c>
      <c r="G198" s="37">
        <f t="shared" si="40"/>
        <v>0.21203508755796091</v>
      </c>
      <c r="H198" s="32">
        <f>SUM(H192:H197)</f>
        <v>37880448</v>
      </c>
      <c r="I198" s="37">
        <f t="shared" si="41"/>
        <v>0.29078235518225487</v>
      </c>
      <c r="J198" s="32">
        <f>SUM(J192:J197)</f>
        <v>17861402</v>
      </c>
      <c r="K198" s="37">
        <f t="shared" si="42"/>
        <v>0.13443417094752455</v>
      </c>
      <c r="L198" s="32">
        <f>SUM(L192:L197)</f>
        <v>0</v>
      </c>
      <c r="M198" s="37">
        <f t="shared" si="43"/>
        <v>0</v>
      </c>
      <c r="N198" s="32">
        <f t="shared" si="44"/>
        <v>83363829</v>
      </c>
      <c r="O198" s="37">
        <f t="shared" si="45"/>
        <v>0.62743939353843581</v>
      </c>
      <c r="P198" s="32">
        <f>SUM(P192:P197)</f>
        <v>51974670</v>
      </c>
      <c r="Q198" s="32">
        <f>SUM(Q192:Q197)</f>
        <v>115974873</v>
      </c>
      <c r="R198" s="32">
        <f>SUM(R192:R197)</f>
        <v>149663676</v>
      </c>
      <c r="S198" s="32">
        <f>SUM(S192:S197)</f>
        <v>122184869</v>
      </c>
      <c r="T198" s="37">
        <f t="shared" si="46"/>
        <v>0.81639628442642287</v>
      </c>
      <c r="U198" s="37">
        <f t="shared" si="47"/>
        <v>-0.65634409992405918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0</v>
      </c>
      <c r="E199" s="31">
        <v>0</v>
      </c>
      <c r="F199" s="31">
        <v>0</v>
      </c>
      <c r="G199" s="36">
        <f t="shared" si="40"/>
        <v>0</v>
      </c>
      <c r="H199" s="31">
        <v>0</v>
      </c>
      <c r="I199" s="36">
        <f t="shared" si="41"/>
        <v>0</v>
      </c>
      <c r="J199" s="31">
        <v>0</v>
      </c>
      <c r="K199" s="36">
        <f t="shared" si="42"/>
        <v>0</v>
      </c>
      <c r="L199" s="31">
        <v>0</v>
      </c>
      <c r="M199" s="36">
        <f t="shared" si="43"/>
        <v>0</v>
      </c>
      <c r="N199" s="31">
        <f t="shared" si="44"/>
        <v>0</v>
      </c>
      <c r="O199" s="36">
        <f t="shared" si="45"/>
        <v>0</v>
      </c>
      <c r="P199" s="31">
        <v>0</v>
      </c>
      <c r="Q199" s="31">
        <v>0</v>
      </c>
      <c r="R199" s="31">
        <v>0</v>
      </c>
      <c r="S199" s="31">
        <v>0</v>
      </c>
      <c r="T199" s="36">
        <f t="shared" si="46"/>
        <v>0</v>
      </c>
      <c r="U199" s="36">
        <f t="shared" si="47"/>
        <v>0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0</v>
      </c>
      <c r="E200" s="31">
        <v>0</v>
      </c>
      <c r="F200" s="31">
        <v>0</v>
      </c>
      <c r="G200" s="36">
        <f t="shared" si="40"/>
        <v>0</v>
      </c>
      <c r="H200" s="31">
        <v>0</v>
      </c>
      <c r="I200" s="36">
        <f t="shared" si="41"/>
        <v>0</v>
      </c>
      <c r="J200" s="31">
        <v>0</v>
      </c>
      <c r="K200" s="36">
        <f t="shared" si="42"/>
        <v>0</v>
      </c>
      <c r="L200" s="31">
        <v>0</v>
      </c>
      <c r="M200" s="36">
        <f t="shared" si="43"/>
        <v>0</v>
      </c>
      <c r="N200" s="31">
        <f t="shared" si="44"/>
        <v>0</v>
      </c>
      <c r="O200" s="36">
        <f t="shared" si="45"/>
        <v>0</v>
      </c>
      <c r="P200" s="31">
        <v>0</v>
      </c>
      <c r="Q200" s="31">
        <v>0</v>
      </c>
      <c r="R200" s="31">
        <v>0</v>
      </c>
      <c r="S200" s="31">
        <v>0</v>
      </c>
      <c r="T200" s="36">
        <f t="shared" si="46"/>
        <v>0</v>
      </c>
      <c r="U200" s="36">
        <f t="shared" si="47"/>
        <v>0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0</v>
      </c>
      <c r="E201" s="31">
        <v>0</v>
      </c>
      <c r="F201" s="31">
        <v>0</v>
      </c>
      <c r="G201" s="36">
        <f t="shared" si="40"/>
        <v>0</v>
      </c>
      <c r="H201" s="31">
        <v>0</v>
      </c>
      <c r="I201" s="36">
        <f t="shared" si="41"/>
        <v>0</v>
      </c>
      <c r="J201" s="31">
        <v>0</v>
      </c>
      <c r="K201" s="36">
        <f t="shared" si="42"/>
        <v>0</v>
      </c>
      <c r="L201" s="31">
        <v>0</v>
      </c>
      <c r="M201" s="36">
        <f t="shared" si="43"/>
        <v>0</v>
      </c>
      <c r="N201" s="31">
        <f t="shared" si="44"/>
        <v>0</v>
      </c>
      <c r="O201" s="36">
        <f t="shared" si="45"/>
        <v>0</v>
      </c>
      <c r="P201" s="31">
        <v>0</v>
      </c>
      <c r="Q201" s="31">
        <v>0</v>
      </c>
      <c r="R201" s="31">
        <v>0</v>
      </c>
      <c r="S201" s="31">
        <v>0</v>
      </c>
      <c r="T201" s="36">
        <f t="shared" si="46"/>
        <v>0</v>
      </c>
      <c r="U201" s="36">
        <f t="shared" si="47"/>
        <v>0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1857317</v>
      </c>
      <c r="E203" s="31">
        <v>1857317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1766349</v>
      </c>
      <c r="R203" s="31">
        <v>1766349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1857317</v>
      </c>
      <c r="E204" s="32">
        <f>SUM(E199:E203)</f>
        <v>1857317</v>
      </c>
      <c r="F204" s="32">
        <f>SUM(F199:F203)</f>
        <v>0</v>
      </c>
      <c r="G204" s="37">
        <f t="shared" si="40"/>
        <v>0</v>
      </c>
      <c r="H204" s="32">
        <f>SUM(H199:H203)</f>
        <v>0</v>
      </c>
      <c r="I204" s="37">
        <f t="shared" si="41"/>
        <v>0</v>
      </c>
      <c r="J204" s="32">
        <f>SUM(J199:J203)</f>
        <v>0</v>
      </c>
      <c r="K204" s="37">
        <f t="shared" si="42"/>
        <v>0</v>
      </c>
      <c r="L204" s="32">
        <f>SUM(L199:L203)</f>
        <v>0</v>
      </c>
      <c r="M204" s="37">
        <f t="shared" si="43"/>
        <v>0</v>
      </c>
      <c r="N204" s="32">
        <f t="shared" si="44"/>
        <v>0</v>
      </c>
      <c r="O204" s="37">
        <f t="shared" si="45"/>
        <v>0</v>
      </c>
      <c r="P204" s="32">
        <f>SUM(P199:P203)</f>
        <v>0</v>
      </c>
      <c r="Q204" s="32">
        <f>SUM(Q199:Q203)</f>
        <v>1766349</v>
      </c>
      <c r="R204" s="32">
        <f>SUM(R199:R203)</f>
        <v>1766349</v>
      </c>
      <c r="S204" s="32">
        <f>SUM(S199:S203)</f>
        <v>0</v>
      </c>
      <c r="T204" s="37">
        <f t="shared" si="46"/>
        <v>0</v>
      </c>
      <c r="U204" s="37">
        <f t="shared" si="47"/>
        <v>0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435994539</v>
      </c>
      <c r="E205" s="32">
        <f>SUM(E173:E178,E180:E184,E186:E190,E192:E197,E199:E203)</f>
        <v>428713313</v>
      </c>
      <c r="F205" s="32">
        <f>SUM(F173:F178,F180:F184,F186:F190,F192:F197,F199:F203)</f>
        <v>76868268</v>
      </c>
      <c r="G205" s="37">
        <f t="shared" si="40"/>
        <v>0.17630557524024401</v>
      </c>
      <c r="H205" s="32">
        <f>SUM(H173:H178,H180:H184,H186:H190,H192:H197,H199:H203)</f>
        <v>103578736</v>
      </c>
      <c r="I205" s="37">
        <f t="shared" si="41"/>
        <v>0.23756888386163938</v>
      </c>
      <c r="J205" s="32">
        <f>SUM(J173:J178,J180:J184,J186:J190,J192:J197,J199:J203)</f>
        <v>85814536</v>
      </c>
      <c r="K205" s="37">
        <f t="shared" si="42"/>
        <v>0.20016764909747509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266261540</v>
      </c>
      <c r="O205" s="37">
        <f t="shared" si="45"/>
        <v>0.62107131252068204</v>
      </c>
      <c r="P205" s="32">
        <f>SUM(P173:P178,P180:P184,P186:P190,P192:P197,P199:P203)</f>
        <v>119239497</v>
      </c>
      <c r="Q205" s="32">
        <f>SUM(Q173:Q178,Q180:Q184,Q186:Q190,Q192:Q197,Q199:Q203)</f>
        <v>422823892</v>
      </c>
      <c r="R205" s="32">
        <f>SUM(R173:R178,R180:R184,R186:R190,R192:R197,R199:R203)</f>
        <v>423395470</v>
      </c>
      <c r="S205" s="32">
        <f>SUM(S173:S178,S180:S184,S186:S190,S192:S197,S199:S203)</f>
        <v>312366113</v>
      </c>
      <c r="T205" s="37">
        <f t="shared" si="46"/>
        <v>0.73776441916112134</v>
      </c>
      <c r="U205" s="37">
        <f t="shared" si="47"/>
        <v>-0.28031786313221363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6223823</v>
      </c>
      <c r="E208" s="31">
        <v>5780963</v>
      </c>
      <c r="F208" s="31">
        <v>570939</v>
      </c>
      <c r="G208" s="36">
        <f t="shared" ref="G208:G231" si="48">IF(($D208     =0),0,($F208     /$D208     ))</f>
        <v>9.1734453245216008E-2</v>
      </c>
      <c r="H208" s="31">
        <v>747573</v>
      </c>
      <c r="I208" s="36">
        <f t="shared" ref="I208:I231" si="49">IF(($D208     =0),0,($H208     /$D208     ))</f>
        <v>0.1201147590476143</v>
      </c>
      <c r="J208" s="31">
        <v>1176082</v>
      </c>
      <c r="K208" s="36">
        <f t="shared" ref="K208:K231" si="50">IF(($E208     =0),0,($J208     /$E208     ))</f>
        <v>0.20344049944619955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2494594</v>
      </c>
      <c r="O208" s="36">
        <f t="shared" ref="O208:O231" si="53">IF(($E208     =0),0,($N208     /$E208     ))</f>
        <v>0.4315187625314329</v>
      </c>
      <c r="P208" s="31">
        <v>545562</v>
      </c>
      <c r="Q208" s="31">
        <v>8087152</v>
      </c>
      <c r="R208" s="31">
        <v>3252851</v>
      </c>
      <c r="S208" s="31">
        <v>1378025</v>
      </c>
      <c r="T208" s="36">
        <f t="shared" ref="T208:T231" si="54">IF(($R208     =0),0,($S208     /$R208     ))</f>
        <v>0.42363606571589046</v>
      </c>
      <c r="U208" s="36">
        <f t="shared" ref="U208:U231" si="55">IF(($P208     =0),0,(($J208     /$P208     )-1))</f>
        <v>1.1557256553792237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129610368</v>
      </c>
      <c r="E209" s="31">
        <v>129599702</v>
      </c>
      <c r="F209" s="31">
        <v>7653513</v>
      </c>
      <c r="G209" s="36">
        <f t="shared" si="48"/>
        <v>5.9050160246439547E-2</v>
      </c>
      <c r="H209" s="31">
        <v>7531621</v>
      </c>
      <c r="I209" s="36">
        <f t="shared" si="49"/>
        <v>5.8109710791037952E-2</v>
      </c>
      <c r="J209" s="31">
        <v>5541356</v>
      </c>
      <c r="K209" s="36">
        <f t="shared" si="50"/>
        <v>4.2757474859008548E-2</v>
      </c>
      <c r="L209" s="31">
        <v>0</v>
      </c>
      <c r="M209" s="36">
        <f t="shared" si="51"/>
        <v>0</v>
      </c>
      <c r="N209" s="31">
        <f t="shared" si="52"/>
        <v>20726490</v>
      </c>
      <c r="O209" s="36">
        <f t="shared" si="53"/>
        <v>0.15992698810372263</v>
      </c>
      <c r="P209" s="31">
        <v>5269222</v>
      </c>
      <c r="Q209" s="31">
        <v>155195995</v>
      </c>
      <c r="R209" s="31">
        <v>138844490</v>
      </c>
      <c r="S209" s="31">
        <v>16590465</v>
      </c>
      <c r="T209" s="36">
        <f t="shared" si="54"/>
        <v>0.11948954546197692</v>
      </c>
      <c r="U209" s="36">
        <f t="shared" si="55"/>
        <v>5.1645954564070395E-2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14232403</v>
      </c>
      <c r="E210" s="31">
        <v>58234244</v>
      </c>
      <c r="F210" s="31">
        <v>1581276</v>
      </c>
      <c r="G210" s="36">
        <f t="shared" si="48"/>
        <v>0.11110393655941306</v>
      </c>
      <c r="H210" s="31">
        <v>27496183</v>
      </c>
      <c r="I210" s="36">
        <f t="shared" si="49"/>
        <v>1.931942413378823</v>
      </c>
      <c r="J210" s="31">
        <v>9174812</v>
      </c>
      <c r="K210" s="36">
        <f t="shared" si="50"/>
        <v>0.15755011776232555</v>
      </c>
      <c r="L210" s="31">
        <v>0</v>
      </c>
      <c r="M210" s="36">
        <f t="shared" si="51"/>
        <v>0</v>
      </c>
      <c r="N210" s="31">
        <f t="shared" si="52"/>
        <v>38252271</v>
      </c>
      <c r="O210" s="36">
        <f t="shared" si="53"/>
        <v>0.65686902366243471</v>
      </c>
      <c r="P210" s="31">
        <v>3663849</v>
      </c>
      <c r="Q210" s="31">
        <v>35791867</v>
      </c>
      <c r="R210" s="31">
        <v>14781415</v>
      </c>
      <c r="S210" s="31">
        <v>8250500</v>
      </c>
      <c r="T210" s="36">
        <f t="shared" si="54"/>
        <v>0.5581671308193431</v>
      </c>
      <c r="U210" s="36">
        <f t="shared" si="55"/>
        <v>1.5041457767500788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22760774</v>
      </c>
      <c r="E211" s="31">
        <v>22760774</v>
      </c>
      <c r="F211" s="31">
        <v>7894</v>
      </c>
      <c r="G211" s="36">
        <f t="shared" si="48"/>
        <v>3.4682476088027586E-4</v>
      </c>
      <c r="H211" s="31">
        <v>284953</v>
      </c>
      <c r="I211" s="36">
        <f t="shared" si="49"/>
        <v>1.2519477588943152E-2</v>
      </c>
      <c r="J211" s="31">
        <v>5749948</v>
      </c>
      <c r="K211" s="36">
        <f t="shared" si="50"/>
        <v>0.25262532811933375</v>
      </c>
      <c r="L211" s="31">
        <v>0</v>
      </c>
      <c r="M211" s="36">
        <f t="shared" si="51"/>
        <v>0</v>
      </c>
      <c r="N211" s="31">
        <f t="shared" si="52"/>
        <v>6042795</v>
      </c>
      <c r="O211" s="36">
        <f t="shared" si="53"/>
        <v>0.26549163046915714</v>
      </c>
      <c r="P211" s="31">
        <v>550988</v>
      </c>
      <c r="Q211" s="31">
        <v>24422604</v>
      </c>
      <c r="R211" s="31">
        <v>24409209</v>
      </c>
      <c r="S211" s="31">
        <v>658169</v>
      </c>
      <c r="T211" s="36">
        <f t="shared" si="54"/>
        <v>2.6963962658519577E-2</v>
      </c>
      <c r="U211" s="36">
        <f t="shared" si="55"/>
        <v>9.4357045888476705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78926993</v>
      </c>
      <c r="E212" s="31">
        <v>83943234</v>
      </c>
      <c r="F212" s="31">
        <v>941634</v>
      </c>
      <c r="G212" s="36">
        <f t="shared" si="48"/>
        <v>1.1930443112155558E-2</v>
      </c>
      <c r="H212" s="31">
        <v>2608417</v>
      </c>
      <c r="I212" s="36">
        <f t="shared" si="49"/>
        <v>3.3048478104315972E-2</v>
      </c>
      <c r="J212" s="31">
        <v>29186275</v>
      </c>
      <c r="K212" s="36">
        <f t="shared" si="50"/>
        <v>0.34769061911529403</v>
      </c>
      <c r="L212" s="31">
        <v>0</v>
      </c>
      <c r="M212" s="36">
        <f t="shared" si="51"/>
        <v>0</v>
      </c>
      <c r="N212" s="31">
        <f t="shared" si="52"/>
        <v>32736326</v>
      </c>
      <c r="O212" s="36">
        <f t="shared" si="53"/>
        <v>0.3899817107356145</v>
      </c>
      <c r="P212" s="31">
        <v>3790406</v>
      </c>
      <c r="Q212" s="31">
        <v>61852066</v>
      </c>
      <c r="R212" s="31">
        <v>74689354</v>
      </c>
      <c r="S212" s="31">
        <v>8789643</v>
      </c>
      <c r="T212" s="36">
        <f t="shared" si="54"/>
        <v>0.11768267536495228</v>
      </c>
      <c r="U212" s="36">
        <f t="shared" si="55"/>
        <v>6.7000392570083518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6061118</v>
      </c>
      <c r="E213" s="31">
        <v>6061118</v>
      </c>
      <c r="F213" s="31">
        <v>241651</v>
      </c>
      <c r="G213" s="36">
        <f t="shared" si="48"/>
        <v>3.9869047261577813E-2</v>
      </c>
      <c r="H213" s="31">
        <v>126948</v>
      </c>
      <c r="I213" s="36">
        <f t="shared" si="49"/>
        <v>2.0944650805346472E-2</v>
      </c>
      <c r="J213" s="31">
        <v>1637297</v>
      </c>
      <c r="K213" s="36">
        <f t="shared" si="50"/>
        <v>0.27013118701863253</v>
      </c>
      <c r="L213" s="31">
        <v>0</v>
      </c>
      <c r="M213" s="36">
        <f t="shared" si="51"/>
        <v>0</v>
      </c>
      <c r="N213" s="31">
        <f t="shared" si="52"/>
        <v>2005896</v>
      </c>
      <c r="O213" s="36">
        <f t="shared" si="53"/>
        <v>0.33094488508555681</v>
      </c>
      <c r="P213" s="31">
        <v>0</v>
      </c>
      <c r="Q213" s="31">
        <v>7811236</v>
      </c>
      <c r="R213" s="31">
        <v>7811236</v>
      </c>
      <c r="S213" s="31">
        <v>1294440</v>
      </c>
      <c r="T213" s="36">
        <f t="shared" si="54"/>
        <v>0.16571513138253666</v>
      </c>
      <c r="U213" s="36">
        <f t="shared" si="55"/>
        <v>0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172402303</v>
      </c>
      <c r="E214" s="31">
        <v>200725799</v>
      </c>
      <c r="F214" s="31">
        <v>29040012</v>
      </c>
      <c r="G214" s="36">
        <f t="shared" si="48"/>
        <v>0.16844329509913797</v>
      </c>
      <c r="H214" s="31">
        <v>44618479</v>
      </c>
      <c r="I214" s="36">
        <f t="shared" si="49"/>
        <v>0.25880442559981348</v>
      </c>
      <c r="J214" s="31">
        <v>104698082</v>
      </c>
      <c r="K214" s="36">
        <f t="shared" si="50"/>
        <v>0.52159753515291774</v>
      </c>
      <c r="L214" s="31">
        <v>0</v>
      </c>
      <c r="M214" s="36">
        <f t="shared" si="51"/>
        <v>0</v>
      </c>
      <c r="N214" s="31">
        <f t="shared" si="52"/>
        <v>178356573</v>
      </c>
      <c r="O214" s="36">
        <f t="shared" si="53"/>
        <v>0.8885582914032889</v>
      </c>
      <c r="P214" s="31">
        <v>45142269</v>
      </c>
      <c r="Q214" s="31">
        <v>144586495</v>
      </c>
      <c r="R214" s="31">
        <v>164351488</v>
      </c>
      <c r="S214" s="31">
        <v>102768721</v>
      </c>
      <c r="T214" s="36">
        <f t="shared" si="54"/>
        <v>0.6252983909704547</v>
      </c>
      <c r="U214" s="36">
        <f t="shared" si="55"/>
        <v>1.3192915269722043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430217782</v>
      </c>
      <c r="E216" s="32">
        <f>SUM(E208:E215)</f>
        <v>507105834</v>
      </c>
      <c r="F216" s="32">
        <f>SUM(F208:F215)</f>
        <v>40036919</v>
      </c>
      <c r="G216" s="37">
        <f t="shared" si="48"/>
        <v>9.3061980873677605E-2</v>
      </c>
      <c r="H216" s="32">
        <f>SUM(H208:H215)</f>
        <v>83414174</v>
      </c>
      <c r="I216" s="37">
        <f t="shared" si="49"/>
        <v>0.19388825262457421</v>
      </c>
      <c r="J216" s="32">
        <f>SUM(J208:J215)</f>
        <v>157163852</v>
      </c>
      <c r="K216" s="37">
        <f t="shared" si="50"/>
        <v>0.30992317867910785</v>
      </c>
      <c r="L216" s="32">
        <f>SUM(L208:L215)</f>
        <v>0</v>
      </c>
      <c r="M216" s="37">
        <f t="shared" si="51"/>
        <v>0</v>
      </c>
      <c r="N216" s="32">
        <f t="shared" si="52"/>
        <v>280614945</v>
      </c>
      <c r="O216" s="37">
        <f t="shared" si="53"/>
        <v>0.55336564122431298</v>
      </c>
      <c r="P216" s="32">
        <f>SUM(P208:P215)</f>
        <v>58962296</v>
      </c>
      <c r="Q216" s="32">
        <f>SUM(Q208:Q215)</f>
        <v>437747415</v>
      </c>
      <c r="R216" s="32">
        <f>SUM(R208:R215)</f>
        <v>428140043</v>
      </c>
      <c r="S216" s="32">
        <f>SUM(S208:S215)</f>
        <v>139729963</v>
      </c>
      <c r="T216" s="37">
        <f t="shared" si="54"/>
        <v>0.32636508844373613</v>
      </c>
      <c r="U216" s="37">
        <f t="shared" si="55"/>
        <v>1.6654974901248756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53844771</v>
      </c>
      <c r="E217" s="31">
        <v>52397696</v>
      </c>
      <c r="F217" s="31">
        <v>9886416</v>
      </c>
      <c r="G217" s="36">
        <f t="shared" si="48"/>
        <v>0.18360958392784324</v>
      </c>
      <c r="H217" s="31">
        <v>10708223</v>
      </c>
      <c r="I217" s="36">
        <f t="shared" si="49"/>
        <v>0.19887210589121088</v>
      </c>
      <c r="J217" s="31">
        <v>12804234</v>
      </c>
      <c r="K217" s="36">
        <f t="shared" si="50"/>
        <v>0.24436635534508999</v>
      </c>
      <c r="L217" s="31">
        <v>0</v>
      </c>
      <c r="M217" s="36">
        <f t="shared" si="51"/>
        <v>0</v>
      </c>
      <c r="N217" s="31">
        <f t="shared" si="52"/>
        <v>33398873</v>
      </c>
      <c r="O217" s="36">
        <f t="shared" si="53"/>
        <v>0.63741109914451199</v>
      </c>
      <c r="P217" s="31">
        <v>13077838</v>
      </c>
      <c r="Q217" s="31">
        <v>40620215</v>
      </c>
      <c r="R217" s="31">
        <v>40620215</v>
      </c>
      <c r="S217" s="31">
        <v>26256749</v>
      </c>
      <c r="T217" s="36">
        <f t="shared" si="54"/>
        <v>0.64639611090192406</v>
      </c>
      <c r="U217" s="36">
        <f t="shared" si="55"/>
        <v>-2.0921195078269061E-2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276705568</v>
      </c>
      <c r="E218" s="31">
        <v>310671437</v>
      </c>
      <c r="F218" s="31">
        <v>30839563</v>
      </c>
      <c r="G218" s="36">
        <f t="shared" si="48"/>
        <v>0.11145262895468731</v>
      </c>
      <c r="H218" s="31">
        <v>176220348</v>
      </c>
      <c r="I218" s="36">
        <f t="shared" si="49"/>
        <v>0.63685147094690919</v>
      </c>
      <c r="J218" s="31">
        <v>57774677</v>
      </c>
      <c r="K218" s="36">
        <f t="shared" si="50"/>
        <v>0.18596713479005797</v>
      </c>
      <c r="L218" s="31">
        <v>0</v>
      </c>
      <c r="M218" s="36">
        <f t="shared" si="51"/>
        <v>0</v>
      </c>
      <c r="N218" s="31">
        <f t="shared" si="52"/>
        <v>264834588</v>
      </c>
      <c r="O218" s="36">
        <f t="shared" si="53"/>
        <v>0.85245876015309385</v>
      </c>
      <c r="P218" s="31">
        <v>36882500</v>
      </c>
      <c r="Q218" s="31">
        <v>222924902</v>
      </c>
      <c r="R218" s="31">
        <v>267925502</v>
      </c>
      <c r="S218" s="31">
        <v>361631797</v>
      </c>
      <c r="T218" s="36">
        <f t="shared" si="54"/>
        <v>1.3497475764737019</v>
      </c>
      <c r="U218" s="36">
        <f t="shared" si="55"/>
        <v>0.56645230122686918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146689475</v>
      </c>
      <c r="E219" s="31">
        <v>175624303</v>
      </c>
      <c r="F219" s="31">
        <v>29828519</v>
      </c>
      <c r="G219" s="36">
        <f t="shared" si="48"/>
        <v>0.20334464350629108</v>
      </c>
      <c r="H219" s="31">
        <v>57209988</v>
      </c>
      <c r="I219" s="36">
        <f t="shared" si="49"/>
        <v>0.39000744940971394</v>
      </c>
      <c r="J219" s="31">
        <v>28602535</v>
      </c>
      <c r="K219" s="36">
        <f t="shared" si="50"/>
        <v>0.16286205560058509</v>
      </c>
      <c r="L219" s="31">
        <v>0</v>
      </c>
      <c r="M219" s="36">
        <f t="shared" si="51"/>
        <v>0</v>
      </c>
      <c r="N219" s="31">
        <f t="shared" si="52"/>
        <v>115641042</v>
      </c>
      <c r="O219" s="36">
        <f t="shared" si="53"/>
        <v>0.65845694487966167</v>
      </c>
      <c r="P219" s="31">
        <v>41979998</v>
      </c>
      <c r="Q219" s="31">
        <v>163612602</v>
      </c>
      <c r="R219" s="31">
        <v>169749195</v>
      </c>
      <c r="S219" s="31">
        <v>109342652</v>
      </c>
      <c r="T219" s="36">
        <f t="shared" si="54"/>
        <v>0.64414238901103482</v>
      </c>
      <c r="U219" s="36">
        <f t="shared" si="55"/>
        <v>-0.31866278316640229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12591060</v>
      </c>
      <c r="E220" s="31">
        <v>16609209</v>
      </c>
      <c r="F220" s="31">
        <v>4582542</v>
      </c>
      <c r="G220" s="36">
        <f t="shared" si="48"/>
        <v>0.36395204216324917</v>
      </c>
      <c r="H220" s="31">
        <v>8292357</v>
      </c>
      <c r="I220" s="36">
        <f t="shared" si="49"/>
        <v>0.6585908573225765</v>
      </c>
      <c r="J220" s="31">
        <v>13049129</v>
      </c>
      <c r="K220" s="36">
        <f t="shared" si="50"/>
        <v>0.78565625852501464</v>
      </c>
      <c r="L220" s="31">
        <v>0</v>
      </c>
      <c r="M220" s="36">
        <f t="shared" si="51"/>
        <v>0</v>
      </c>
      <c r="N220" s="31">
        <f t="shared" si="52"/>
        <v>25924028</v>
      </c>
      <c r="O220" s="36">
        <f t="shared" si="53"/>
        <v>1.5608225533196673</v>
      </c>
      <c r="P220" s="31">
        <v>3681715</v>
      </c>
      <c r="Q220" s="31">
        <v>14414280</v>
      </c>
      <c r="R220" s="31">
        <v>14443280</v>
      </c>
      <c r="S220" s="31">
        <v>11125176</v>
      </c>
      <c r="T220" s="36">
        <f t="shared" si="54"/>
        <v>0.77026658764491163</v>
      </c>
      <c r="U220" s="36">
        <f t="shared" si="55"/>
        <v>2.5443072046586983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13661832</v>
      </c>
      <c r="E221" s="31">
        <v>13661832</v>
      </c>
      <c r="F221" s="31">
        <v>2106312</v>
      </c>
      <c r="G221" s="36">
        <f t="shared" si="48"/>
        <v>0.1541749305656811</v>
      </c>
      <c r="H221" s="31">
        <v>2579404</v>
      </c>
      <c r="I221" s="36">
        <f t="shared" si="49"/>
        <v>0.18880366849775346</v>
      </c>
      <c r="J221" s="31">
        <v>2676511</v>
      </c>
      <c r="K221" s="36">
        <f t="shared" si="50"/>
        <v>0.19591157320628741</v>
      </c>
      <c r="L221" s="31">
        <v>0</v>
      </c>
      <c r="M221" s="36">
        <f t="shared" si="51"/>
        <v>0</v>
      </c>
      <c r="N221" s="31">
        <f t="shared" si="52"/>
        <v>7362227</v>
      </c>
      <c r="O221" s="36">
        <f t="shared" si="53"/>
        <v>0.53889017226972191</v>
      </c>
      <c r="P221" s="31">
        <v>2640993</v>
      </c>
      <c r="Q221" s="31">
        <v>14059000</v>
      </c>
      <c r="R221" s="31">
        <v>13985082</v>
      </c>
      <c r="S221" s="31">
        <v>6812179</v>
      </c>
      <c r="T221" s="36">
        <f t="shared" si="54"/>
        <v>0.48710325759977668</v>
      </c>
      <c r="U221" s="36">
        <f t="shared" si="55"/>
        <v>1.3448729322644848E-2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10153364</v>
      </c>
      <c r="E222" s="31">
        <v>9788364</v>
      </c>
      <c r="F222" s="31">
        <v>1327505</v>
      </c>
      <c r="G222" s="36">
        <f t="shared" si="48"/>
        <v>0.13074533721040632</v>
      </c>
      <c r="H222" s="31">
        <v>3061757</v>
      </c>
      <c r="I222" s="36">
        <f t="shared" si="49"/>
        <v>0.30155099334565372</v>
      </c>
      <c r="J222" s="31">
        <v>953805</v>
      </c>
      <c r="K222" s="36">
        <f t="shared" si="50"/>
        <v>9.7442739154367367E-2</v>
      </c>
      <c r="L222" s="31">
        <v>0</v>
      </c>
      <c r="M222" s="36">
        <f t="shared" si="51"/>
        <v>0</v>
      </c>
      <c r="N222" s="31">
        <f t="shared" si="52"/>
        <v>5343067</v>
      </c>
      <c r="O222" s="36">
        <f t="shared" si="53"/>
        <v>0.54585904243037953</v>
      </c>
      <c r="P222" s="31">
        <v>1151954</v>
      </c>
      <c r="Q222" s="31">
        <v>12653363</v>
      </c>
      <c r="R222" s="31">
        <v>10653363</v>
      </c>
      <c r="S222" s="31">
        <v>3462856</v>
      </c>
      <c r="T222" s="36">
        <f t="shared" si="54"/>
        <v>0.32504815615500948</v>
      </c>
      <c r="U222" s="36">
        <f t="shared" si="55"/>
        <v>-0.17201120878090614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0</v>
      </c>
      <c r="E223" s="31">
        <v>0</v>
      </c>
      <c r="F223" s="31">
        <v>0</v>
      </c>
      <c r="G223" s="36">
        <f t="shared" si="48"/>
        <v>0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0</v>
      </c>
      <c r="M223" s="36">
        <f t="shared" si="51"/>
        <v>0</v>
      </c>
      <c r="N223" s="31">
        <f t="shared" si="52"/>
        <v>0</v>
      </c>
      <c r="O223" s="36">
        <f t="shared" si="53"/>
        <v>0</v>
      </c>
      <c r="P223" s="31">
        <v>0</v>
      </c>
      <c r="Q223" s="31">
        <v>0</v>
      </c>
      <c r="R223" s="31">
        <v>0</v>
      </c>
      <c r="S223" s="31">
        <v>0</v>
      </c>
      <c r="T223" s="36">
        <f t="shared" si="54"/>
        <v>0</v>
      </c>
      <c r="U223" s="36">
        <f t="shared" si="55"/>
        <v>0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513646070</v>
      </c>
      <c r="E224" s="32">
        <f>SUM(E217:E223)</f>
        <v>578752841</v>
      </c>
      <c r="F224" s="32">
        <f>SUM(F217:F223)</f>
        <v>78570857</v>
      </c>
      <c r="G224" s="37">
        <f t="shared" si="48"/>
        <v>0.1529669194198254</v>
      </c>
      <c r="H224" s="32">
        <f>SUM(H217:H223)</f>
        <v>258072077</v>
      </c>
      <c r="I224" s="37">
        <f t="shared" si="49"/>
        <v>0.50243171723284086</v>
      </c>
      <c r="J224" s="32">
        <f>SUM(J217:J223)</f>
        <v>115860891</v>
      </c>
      <c r="K224" s="37">
        <f t="shared" si="50"/>
        <v>0.20019062161286219</v>
      </c>
      <c r="L224" s="32">
        <f>SUM(L217:L223)</f>
        <v>0</v>
      </c>
      <c r="M224" s="37">
        <f t="shared" si="51"/>
        <v>0</v>
      </c>
      <c r="N224" s="32">
        <f t="shared" si="52"/>
        <v>452503825</v>
      </c>
      <c r="O224" s="37">
        <f t="shared" si="53"/>
        <v>0.7818602224364718</v>
      </c>
      <c r="P224" s="32">
        <f>SUM(P217:P223)</f>
        <v>99414998</v>
      </c>
      <c r="Q224" s="32">
        <f>SUM(Q217:Q223)</f>
        <v>468284362</v>
      </c>
      <c r="R224" s="32">
        <f>SUM(R217:R223)</f>
        <v>517376637</v>
      </c>
      <c r="S224" s="32">
        <f>SUM(S217:S223)</f>
        <v>518631409</v>
      </c>
      <c r="T224" s="37">
        <f t="shared" si="54"/>
        <v>1.0024252583326447</v>
      </c>
      <c r="U224" s="37">
        <f t="shared" si="55"/>
        <v>0.16542667938292377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73376211</v>
      </c>
      <c r="E225" s="31">
        <v>73376211</v>
      </c>
      <c r="F225" s="31">
        <v>5672230</v>
      </c>
      <c r="G225" s="36">
        <f t="shared" si="48"/>
        <v>7.7303391967186746E-2</v>
      </c>
      <c r="H225" s="31">
        <v>5758166</v>
      </c>
      <c r="I225" s="36">
        <f t="shared" si="49"/>
        <v>7.8474561735001558E-2</v>
      </c>
      <c r="J225" s="31">
        <v>6572648</v>
      </c>
      <c r="K225" s="36">
        <f t="shared" si="50"/>
        <v>8.957464429445669E-2</v>
      </c>
      <c r="L225" s="31">
        <v>0</v>
      </c>
      <c r="M225" s="36">
        <f t="shared" si="51"/>
        <v>0</v>
      </c>
      <c r="N225" s="31">
        <f t="shared" si="52"/>
        <v>18003044</v>
      </c>
      <c r="O225" s="36">
        <f t="shared" si="53"/>
        <v>0.24535259799664499</v>
      </c>
      <c r="P225" s="31">
        <v>6275398</v>
      </c>
      <c r="Q225" s="31">
        <v>61268227</v>
      </c>
      <c r="R225" s="31">
        <v>48350519</v>
      </c>
      <c r="S225" s="31">
        <v>18205127</v>
      </c>
      <c r="T225" s="36">
        <f t="shared" si="54"/>
        <v>0.37652392107724841</v>
      </c>
      <c r="U225" s="36">
        <f t="shared" si="55"/>
        <v>4.7367513582405429E-2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20495566</v>
      </c>
      <c r="E226" s="31">
        <v>20895566</v>
      </c>
      <c r="F226" s="31">
        <v>1885368</v>
      </c>
      <c r="G226" s="36">
        <f t="shared" si="48"/>
        <v>9.198906729387224E-2</v>
      </c>
      <c r="H226" s="31">
        <v>2122876</v>
      </c>
      <c r="I226" s="36">
        <f t="shared" si="49"/>
        <v>0.10357732984783148</v>
      </c>
      <c r="J226" s="31">
        <v>8226144</v>
      </c>
      <c r="K226" s="36">
        <f t="shared" si="50"/>
        <v>0.39367892690726825</v>
      </c>
      <c r="L226" s="31">
        <v>0</v>
      </c>
      <c r="M226" s="36">
        <f t="shared" si="51"/>
        <v>0</v>
      </c>
      <c r="N226" s="31">
        <f t="shared" si="52"/>
        <v>12234388</v>
      </c>
      <c r="O226" s="36">
        <f t="shared" si="53"/>
        <v>0.58550163226016472</v>
      </c>
      <c r="P226" s="31">
        <v>1905880</v>
      </c>
      <c r="Q226" s="31">
        <v>21443266</v>
      </c>
      <c r="R226" s="31">
        <v>23051869</v>
      </c>
      <c r="S226" s="31">
        <v>14723338</v>
      </c>
      <c r="T226" s="36">
        <f t="shared" si="54"/>
        <v>0.6387047401666216</v>
      </c>
      <c r="U226" s="36">
        <f t="shared" si="55"/>
        <v>3.3161919952987597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71663524</v>
      </c>
      <c r="E227" s="31">
        <v>70473524</v>
      </c>
      <c r="F227" s="31">
        <v>4078432</v>
      </c>
      <c r="G227" s="36">
        <f t="shared" si="48"/>
        <v>5.6910849095280325E-2</v>
      </c>
      <c r="H227" s="31">
        <v>6580143</v>
      </c>
      <c r="I227" s="36">
        <f t="shared" si="49"/>
        <v>9.1819975249891425E-2</v>
      </c>
      <c r="J227" s="31">
        <v>13999703</v>
      </c>
      <c r="K227" s="36">
        <f t="shared" si="50"/>
        <v>0.19865195048285084</v>
      </c>
      <c r="L227" s="31">
        <v>0</v>
      </c>
      <c r="M227" s="36">
        <f t="shared" si="51"/>
        <v>0</v>
      </c>
      <c r="N227" s="31">
        <f t="shared" si="52"/>
        <v>24658278</v>
      </c>
      <c r="O227" s="36">
        <f t="shared" si="53"/>
        <v>0.3498942099163368</v>
      </c>
      <c r="P227" s="31">
        <v>5536551</v>
      </c>
      <c r="Q227" s="31">
        <v>58103096</v>
      </c>
      <c r="R227" s="31">
        <v>62533648</v>
      </c>
      <c r="S227" s="31">
        <v>16514969</v>
      </c>
      <c r="T227" s="36">
        <f t="shared" si="54"/>
        <v>0.26409732245270578</v>
      </c>
      <c r="U227" s="36">
        <f t="shared" si="55"/>
        <v>1.5285964131821417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153354708</v>
      </c>
      <c r="E228" s="31">
        <v>199392907</v>
      </c>
      <c r="F228" s="31">
        <v>34663547</v>
      </c>
      <c r="G228" s="36">
        <f t="shared" si="48"/>
        <v>0.22603510157640547</v>
      </c>
      <c r="H228" s="31">
        <v>39875228</v>
      </c>
      <c r="I228" s="36">
        <f t="shared" si="49"/>
        <v>0.26001958805203423</v>
      </c>
      <c r="J228" s="31">
        <v>43859119</v>
      </c>
      <c r="K228" s="36">
        <f t="shared" si="50"/>
        <v>0.21996328585549937</v>
      </c>
      <c r="L228" s="31">
        <v>0</v>
      </c>
      <c r="M228" s="36">
        <f t="shared" si="51"/>
        <v>0</v>
      </c>
      <c r="N228" s="31">
        <f t="shared" si="52"/>
        <v>118397894</v>
      </c>
      <c r="O228" s="36">
        <f t="shared" si="53"/>
        <v>0.59379190454352526</v>
      </c>
      <c r="P228" s="31">
        <v>29192529</v>
      </c>
      <c r="Q228" s="31">
        <v>121325157</v>
      </c>
      <c r="R228" s="31">
        <v>108950567</v>
      </c>
      <c r="S228" s="31">
        <v>90088776</v>
      </c>
      <c r="T228" s="36">
        <f t="shared" si="54"/>
        <v>0.82687753245010642</v>
      </c>
      <c r="U228" s="36">
        <f t="shared" si="55"/>
        <v>0.50240902389786091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0</v>
      </c>
      <c r="E229" s="31">
        <v>0</v>
      </c>
      <c r="F229" s="31">
        <v>0</v>
      </c>
      <c r="G229" s="36">
        <f t="shared" si="48"/>
        <v>0</v>
      </c>
      <c r="H229" s="31">
        <v>0</v>
      </c>
      <c r="I229" s="36">
        <f t="shared" si="49"/>
        <v>0</v>
      </c>
      <c r="J229" s="31">
        <v>0</v>
      </c>
      <c r="K229" s="36">
        <f t="shared" si="50"/>
        <v>0</v>
      </c>
      <c r="L229" s="31">
        <v>0</v>
      </c>
      <c r="M229" s="36">
        <f t="shared" si="51"/>
        <v>0</v>
      </c>
      <c r="N229" s="31">
        <f t="shared" si="52"/>
        <v>0</v>
      </c>
      <c r="O229" s="36">
        <f t="shared" si="53"/>
        <v>0</v>
      </c>
      <c r="P229" s="31">
        <v>0</v>
      </c>
      <c r="Q229" s="31">
        <v>0</v>
      </c>
      <c r="R229" s="31">
        <v>0</v>
      </c>
      <c r="S229" s="31">
        <v>0</v>
      </c>
      <c r="T229" s="36">
        <f t="shared" si="54"/>
        <v>0</v>
      </c>
      <c r="U229" s="36">
        <f t="shared" si="55"/>
        <v>0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318890009</v>
      </c>
      <c r="E230" s="32">
        <f>SUM(E225:E229)</f>
        <v>364138208</v>
      </c>
      <c r="F230" s="32">
        <f>SUM(F225:F229)</f>
        <v>46299577</v>
      </c>
      <c r="G230" s="37">
        <f t="shared" si="48"/>
        <v>0.14518980116432559</v>
      </c>
      <c r="H230" s="32">
        <f>SUM(H225:H229)</f>
        <v>54336413</v>
      </c>
      <c r="I230" s="37">
        <f t="shared" si="49"/>
        <v>0.17039233424211794</v>
      </c>
      <c r="J230" s="32">
        <f>SUM(J225:J229)</f>
        <v>72657614</v>
      </c>
      <c r="K230" s="37">
        <f t="shared" si="50"/>
        <v>0.19953306849909033</v>
      </c>
      <c r="L230" s="32">
        <f>SUM(L225:L229)</f>
        <v>0</v>
      </c>
      <c r="M230" s="37">
        <f t="shared" si="51"/>
        <v>0</v>
      </c>
      <c r="N230" s="32">
        <f t="shared" si="52"/>
        <v>173293604</v>
      </c>
      <c r="O230" s="37">
        <f t="shared" si="53"/>
        <v>0.47590063386042697</v>
      </c>
      <c r="P230" s="32">
        <f>SUM(P225:P229)</f>
        <v>42910358</v>
      </c>
      <c r="Q230" s="32">
        <f>SUM(Q225:Q229)</f>
        <v>262139746</v>
      </c>
      <c r="R230" s="32">
        <f>SUM(R225:R229)</f>
        <v>242886603</v>
      </c>
      <c r="S230" s="32">
        <f>SUM(S225:S229)</f>
        <v>139532210</v>
      </c>
      <c r="T230" s="37">
        <f t="shared" si="54"/>
        <v>0.57447470661854494</v>
      </c>
      <c r="U230" s="37">
        <f t="shared" si="55"/>
        <v>0.69324185083704037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1262753861</v>
      </c>
      <c r="E231" s="32">
        <f>SUM(E208:E215,E217:E223,E225:E229)</f>
        <v>1449996883</v>
      </c>
      <c r="F231" s="32">
        <f>SUM(F208:F215,F217:F223,F225:F229)</f>
        <v>164907353</v>
      </c>
      <c r="G231" s="37">
        <f t="shared" si="48"/>
        <v>0.13059342607703972</v>
      </c>
      <c r="H231" s="32">
        <f>SUM(H208:H215,H217:H223,H225:H229)</f>
        <v>395822664</v>
      </c>
      <c r="I231" s="37">
        <f t="shared" si="49"/>
        <v>0.3134598722878108</v>
      </c>
      <c r="J231" s="32">
        <f>SUM(J208:J215,J217:J223,J225:J229)</f>
        <v>345682357</v>
      </c>
      <c r="K231" s="37">
        <f t="shared" si="50"/>
        <v>0.23840213799963045</v>
      </c>
      <c r="L231" s="32">
        <f>SUM(L208:L215,L217:L223,L225:L229)</f>
        <v>0</v>
      </c>
      <c r="M231" s="37">
        <f t="shared" si="51"/>
        <v>0</v>
      </c>
      <c r="N231" s="32">
        <f t="shared" si="52"/>
        <v>906412374</v>
      </c>
      <c r="O231" s="37">
        <f t="shared" si="53"/>
        <v>0.62511332584705981</v>
      </c>
      <c r="P231" s="32">
        <f>SUM(P208:P215,P217:P223,P225:P229)</f>
        <v>201287652</v>
      </c>
      <c r="Q231" s="32">
        <f>SUM(Q208:Q215,Q217:Q223,Q225:Q229)</f>
        <v>1168171523</v>
      </c>
      <c r="R231" s="32">
        <f>SUM(R208:R215,R217:R223,R225:R229)</f>
        <v>1188403283</v>
      </c>
      <c r="S231" s="32">
        <f>SUM(S208:S215,S217:S223,S225:S229)</f>
        <v>797893582</v>
      </c>
      <c r="T231" s="37">
        <f t="shared" si="54"/>
        <v>0.67139967838678549</v>
      </c>
      <c r="U231" s="37">
        <f t="shared" si="55"/>
        <v>0.7173550069529353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0</v>
      </c>
      <c r="E234" s="31">
        <v>0</v>
      </c>
      <c r="F234" s="31">
        <v>0</v>
      </c>
      <c r="G234" s="36">
        <f t="shared" ref="G234:G260" si="56">IF(($D234     =0),0,($F234     /$D234     ))</f>
        <v>0</v>
      </c>
      <c r="H234" s="31">
        <v>0</v>
      </c>
      <c r="I234" s="36">
        <f t="shared" ref="I234:I260" si="57">IF(($D234     =0),0,($H234     /$D234     ))</f>
        <v>0</v>
      </c>
      <c r="J234" s="31">
        <v>0</v>
      </c>
      <c r="K234" s="36">
        <f t="shared" ref="K234:K260" si="58">IF(($E234     =0),0,($J234     /$E234     ))</f>
        <v>0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0</v>
      </c>
      <c r="O234" s="36">
        <f t="shared" ref="O234:O260" si="61">IF(($E234     =0),0,($N234     /$E234     ))</f>
        <v>0</v>
      </c>
      <c r="P234" s="31">
        <v>0</v>
      </c>
      <c r="Q234" s="31">
        <v>1049000</v>
      </c>
      <c r="R234" s="31">
        <v>0</v>
      </c>
      <c r="S234" s="31">
        <v>0</v>
      </c>
      <c r="T234" s="36">
        <f t="shared" ref="T234:T260" si="62">IF(($R234     =0),0,($S234     /$R234     ))</f>
        <v>0</v>
      </c>
      <c r="U234" s="36">
        <f t="shared" ref="U234:U260" si="63">IF(($P234     =0),0,(($J234     /$P234     )-1))</f>
        <v>0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94202388</v>
      </c>
      <c r="E235" s="31">
        <v>94202388</v>
      </c>
      <c r="F235" s="31">
        <v>31489967</v>
      </c>
      <c r="G235" s="36">
        <f t="shared" si="56"/>
        <v>0.33427992292509612</v>
      </c>
      <c r="H235" s="31">
        <v>24185758</v>
      </c>
      <c r="I235" s="36">
        <f t="shared" si="57"/>
        <v>0.25674251485004818</v>
      </c>
      <c r="J235" s="31">
        <v>60336211</v>
      </c>
      <c r="K235" s="36">
        <f t="shared" si="58"/>
        <v>0.640495557288845</v>
      </c>
      <c r="L235" s="31">
        <v>0</v>
      </c>
      <c r="M235" s="36">
        <f t="shared" si="59"/>
        <v>0</v>
      </c>
      <c r="N235" s="31">
        <f t="shared" si="60"/>
        <v>116011936</v>
      </c>
      <c r="O235" s="36">
        <f t="shared" si="61"/>
        <v>1.2315179950639892</v>
      </c>
      <c r="P235" s="31">
        <v>12413781</v>
      </c>
      <c r="Q235" s="31">
        <v>85381897</v>
      </c>
      <c r="R235" s="31">
        <v>85785835</v>
      </c>
      <c r="S235" s="31">
        <v>49374535</v>
      </c>
      <c r="T235" s="36">
        <f t="shared" si="62"/>
        <v>0.57555580125786499</v>
      </c>
      <c r="U235" s="36">
        <f t="shared" si="63"/>
        <v>3.8604217361334152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507490772</v>
      </c>
      <c r="E236" s="31">
        <v>494990772</v>
      </c>
      <c r="F236" s="31">
        <v>22219898</v>
      </c>
      <c r="G236" s="36">
        <f t="shared" si="56"/>
        <v>4.3783846378984012E-2</v>
      </c>
      <c r="H236" s="31">
        <v>12329477</v>
      </c>
      <c r="I236" s="36">
        <f t="shared" si="57"/>
        <v>2.4294977722274722E-2</v>
      </c>
      <c r="J236" s="31">
        <v>134007115</v>
      </c>
      <c r="K236" s="36">
        <f t="shared" si="58"/>
        <v>0.27072649144255156</v>
      </c>
      <c r="L236" s="31">
        <v>0</v>
      </c>
      <c r="M236" s="36">
        <f t="shared" si="59"/>
        <v>0</v>
      </c>
      <c r="N236" s="31">
        <f t="shared" si="60"/>
        <v>168556490</v>
      </c>
      <c r="O236" s="36">
        <f t="shared" si="61"/>
        <v>0.3405245098185386</v>
      </c>
      <c r="P236" s="31">
        <v>48056636</v>
      </c>
      <c r="Q236" s="31">
        <v>547137383</v>
      </c>
      <c r="R236" s="31">
        <v>553249133</v>
      </c>
      <c r="S236" s="31">
        <v>98533140</v>
      </c>
      <c r="T236" s="36">
        <f t="shared" si="62"/>
        <v>0.17809904096135293</v>
      </c>
      <c r="U236" s="36">
        <f t="shared" si="63"/>
        <v>1.7885246691008501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10525636</v>
      </c>
      <c r="E237" s="31">
        <v>10525636</v>
      </c>
      <c r="F237" s="31">
        <v>0</v>
      </c>
      <c r="G237" s="36">
        <f t="shared" si="56"/>
        <v>0</v>
      </c>
      <c r="H237" s="31">
        <v>1761602</v>
      </c>
      <c r="I237" s="36">
        <f t="shared" si="57"/>
        <v>0.16736299830243037</v>
      </c>
      <c r="J237" s="31">
        <v>1834679</v>
      </c>
      <c r="K237" s="36">
        <f t="shared" si="58"/>
        <v>0.17430576166608838</v>
      </c>
      <c r="L237" s="31">
        <v>0</v>
      </c>
      <c r="M237" s="36">
        <f t="shared" si="59"/>
        <v>0</v>
      </c>
      <c r="N237" s="31">
        <f t="shared" si="60"/>
        <v>3596281</v>
      </c>
      <c r="O237" s="36">
        <f t="shared" si="61"/>
        <v>0.34166875996851875</v>
      </c>
      <c r="P237" s="31">
        <v>310974</v>
      </c>
      <c r="Q237" s="31">
        <v>11991227</v>
      </c>
      <c r="R237" s="31">
        <v>11040655</v>
      </c>
      <c r="S237" s="31">
        <v>3025836</v>
      </c>
      <c r="T237" s="36">
        <f t="shared" si="62"/>
        <v>0.27406308774252974</v>
      </c>
      <c r="U237" s="36">
        <f t="shared" si="63"/>
        <v>4.8997826184825737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54287658</v>
      </c>
      <c r="E238" s="31">
        <v>34505792</v>
      </c>
      <c r="F238" s="31">
        <v>3925383</v>
      </c>
      <c r="G238" s="36">
        <f t="shared" si="56"/>
        <v>7.2307097867437942E-2</v>
      </c>
      <c r="H238" s="31">
        <v>5329300</v>
      </c>
      <c r="I238" s="36">
        <f t="shared" si="57"/>
        <v>9.8167800865530064E-2</v>
      </c>
      <c r="J238" s="31">
        <v>5457721</v>
      </c>
      <c r="K238" s="36">
        <f t="shared" si="58"/>
        <v>0.15816825766526385</v>
      </c>
      <c r="L238" s="31">
        <v>0</v>
      </c>
      <c r="M238" s="36">
        <f t="shared" si="59"/>
        <v>0</v>
      </c>
      <c r="N238" s="31">
        <f t="shared" si="60"/>
        <v>14712404</v>
      </c>
      <c r="O238" s="36">
        <f t="shared" si="61"/>
        <v>0.42637491120331333</v>
      </c>
      <c r="P238" s="31">
        <v>14196323</v>
      </c>
      <c r="Q238" s="31">
        <v>40918361</v>
      </c>
      <c r="R238" s="31">
        <v>41048240</v>
      </c>
      <c r="S238" s="31">
        <v>22354631</v>
      </c>
      <c r="T238" s="36">
        <f t="shared" si="62"/>
        <v>0.54459414094246184</v>
      </c>
      <c r="U238" s="36">
        <f t="shared" si="63"/>
        <v>-0.61555390082347383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14054892</v>
      </c>
      <c r="E239" s="31">
        <v>11460972</v>
      </c>
      <c r="F239" s="31">
        <v>1707617</v>
      </c>
      <c r="G239" s="36">
        <f t="shared" si="56"/>
        <v>0.12149627332604192</v>
      </c>
      <c r="H239" s="31">
        <v>1728504</v>
      </c>
      <c r="I239" s="36">
        <f t="shared" si="57"/>
        <v>0.12298237510469665</v>
      </c>
      <c r="J239" s="31">
        <v>1277279</v>
      </c>
      <c r="K239" s="36">
        <f t="shared" si="58"/>
        <v>0.11144595763779896</v>
      </c>
      <c r="L239" s="31">
        <v>0</v>
      </c>
      <c r="M239" s="36">
        <f t="shared" si="59"/>
        <v>0</v>
      </c>
      <c r="N239" s="31">
        <f t="shared" si="60"/>
        <v>4713400</v>
      </c>
      <c r="O239" s="36">
        <f t="shared" si="61"/>
        <v>0.41125656706952951</v>
      </c>
      <c r="P239" s="31">
        <v>1237241</v>
      </c>
      <c r="Q239" s="31">
        <v>13259329</v>
      </c>
      <c r="R239" s="31">
        <v>13365156</v>
      </c>
      <c r="S239" s="31">
        <v>5013354</v>
      </c>
      <c r="T239" s="36">
        <f t="shared" si="62"/>
        <v>0.37510628383237726</v>
      </c>
      <c r="U239" s="36">
        <f t="shared" si="63"/>
        <v>3.2360712262202718E-2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680561346</v>
      </c>
      <c r="E240" s="32">
        <f>SUM(E234:E239)</f>
        <v>645685560</v>
      </c>
      <c r="F240" s="32">
        <f>SUM(F234:F239)</f>
        <v>59342865</v>
      </c>
      <c r="G240" s="37">
        <f t="shared" si="56"/>
        <v>8.7196937276540529E-2</v>
      </c>
      <c r="H240" s="32">
        <f>SUM(H234:H239)</f>
        <v>45334641</v>
      </c>
      <c r="I240" s="37">
        <f t="shared" si="57"/>
        <v>6.6613599591652389E-2</v>
      </c>
      <c r="J240" s="32">
        <f>SUM(J234:J239)</f>
        <v>202913005</v>
      </c>
      <c r="K240" s="37">
        <f t="shared" si="58"/>
        <v>0.31425978459236414</v>
      </c>
      <c r="L240" s="32">
        <f>SUM(L234:L239)</f>
        <v>0</v>
      </c>
      <c r="M240" s="37">
        <f t="shared" si="59"/>
        <v>0</v>
      </c>
      <c r="N240" s="32">
        <f t="shared" si="60"/>
        <v>307590511</v>
      </c>
      <c r="O240" s="37">
        <f t="shared" si="61"/>
        <v>0.47637817856728898</v>
      </c>
      <c r="P240" s="32">
        <f>SUM(P234:P239)</f>
        <v>76214955</v>
      </c>
      <c r="Q240" s="32">
        <f>SUM(Q234:Q239)</f>
        <v>699737197</v>
      </c>
      <c r="R240" s="32">
        <f>SUM(R234:R239)</f>
        <v>704489019</v>
      </c>
      <c r="S240" s="32">
        <f>SUM(S234:S239)</f>
        <v>178301496</v>
      </c>
      <c r="T240" s="37">
        <f t="shared" si="62"/>
        <v>0.2530933643977778</v>
      </c>
      <c r="U240" s="37">
        <f t="shared" si="63"/>
        <v>1.6623778102342248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18777731</v>
      </c>
      <c r="E242" s="31">
        <v>21148840</v>
      </c>
      <c r="F242" s="31">
        <v>3749538</v>
      </c>
      <c r="G242" s="36">
        <f t="shared" si="56"/>
        <v>0.19968003588932018</v>
      </c>
      <c r="H242" s="31">
        <v>4369452</v>
      </c>
      <c r="I242" s="36">
        <f t="shared" si="57"/>
        <v>0.23269328972707085</v>
      </c>
      <c r="J242" s="31">
        <v>4303674</v>
      </c>
      <c r="K242" s="36">
        <f t="shared" si="58"/>
        <v>0.20349456518655396</v>
      </c>
      <c r="L242" s="31">
        <v>0</v>
      </c>
      <c r="M242" s="36">
        <f t="shared" si="59"/>
        <v>0</v>
      </c>
      <c r="N242" s="31">
        <f t="shared" si="60"/>
        <v>12422664</v>
      </c>
      <c r="O242" s="36">
        <f t="shared" si="61"/>
        <v>0.58739221631068184</v>
      </c>
      <c r="P242" s="31">
        <v>4436434</v>
      </c>
      <c r="Q242" s="31">
        <v>21714300</v>
      </c>
      <c r="R242" s="31">
        <v>20321833</v>
      </c>
      <c r="S242" s="31">
        <v>11700632</v>
      </c>
      <c r="T242" s="36">
        <f t="shared" si="62"/>
        <v>0.57576656593920439</v>
      </c>
      <c r="U242" s="36">
        <f t="shared" si="63"/>
        <v>-2.992493520697026E-2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25288028</v>
      </c>
      <c r="E243" s="31">
        <v>30951669</v>
      </c>
      <c r="F243" s="31">
        <v>1970503</v>
      </c>
      <c r="G243" s="36">
        <f t="shared" si="56"/>
        <v>7.7922367058435721E-2</v>
      </c>
      <c r="H243" s="31">
        <v>6831512</v>
      </c>
      <c r="I243" s="36">
        <f t="shared" si="57"/>
        <v>0.27014807164876598</v>
      </c>
      <c r="J243" s="31">
        <v>6172223</v>
      </c>
      <c r="K243" s="36">
        <f t="shared" si="58"/>
        <v>0.19941486838722655</v>
      </c>
      <c r="L243" s="31">
        <v>0</v>
      </c>
      <c r="M243" s="36">
        <f t="shared" si="59"/>
        <v>0</v>
      </c>
      <c r="N243" s="31">
        <f t="shared" si="60"/>
        <v>14974238</v>
      </c>
      <c r="O243" s="36">
        <f t="shared" si="61"/>
        <v>0.48379420185709532</v>
      </c>
      <c r="P243" s="31">
        <v>7433</v>
      </c>
      <c r="Q243" s="31">
        <v>24560256</v>
      </c>
      <c r="R243" s="31">
        <v>67295505</v>
      </c>
      <c r="S243" s="31">
        <v>48182655</v>
      </c>
      <c r="T243" s="36">
        <f t="shared" si="62"/>
        <v>0.71598623117547</v>
      </c>
      <c r="U243" s="36">
        <f t="shared" si="63"/>
        <v>829.38113816763087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28600000</v>
      </c>
      <c r="E244" s="31">
        <v>166372555</v>
      </c>
      <c r="F244" s="31">
        <v>229104</v>
      </c>
      <c r="G244" s="36">
        <f t="shared" si="56"/>
        <v>8.010629370629371E-3</v>
      </c>
      <c r="H244" s="31">
        <v>895890</v>
      </c>
      <c r="I244" s="36">
        <f t="shared" si="57"/>
        <v>3.1324825174825176E-2</v>
      </c>
      <c r="J244" s="31">
        <v>653719</v>
      </c>
      <c r="K244" s="36">
        <f t="shared" si="58"/>
        <v>3.929247825760685E-3</v>
      </c>
      <c r="L244" s="31">
        <v>0</v>
      </c>
      <c r="M244" s="36">
        <f t="shared" si="59"/>
        <v>0</v>
      </c>
      <c r="N244" s="31">
        <f t="shared" si="60"/>
        <v>1778713</v>
      </c>
      <c r="O244" s="36">
        <f t="shared" si="61"/>
        <v>1.0691144341685442E-2</v>
      </c>
      <c r="P244" s="31">
        <v>0</v>
      </c>
      <c r="Q244" s="31">
        <v>600000</v>
      </c>
      <c r="R244" s="31">
        <v>900000</v>
      </c>
      <c r="S244" s="31">
        <v>54718</v>
      </c>
      <c r="T244" s="36">
        <f t="shared" si="62"/>
        <v>6.0797777777777777E-2</v>
      </c>
      <c r="U244" s="36">
        <f t="shared" si="63"/>
        <v>0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15492169</v>
      </c>
      <c r="E245" s="31">
        <v>15516604</v>
      </c>
      <c r="F245" s="31">
        <v>2522858</v>
      </c>
      <c r="G245" s="36">
        <f t="shared" si="56"/>
        <v>0.16284730692003166</v>
      </c>
      <c r="H245" s="31">
        <v>2495589</v>
      </c>
      <c r="I245" s="36">
        <f t="shared" si="57"/>
        <v>0.16108712730928768</v>
      </c>
      <c r="J245" s="31">
        <v>1428338</v>
      </c>
      <c r="K245" s="36">
        <f t="shared" si="58"/>
        <v>9.2052229985375669E-2</v>
      </c>
      <c r="L245" s="31">
        <v>0</v>
      </c>
      <c r="M245" s="36">
        <f t="shared" si="59"/>
        <v>0</v>
      </c>
      <c r="N245" s="31">
        <f t="shared" si="60"/>
        <v>6446785</v>
      </c>
      <c r="O245" s="36">
        <f t="shared" si="61"/>
        <v>0.41547654370763087</v>
      </c>
      <c r="P245" s="31">
        <v>73363</v>
      </c>
      <c r="Q245" s="31">
        <v>17943698</v>
      </c>
      <c r="R245" s="31">
        <v>16724403</v>
      </c>
      <c r="S245" s="31">
        <v>280477</v>
      </c>
      <c r="T245" s="36">
        <f t="shared" si="62"/>
        <v>1.6770523886562649E-2</v>
      </c>
      <c r="U245" s="36">
        <f t="shared" si="63"/>
        <v>18.469460082057712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58500000</v>
      </c>
      <c r="E246" s="31">
        <v>67500000</v>
      </c>
      <c r="F246" s="31">
        <v>17158671</v>
      </c>
      <c r="G246" s="36">
        <f t="shared" si="56"/>
        <v>0.29331061538461539</v>
      </c>
      <c r="H246" s="31">
        <v>33885772</v>
      </c>
      <c r="I246" s="36">
        <f t="shared" si="57"/>
        <v>0.5792439658119658</v>
      </c>
      <c r="J246" s="31">
        <v>17280623</v>
      </c>
      <c r="K246" s="36">
        <f t="shared" si="58"/>
        <v>0.25600922962962963</v>
      </c>
      <c r="L246" s="31">
        <v>0</v>
      </c>
      <c r="M246" s="36">
        <f t="shared" si="59"/>
        <v>0</v>
      </c>
      <c r="N246" s="31">
        <f t="shared" si="60"/>
        <v>68325066</v>
      </c>
      <c r="O246" s="36">
        <f t="shared" si="61"/>
        <v>1.0122232</v>
      </c>
      <c r="P246" s="31">
        <v>18801369</v>
      </c>
      <c r="Q246" s="31">
        <v>112079000</v>
      </c>
      <c r="R246" s="31">
        <v>72079000</v>
      </c>
      <c r="S246" s="31">
        <v>44777288</v>
      </c>
      <c r="T246" s="36">
        <f t="shared" si="62"/>
        <v>0.62122515573190529</v>
      </c>
      <c r="U246" s="36">
        <f t="shared" si="63"/>
        <v>-8.0884854714568966E-2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146657928</v>
      </c>
      <c r="E247" s="32">
        <f>SUM(E241:E246)</f>
        <v>301489668</v>
      </c>
      <c r="F247" s="32">
        <f>SUM(F241:F246)</f>
        <v>25630674</v>
      </c>
      <c r="G247" s="37">
        <f t="shared" si="56"/>
        <v>0.17476500827149283</v>
      </c>
      <c r="H247" s="32">
        <f>SUM(H241:H246)</f>
        <v>48478215</v>
      </c>
      <c r="I247" s="37">
        <f t="shared" si="57"/>
        <v>0.33055297903840564</v>
      </c>
      <c r="J247" s="32">
        <f>SUM(J241:J246)</f>
        <v>29838577</v>
      </c>
      <c r="K247" s="37">
        <f t="shared" si="58"/>
        <v>9.8970479479250348E-2</v>
      </c>
      <c r="L247" s="32">
        <f>SUM(L241:L246)</f>
        <v>0</v>
      </c>
      <c r="M247" s="37">
        <f t="shared" si="59"/>
        <v>0</v>
      </c>
      <c r="N247" s="32">
        <f t="shared" si="60"/>
        <v>103947466</v>
      </c>
      <c r="O247" s="37">
        <f t="shared" si="61"/>
        <v>0.34477952989088834</v>
      </c>
      <c r="P247" s="32">
        <f>SUM(P241:P246)</f>
        <v>23318599</v>
      </c>
      <c r="Q247" s="32">
        <f>SUM(Q241:Q246)</f>
        <v>176897254</v>
      </c>
      <c r="R247" s="32">
        <f>SUM(R241:R246)</f>
        <v>177320741</v>
      </c>
      <c r="S247" s="32">
        <f>SUM(S241:S246)</f>
        <v>104995770</v>
      </c>
      <c r="T247" s="37">
        <f t="shared" si="62"/>
        <v>0.59212345610488959</v>
      </c>
      <c r="U247" s="37">
        <f t="shared" si="63"/>
        <v>0.27960419062911979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30203587</v>
      </c>
      <c r="E248" s="31">
        <v>29095662</v>
      </c>
      <c r="F248" s="31">
        <v>2600662</v>
      </c>
      <c r="G248" s="36">
        <f t="shared" si="56"/>
        <v>8.6104408724698822E-2</v>
      </c>
      <c r="H248" s="31">
        <v>3036255</v>
      </c>
      <c r="I248" s="36">
        <f t="shared" si="57"/>
        <v>0.10052630503787514</v>
      </c>
      <c r="J248" s="31">
        <v>2810008</v>
      </c>
      <c r="K248" s="36">
        <f t="shared" si="58"/>
        <v>9.6578245925457898E-2</v>
      </c>
      <c r="L248" s="31">
        <v>0</v>
      </c>
      <c r="M248" s="36">
        <f t="shared" si="59"/>
        <v>0</v>
      </c>
      <c r="N248" s="31">
        <f t="shared" si="60"/>
        <v>8446925</v>
      </c>
      <c r="O248" s="36">
        <f t="shared" si="61"/>
        <v>0.2903156147469681</v>
      </c>
      <c r="P248" s="31">
        <v>2844587</v>
      </c>
      <c r="Q248" s="31">
        <v>22132404</v>
      </c>
      <c r="R248" s="31">
        <v>14524086</v>
      </c>
      <c r="S248" s="31">
        <v>7819321</v>
      </c>
      <c r="T248" s="36">
        <f t="shared" si="62"/>
        <v>0.53836923025655448</v>
      </c>
      <c r="U248" s="36">
        <f t="shared" si="63"/>
        <v>-1.2156070459437562E-2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16014788</v>
      </c>
      <c r="E249" s="31">
        <v>16014788</v>
      </c>
      <c r="F249" s="31">
        <v>0</v>
      </c>
      <c r="G249" s="36">
        <f t="shared" si="56"/>
        <v>0</v>
      </c>
      <c r="H249" s="31">
        <v>3920906</v>
      </c>
      <c r="I249" s="36">
        <f t="shared" si="57"/>
        <v>0.2448303405577395</v>
      </c>
      <c r="J249" s="31">
        <v>936146</v>
      </c>
      <c r="K249" s="36">
        <f t="shared" si="58"/>
        <v>5.8455097875788301E-2</v>
      </c>
      <c r="L249" s="31">
        <v>0</v>
      </c>
      <c r="M249" s="36">
        <f t="shared" si="59"/>
        <v>0</v>
      </c>
      <c r="N249" s="31">
        <f t="shared" si="60"/>
        <v>4857052</v>
      </c>
      <c r="O249" s="36">
        <f t="shared" si="61"/>
        <v>0.30328543843352779</v>
      </c>
      <c r="P249" s="31">
        <v>748688</v>
      </c>
      <c r="Q249" s="31">
        <v>15919384</v>
      </c>
      <c r="R249" s="31">
        <v>16502884</v>
      </c>
      <c r="S249" s="31">
        <v>5793260</v>
      </c>
      <c r="T249" s="36">
        <f t="shared" si="62"/>
        <v>0.35104530820188762</v>
      </c>
      <c r="U249" s="36">
        <f t="shared" si="63"/>
        <v>0.25038200158143309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9846657</v>
      </c>
      <c r="E250" s="31">
        <v>9846657</v>
      </c>
      <c r="F250" s="31">
        <v>840600</v>
      </c>
      <c r="G250" s="36">
        <f t="shared" si="56"/>
        <v>8.5369075006877973E-2</v>
      </c>
      <c r="H250" s="31">
        <v>1155659</v>
      </c>
      <c r="I250" s="36">
        <f t="shared" si="57"/>
        <v>0.11736561962095358</v>
      </c>
      <c r="J250" s="31">
        <v>867137</v>
      </c>
      <c r="K250" s="36">
        <f t="shared" si="58"/>
        <v>8.8064101349320897E-2</v>
      </c>
      <c r="L250" s="31">
        <v>0</v>
      </c>
      <c r="M250" s="36">
        <f t="shared" si="59"/>
        <v>0</v>
      </c>
      <c r="N250" s="31">
        <f t="shared" si="60"/>
        <v>2863396</v>
      </c>
      <c r="O250" s="36">
        <f t="shared" si="61"/>
        <v>0.29079879597715247</v>
      </c>
      <c r="P250" s="31">
        <v>1423493</v>
      </c>
      <c r="Q250" s="31">
        <v>10711450</v>
      </c>
      <c r="R250" s="31">
        <v>11911450</v>
      </c>
      <c r="S250" s="31">
        <v>3607039</v>
      </c>
      <c r="T250" s="36">
        <f t="shared" si="62"/>
        <v>0.30282115107732477</v>
      </c>
      <c r="U250" s="36">
        <f t="shared" si="63"/>
        <v>-0.39083859211109573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1750000</v>
      </c>
      <c r="E251" s="31">
        <v>1950000</v>
      </c>
      <c r="F251" s="31">
        <v>999928</v>
      </c>
      <c r="G251" s="36">
        <f t="shared" si="56"/>
        <v>0.57138742857142855</v>
      </c>
      <c r="H251" s="31">
        <v>1177936</v>
      </c>
      <c r="I251" s="36">
        <f t="shared" si="57"/>
        <v>0.67310628571428577</v>
      </c>
      <c r="J251" s="31">
        <v>988678</v>
      </c>
      <c r="K251" s="36">
        <f t="shared" si="58"/>
        <v>0.50701435897435898</v>
      </c>
      <c r="L251" s="31">
        <v>0</v>
      </c>
      <c r="M251" s="36">
        <f t="shared" si="59"/>
        <v>0</v>
      </c>
      <c r="N251" s="31">
        <f t="shared" si="60"/>
        <v>3166542</v>
      </c>
      <c r="O251" s="36">
        <f t="shared" si="61"/>
        <v>1.6238676923076922</v>
      </c>
      <c r="P251" s="31">
        <v>981842</v>
      </c>
      <c r="Q251" s="31">
        <v>4794528</v>
      </c>
      <c r="R251" s="31">
        <v>4439801</v>
      </c>
      <c r="S251" s="31">
        <v>3573625</v>
      </c>
      <c r="T251" s="36">
        <f t="shared" si="62"/>
        <v>0.80490657126299126</v>
      </c>
      <c r="U251" s="36">
        <f t="shared" si="63"/>
        <v>6.9624236893512936E-3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19015797</v>
      </c>
      <c r="E253" s="31">
        <v>19015797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18110283</v>
      </c>
      <c r="R253" s="31">
        <v>18110283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76830829</v>
      </c>
      <c r="E254" s="32">
        <f>SUM(E248:E253)</f>
        <v>75922904</v>
      </c>
      <c r="F254" s="32">
        <f>SUM(F248:F253)</f>
        <v>4441190</v>
      </c>
      <c r="G254" s="37">
        <f t="shared" si="56"/>
        <v>5.7804790834679133E-2</v>
      </c>
      <c r="H254" s="32">
        <f>SUM(H248:H253)</f>
        <v>9290756</v>
      </c>
      <c r="I254" s="37">
        <f t="shared" si="57"/>
        <v>0.12092484385402115</v>
      </c>
      <c r="J254" s="32">
        <f>SUM(J248:J253)</f>
        <v>5601969</v>
      </c>
      <c r="K254" s="37">
        <f t="shared" si="58"/>
        <v>7.3784967445396976E-2</v>
      </c>
      <c r="L254" s="32">
        <f>SUM(L248:L253)</f>
        <v>0</v>
      </c>
      <c r="M254" s="37">
        <f t="shared" si="59"/>
        <v>0</v>
      </c>
      <c r="N254" s="32">
        <f t="shared" si="60"/>
        <v>19333915</v>
      </c>
      <c r="O254" s="37">
        <f t="shared" si="61"/>
        <v>0.25465194271283403</v>
      </c>
      <c r="P254" s="32">
        <f>SUM(P248:P253)</f>
        <v>5998610</v>
      </c>
      <c r="Q254" s="32">
        <f>SUM(Q248:Q253)</f>
        <v>71668049</v>
      </c>
      <c r="R254" s="32">
        <f>SUM(R248:R253)</f>
        <v>65488504</v>
      </c>
      <c r="S254" s="32">
        <f>SUM(S248:S253)</f>
        <v>20793245</v>
      </c>
      <c r="T254" s="37">
        <f t="shared" si="62"/>
        <v>0.31750984875146943</v>
      </c>
      <c r="U254" s="37">
        <f t="shared" si="63"/>
        <v>-6.612215163179469E-2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450821726</v>
      </c>
      <c r="E255" s="31">
        <v>448442617</v>
      </c>
      <c r="F255" s="31">
        <v>30833901</v>
      </c>
      <c r="G255" s="36">
        <f t="shared" si="56"/>
        <v>6.8394886984661424E-2</v>
      </c>
      <c r="H255" s="31">
        <v>46826639</v>
      </c>
      <c r="I255" s="36">
        <f t="shared" si="57"/>
        <v>0.10386952602191138</v>
      </c>
      <c r="J255" s="31">
        <v>163809563</v>
      </c>
      <c r="K255" s="36">
        <f t="shared" si="58"/>
        <v>0.36528544966545856</v>
      </c>
      <c r="L255" s="31">
        <v>0</v>
      </c>
      <c r="M255" s="36">
        <f t="shared" si="59"/>
        <v>0</v>
      </c>
      <c r="N255" s="31">
        <f t="shared" si="60"/>
        <v>241470103</v>
      </c>
      <c r="O255" s="36">
        <f t="shared" si="61"/>
        <v>0.53846377183192651</v>
      </c>
      <c r="P255" s="31">
        <v>73788724</v>
      </c>
      <c r="Q255" s="31">
        <v>243976178</v>
      </c>
      <c r="R255" s="31">
        <v>367930802</v>
      </c>
      <c r="S255" s="31">
        <v>155127182</v>
      </c>
      <c r="T255" s="36">
        <f t="shared" si="62"/>
        <v>0.42162053613548778</v>
      </c>
      <c r="U255" s="36">
        <f t="shared" si="63"/>
        <v>1.2199809689079322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15358054</v>
      </c>
      <c r="E256" s="31">
        <v>15358054</v>
      </c>
      <c r="F256" s="31">
        <v>2828249</v>
      </c>
      <c r="G256" s="36">
        <f t="shared" si="56"/>
        <v>0.18415412525571273</v>
      </c>
      <c r="H256" s="31">
        <v>3059883</v>
      </c>
      <c r="I256" s="36">
        <f t="shared" si="57"/>
        <v>0.19923637460839766</v>
      </c>
      <c r="J256" s="31">
        <v>3511893</v>
      </c>
      <c r="K256" s="36">
        <f t="shared" si="58"/>
        <v>0.22866783773517141</v>
      </c>
      <c r="L256" s="31">
        <v>0</v>
      </c>
      <c r="M256" s="36">
        <f t="shared" si="59"/>
        <v>0</v>
      </c>
      <c r="N256" s="31">
        <f t="shared" si="60"/>
        <v>9400025</v>
      </c>
      <c r="O256" s="36">
        <f t="shared" si="61"/>
        <v>0.61205833759928174</v>
      </c>
      <c r="P256" s="31">
        <v>2722699</v>
      </c>
      <c r="Q256" s="31">
        <v>16693127</v>
      </c>
      <c r="R256" s="31">
        <v>16693127</v>
      </c>
      <c r="S256" s="31">
        <v>11458799</v>
      </c>
      <c r="T256" s="36">
        <f t="shared" si="62"/>
        <v>0.68643813708480139</v>
      </c>
      <c r="U256" s="36">
        <f t="shared" si="63"/>
        <v>0.28985723357594795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67850605</v>
      </c>
      <c r="E257" s="31">
        <v>86084087</v>
      </c>
      <c r="F257" s="31">
        <v>10125651</v>
      </c>
      <c r="G257" s="36">
        <f t="shared" si="56"/>
        <v>0.14923449835119376</v>
      </c>
      <c r="H257" s="31">
        <v>15581008</v>
      </c>
      <c r="I257" s="36">
        <f t="shared" si="57"/>
        <v>0.22963697965552407</v>
      </c>
      <c r="J257" s="31">
        <v>-87113387</v>
      </c>
      <c r="K257" s="36">
        <f t="shared" si="58"/>
        <v>-1.0119569137092665</v>
      </c>
      <c r="L257" s="31">
        <v>0</v>
      </c>
      <c r="M257" s="36">
        <f t="shared" si="59"/>
        <v>0</v>
      </c>
      <c r="N257" s="31">
        <f t="shared" si="60"/>
        <v>-61406728</v>
      </c>
      <c r="O257" s="36">
        <f t="shared" si="61"/>
        <v>-0.71333425421588081</v>
      </c>
      <c r="P257" s="31">
        <v>11748594</v>
      </c>
      <c r="Q257" s="31">
        <v>75165492</v>
      </c>
      <c r="R257" s="31">
        <v>77536244</v>
      </c>
      <c r="S257" s="31">
        <v>34942781</v>
      </c>
      <c r="T257" s="36">
        <f t="shared" si="62"/>
        <v>0.45066383406449245</v>
      </c>
      <c r="U257" s="36">
        <f t="shared" si="63"/>
        <v>-8.414792527514356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534030385</v>
      </c>
      <c r="E259" s="32">
        <f>SUM(E255:E258)</f>
        <v>549884758</v>
      </c>
      <c r="F259" s="32">
        <f>SUM(F255:F258)</f>
        <v>43787801</v>
      </c>
      <c r="G259" s="37">
        <f t="shared" si="56"/>
        <v>8.1994961766080038E-2</v>
      </c>
      <c r="H259" s="32">
        <f>SUM(H255:H258)</f>
        <v>65467530</v>
      </c>
      <c r="I259" s="37">
        <f t="shared" si="57"/>
        <v>0.1225913952442987</v>
      </c>
      <c r="J259" s="32">
        <f>SUM(J255:J258)</f>
        <v>80208069</v>
      </c>
      <c r="K259" s="37">
        <f t="shared" si="58"/>
        <v>0.14586341562135097</v>
      </c>
      <c r="L259" s="32">
        <f>SUM(L255:L258)</f>
        <v>0</v>
      </c>
      <c r="M259" s="37">
        <f t="shared" si="59"/>
        <v>0</v>
      </c>
      <c r="N259" s="32">
        <f t="shared" si="60"/>
        <v>189463400</v>
      </c>
      <c r="O259" s="37">
        <f t="shared" si="61"/>
        <v>0.34455110319679016</v>
      </c>
      <c r="P259" s="32">
        <f>SUM(P255:P258)</f>
        <v>88260017</v>
      </c>
      <c r="Q259" s="32">
        <f>SUM(Q255:Q258)</f>
        <v>335834797</v>
      </c>
      <c r="R259" s="32">
        <f>SUM(R255:R258)</f>
        <v>462160173</v>
      </c>
      <c r="S259" s="32">
        <f>SUM(S255:S258)</f>
        <v>201528762</v>
      </c>
      <c r="T259" s="37">
        <f t="shared" si="62"/>
        <v>0.43605826242409684</v>
      </c>
      <c r="U259" s="37">
        <f t="shared" si="63"/>
        <v>-9.1229848732070851E-2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1438080488</v>
      </c>
      <c r="E260" s="32">
        <f>SUM(E234:E239,E241:E246,E248:E253,E255:E258)</f>
        <v>1572982890</v>
      </c>
      <c r="F260" s="32">
        <f>SUM(F234:F239,F241:F246,F248:F253,F255:F258)</f>
        <v>133202530</v>
      </c>
      <c r="G260" s="37">
        <f t="shared" si="56"/>
        <v>9.2625225855925808E-2</v>
      </c>
      <c r="H260" s="32">
        <f>SUM(H234:H239,H241:H246,H248:H253,H255:H258)</f>
        <v>168571142</v>
      </c>
      <c r="I260" s="37">
        <f t="shared" si="57"/>
        <v>0.11721954605923281</v>
      </c>
      <c r="J260" s="32">
        <f>SUM(J234:J239,J241:J246,J248:J253,J255:J258)</f>
        <v>318561620</v>
      </c>
      <c r="K260" s="37">
        <f t="shared" si="58"/>
        <v>0.20252071527618459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620335292</v>
      </c>
      <c r="O260" s="37">
        <f t="shared" si="61"/>
        <v>0.39436874739305017</v>
      </c>
      <c r="P260" s="32">
        <f>SUM(P234:P239,P241:P246,P248:P253,P255:P258)</f>
        <v>193792181</v>
      </c>
      <c r="Q260" s="32">
        <f>SUM(Q234:Q239,Q241:Q246,Q248:Q253,Q255:Q258)</f>
        <v>1284137297</v>
      </c>
      <c r="R260" s="32">
        <f>SUM(R234:R239,R241:R246,R248:R253,R255:R258)</f>
        <v>1409458437</v>
      </c>
      <c r="S260" s="32">
        <f>SUM(S234:S239,S241:S246,S248:S253,S255:S258)</f>
        <v>505619273</v>
      </c>
      <c r="T260" s="37">
        <f t="shared" si="62"/>
        <v>0.3587330138490632</v>
      </c>
      <c r="U260" s="37">
        <f t="shared" si="63"/>
        <v>0.64383113062750463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6661520</v>
      </c>
      <c r="E263" s="31">
        <v>6433237</v>
      </c>
      <c r="F263" s="31">
        <v>1011206</v>
      </c>
      <c r="G263" s="36">
        <f t="shared" ref="G263:G299" si="64">IF(($D263     =0),0,($F263     /$D263     ))</f>
        <v>0.15179808812403175</v>
      </c>
      <c r="H263" s="31">
        <v>1096088</v>
      </c>
      <c r="I263" s="36">
        <f t="shared" ref="I263:I299" si="65">IF(($D263     =0),0,($H263     /$D263     ))</f>
        <v>0.1645402250537415</v>
      </c>
      <c r="J263" s="31">
        <v>1161889</v>
      </c>
      <c r="K263" s="36">
        <f t="shared" ref="K263:K299" si="66">IF(($E263     =0),0,($J263     /$E263     ))</f>
        <v>0.18060721220126041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3269183</v>
      </c>
      <c r="O263" s="36">
        <f t="shared" ref="O263:O299" si="69">IF(($E263     =0),0,($N263     /$E263     ))</f>
        <v>0.50817077001826605</v>
      </c>
      <c r="P263" s="31">
        <v>890234</v>
      </c>
      <c r="Q263" s="31">
        <v>4989080</v>
      </c>
      <c r="R263" s="31">
        <v>7116111</v>
      </c>
      <c r="S263" s="31">
        <v>2522151</v>
      </c>
      <c r="T263" s="36">
        <f t="shared" ref="T263:T299" si="70">IF(($R263     =0),0,($S263     /$R263     ))</f>
        <v>0.35442828252679026</v>
      </c>
      <c r="U263" s="36">
        <f t="shared" ref="U263:U299" si="71">IF(($P263     =0),0,(($J263     /$P263     )-1))</f>
        <v>0.30515010660118569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34366488</v>
      </c>
      <c r="E264" s="31">
        <v>35558833</v>
      </c>
      <c r="F264" s="31">
        <v>5704159</v>
      </c>
      <c r="G264" s="36">
        <f t="shared" si="64"/>
        <v>0.16598027124563908</v>
      </c>
      <c r="H264" s="31">
        <v>12691077</v>
      </c>
      <c r="I264" s="36">
        <f t="shared" si="65"/>
        <v>0.36928641064516105</v>
      </c>
      <c r="J264" s="31">
        <v>11954949</v>
      </c>
      <c r="K264" s="36">
        <f t="shared" si="66"/>
        <v>0.33620195015961296</v>
      </c>
      <c r="L264" s="31">
        <v>0</v>
      </c>
      <c r="M264" s="36">
        <f t="shared" si="67"/>
        <v>0</v>
      </c>
      <c r="N264" s="31">
        <f t="shared" si="68"/>
        <v>30350185</v>
      </c>
      <c r="O264" s="36">
        <f t="shared" si="69"/>
        <v>0.85352027722619583</v>
      </c>
      <c r="P264" s="31">
        <v>3794399</v>
      </c>
      <c r="Q264" s="31">
        <v>20341236</v>
      </c>
      <c r="R264" s="31">
        <v>21675788</v>
      </c>
      <c r="S264" s="31">
        <v>15249018</v>
      </c>
      <c r="T264" s="36">
        <f t="shared" si="70"/>
        <v>0.7035046661279396</v>
      </c>
      <c r="U264" s="36">
        <f t="shared" si="71"/>
        <v>2.1506831516664433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45084779</v>
      </c>
      <c r="E265" s="31">
        <v>39084779</v>
      </c>
      <c r="F265" s="31">
        <v>5590570</v>
      </c>
      <c r="G265" s="36">
        <f t="shared" si="64"/>
        <v>0.12400127324567788</v>
      </c>
      <c r="H265" s="31">
        <v>6073765</v>
      </c>
      <c r="I265" s="36">
        <f t="shared" si="65"/>
        <v>0.13471874842726855</v>
      </c>
      <c r="J265" s="31">
        <v>7890357</v>
      </c>
      <c r="K265" s="36">
        <f t="shared" si="66"/>
        <v>0.20187799961719113</v>
      </c>
      <c r="L265" s="31">
        <v>0</v>
      </c>
      <c r="M265" s="36">
        <f t="shared" si="67"/>
        <v>0</v>
      </c>
      <c r="N265" s="31">
        <f t="shared" si="68"/>
        <v>19554692</v>
      </c>
      <c r="O265" s="36">
        <f t="shared" si="69"/>
        <v>0.50031476447647305</v>
      </c>
      <c r="P265" s="31">
        <v>10647003</v>
      </c>
      <c r="Q265" s="31">
        <v>34997592</v>
      </c>
      <c r="R265" s="31">
        <v>39877809</v>
      </c>
      <c r="S265" s="31">
        <v>29341897</v>
      </c>
      <c r="T265" s="36">
        <f t="shared" si="70"/>
        <v>0.73579511351789662</v>
      </c>
      <c r="U265" s="36">
        <f t="shared" si="71"/>
        <v>-0.2589128602668751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86112787</v>
      </c>
      <c r="E267" s="32">
        <f>SUM(E263:E266)</f>
        <v>81076849</v>
      </c>
      <c r="F267" s="32">
        <f>SUM(F263:F266)</f>
        <v>12305935</v>
      </c>
      <c r="G267" s="37">
        <f t="shared" si="64"/>
        <v>0.14290485105307299</v>
      </c>
      <c r="H267" s="32">
        <f>SUM(H263:H266)</f>
        <v>19860930</v>
      </c>
      <c r="I267" s="37">
        <f t="shared" si="65"/>
        <v>0.23063856939155855</v>
      </c>
      <c r="J267" s="32">
        <f>SUM(J263:J266)</f>
        <v>21007195</v>
      </c>
      <c r="K267" s="37">
        <f t="shared" si="66"/>
        <v>0.25910226234865147</v>
      </c>
      <c r="L267" s="32">
        <f>SUM(L263:L266)</f>
        <v>0</v>
      </c>
      <c r="M267" s="37">
        <f t="shared" si="67"/>
        <v>0</v>
      </c>
      <c r="N267" s="32">
        <f t="shared" si="68"/>
        <v>53174060</v>
      </c>
      <c r="O267" s="37">
        <f t="shared" si="69"/>
        <v>0.65584763907141974</v>
      </c>
      <c r="P267" s="32">
        <f>SUM(P263:P266)</f>
        <v>15331636</v>
      </c>
      <c r="Q267" s="32">
        <f>SUM(Q263:Q266)</f>
        <v>60327908</v>
      </c>
      <c r="R267" s="32">
        <f>SUM(R263:R266)</f>
        <v>68669708</v>
      </c>
      <c r="S267" s="32">
        <f>SUM(S263:S266)</f>
        <v>47113066</v>
      </c>
      <c r="T267" s="37">
        <f t="shared" si="70"/>
        <v>0.68608222420284648</v>
      </c>
      <c r="U267" s="37">
        <f t="shared" si="71"/>
        <v>0.37018613016901791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8695266</v>
      </c>
      <c r="E268" s="31">
        <v>8666118</v>
      </c>
      <c r="F268" s="31">
        <v>992823</v>
      </c>
      <c r="G268" s="36">
        <f t="shared" si="64"/>
        <v>0.11417971572117518</v>
      </c>
      <c r="H268" s="31">
        <v>758185</v>
      </c>
      <c r="I268" s="36">
        <f t="shared" si="65"/>
        <v>8.7195147336493209E-2</v>
      </c>
      <c r="J268" s="31">
        <v>1354494</v>
      </c>
      <c r="K268" s="36">
        <f t="shared" si="66"/>
        <v>0.15629766407519491</v>
      </c>
      <c r="L268" s="31">
        <v>0</v>
      </c>
      <c r="M268" s="36">
        <f t="shared" si="67"/>
        <v>0</v>
      </c>
      <c r="N268" s="31">
        <f t="shared" si="68"/>
        <v>3105502</v>
      </c>
      <c r="O268" s="36">
        <f t="shared" si="69"/>
        <v>0.35834984014757243</v>
      </c>
      <c r="P268" s="31">
        <v>619598</v>
      </c>
      <c r="Q268" s="31">
        <v>6050086</v>
      </c>
      <c r="R268" s="31">
        <v>4903648</v>
      </c>
      <c r="S268" s="31">
        <v>1619174</v>
      </c>
      <c r="T268" s="36">
        <f t="shared" si="70"/>
        <v>0.33019784454349088</v>
      </c>
      <c r="U268" s="36">
        <f t="shared" si="71"/>
        <v>1.1860851713530387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20743385</v>
      </c>
      <c r="E269" s="31">
        <v>19189000</v>
      </c>
      <c r="F269" s="31">
        <v>1949529</v>
      </c>
      <c r="G269" s="36">
        <f t="shared" si="64"/>
        <v>9.3983166199730656E-2</v>
      </c>
      <c r="H269" s="31">
        <v>2322191</v>
      </c>
      <c r="I269" s="36">
        <f t="shared" si="65"/>
        <v>0.11194850792192305</v>
      </c>
      <c r="J269" s="31">
        <v>2533582</v>
      </c>
      <c r="K269" s="36">
        <f t="shared" si="66"/>
        <v>0.13203303976236386</v>
      </c>
      <c r="L269" s="31">
        <v>0</v>
      </c>
      <c r="M269" s="36">
        <f t="shared" si="67"/>
        <v>0</v>
      </c>
      <c r="N269" s="31">
        <f t="shared" si="68"/>
        <v>6805302</v>
      </c>
      <c r="O269" s="36">
        <f t="shared" si="69"/>
        <v>0.35464599510136013</v>
      </c>
      <c r="P269" s="31">
        <v>1967853</v>
      </c>
      <c r="Q269" s="31">
        <v>21236075</v>
      </c>
      <c r="R269" s="31">
        <v>19935710</v>
      </c>
      <c r="S269" s="31">
        <v>5447957</v>
      </c>
      <c r="T269" s="36">
        <f t="shared" si="70"/>
        <v>0.27327629665559944</v>
      </c>
      <c r="U269" s="36">
        <f t="shared" si="71"/>
        <v>0.28748539652098004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5782173</v>
      </c>
      <c r="E270" s="31">
        <v>1793527</v>
      </c>
      <c r="F270" s="31">
        <v>68825</v>
      </c>
      <c r="G270" s="36">
        <f t="shared" si="64"/>
        <v>1.1902964508325849E-2</v>
      </c>
      <c r="H270" s="31">
        <v>234087</v>
      </c>
      <c r="I270" s="36">
        <f t="shared" si="65"/>
        <v>4.0484260847954569E-2</v>
      </c>
      <c r="J270" s="31">
        <v>315847</v>
      </c>
      <c r="K270" s="36">
        <f t="shared" si="66"/>
        <v>0.17610384454764272</v>
      </c>
      <c r="L270" s="31">
        <v>0</v>
      </c>
      <c r="M270" s="36">
        <f t="shared" si="67"/>
        <v>0</v>
      </c>
      <c r="N270" s="31">
        <f t="shared" si="68"/>
        <v>618759</v>
      </c>
      <c r="O270" s="36">
        <f t="shared" si="69"/>
        <v>0.34499564266386845</v>
      </c>
      <c r="P270" s="31">
        <v>204293</v>
      </c>
      <c r="Q270" s="31">
        <v>1944288</v>
      </c>
      <c r="R270" s="31">
        <v>1752851</v>
      </c>
      <c r="S270" s="31">
        <v>916632</v>
      </c>
      <c r="T270" s="36">
        <f t="shared" si="70"/>
        <v>0.52293777394655905</v>
      </c>
      <c r="U270" s="36">
        <f t="shared" si="71"/>
        <v>0.54604905699167383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8902650</v>
      </c>
      <c r="E271" s="31">
        <v>11023246</v>
      </c>
      <c r="F271" s="31">
        <v>936449</v>
      </c>
      <c r="G271" s="36">
        <f t="shared" si="64"/>
        <v>0.1051876688401768</v>
      </c>
      <c r="H271" s="31">
        <v>1847469</v>
      </c>
      <c r="I271" s="36">
        <f t="shared" si="65"/>
        <v>0.20751899715253325</v>
      </c>
      <c r="J271" s="31">
        <v>1108868</v>
      </c>
      <c r="K271" s="36">
        <f t="shared" si="66"/>
        <v>0.10059360010653849</v>
      </c>
      <c r="L271" s="31">
        <v>0</v>
      </c>
      <c r="M271" s="36">
        <f t="shared" si="67"/>
        <v>0</v>
      </c>
      <c r="N271" s="31">
        <f t="shared" si="68"/>
        <v>3892786</v>
      </c>
      <c r="O271" s="36">
        <f t="shared" si="69"/>
        <v>0.35314334815715809</v>
      </c>
      <c r="P271" s="31">
        <v>1193685</v>
      </c>
      <c r="Q271" s="31">
        <v>7462944</v>
      </c>
      <c r="R271" s="31">
        <v>10258933</v>
      </c>
      <c r="S271" s="31">
        <v>3089805</v>
      </c>
      <c r="T271" s="36">
        <f t="shared" si="70"/>
        <v>0.30118190653940324</v>
      </c>
      <c r="U271" s="36">
        <f t="shared" si="71"/>
        <v>-7.10547590025844E-2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3948453</v>
      </c>
      <c r="E272" s="31">
        <v>4065945</v>
      </c>
      <c r="F272" s="31">
        <v>730982</v>
      </c>
      <c r="G272" s="36">
        <f t="shared" si="64"/>
        <v>0.1851312400071623</v>
      </c>
      <c r="H272" s="31">
        <v>807108</v>
      </c>
      <c r="I272" s="36">
        <f t="shared" si="65"/>
        <v>0.2044111959797926</v>
      </c>
      <c r="J272" s="31">
        <v>736048</v>
      </c>
      <c r="K272" s="36">
        <f t="shared" si="66"/>
        <v>0.18102753480433209</v>
      </c>
      <c r="L272" s="31">
        <v>0</v>
      </c>
      <c r="M272" s="36">
        <f t="shared" si="67"/>
        <v>0</v>
      </c>
      <c r="N272" s="31">
        <f t="shared" si="68"/>
        <v>2274138</v>
      </c>
      <c r="O272" s="36">
        <f t="shared" si="69"/>
        <v>0.55931351752175695</v>
      </c>
      <c r="P272" s="31">
        <v>739291</v>
      </c>
      <c r="Q272" s="31">
        <v>5388524</v>
      </c>
      <c r="R272" s="31">
        <v>5248524</v>
      </c>
      <c r="S272" s="31">
        <v>2179757</v>
      </c>
      <c r="T272" s="36">
        <f t="shared" si="70"/>
        <v>0.41530857056193321</v>
      </c>
      <c r="U272" s="36">
        <f t="shared" si="71"/>
        <v>-4.3866353032838701E-3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5360938</v>
      </c>
      <c r="E273" s="31">
        <v>5075938</v>
      </c>
      <c r="F273" s="31">
        <v>489220</v>
      </c>
      <c r="G273" s="36">
        <f t="shared" si="64"/>
        <v>9.1256418186518848E-2</v>
      </c>
      <c r="H273" s="31">
        <v>585950</v>
      </c>
      <c r="I273" s="36">
        <f t="shared" si="65"/>
        <v>0.10929990236783189</v>
      </c>
      <c r="J273" s="31">
        <v>615434</v>
      </c>
      <c r="K273" s="36">
        <f t="shared" si="66"/>
        <v>0.12124537376146044</v>
      </c>
      <c r="L273" s="31">
        <v>0</v>
      </c>
      <c r="M273" s="36">
        <f t="shared" si="67"/>
        <v>0</v>
      </c>
      <c r="N273" s="31">
        <f t="shared" si="68"/>
        <v>1690604</v>
      </c>
      <c r="O273" s="36">
        <f t="shared" si="69"/>
        <v>0.33306238177062053</v>
      </c>
      <c r="P273" s="31">
        <v>478845</v>
      </c>
      <c r="Q273" s="31">
        <v>4393711</v>
      </c>
      <c r="R273" s="31">
        <v>4131711</v>
      </c>
      <c r="S273" s="31">
        <v>1470400</v>
      </c>
      <c r="T273" s="36">
        <f t="shared" si="70"/>
        <v>0.35588161901933607</v>
      </c>
      <c r="U273" s="36">
        <f t="shared" si="71"/>
        <v>0.28524679175933754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0</v>
      </c>
      <c r="E274" s="31">
        <v>0</v>
      </c>
      <c r="F274" s="31">
        <v>0</v>
      </c>
      <c r="G274" s="36">
        <f t="shared" si="64"/>
        <v>0</v>
      </c>
      <c r="H274" s="31">
        <v>0</v>
      </c>
      <c r="I274" s="36">
        <f t="shared" si="65"/>
        <v>0</v>
      </c>
      <c r="J274" s="31">
        <v>0</v>
      </c>
      <c r="K274" s="36">
        <f t="shared" si="66"/>
        <v>0</v>
      </c>
      <c r="L274" s="31">
        <v>0</v>
      </c>
      <c r="M274" s="36">
        <f t="shared" si="67"/>
        <v>0</v>
      </c>
      <c r="N274" s="31">
        <f t="shared" si="68"/>
        <v>0</v>
      </c>
      <c r="O274" s="36">
        <f t="shared" si="69"/>
        <v>0</v>
      </c>
      <c r="P274" s="31">
        <v>0</v>
      </c>
      <c r="Q274" s="31">
        <v>0</v>
      </c>
      <c r="R274" s="31">
        <v>0</v>
      </c>
      <c r="S274" s="31">
        <v>0</v>
      </c>
      <c r="T274" s="36">
        <f t="shared" si="70"/>
        <v>0</v>
      </c>
      <c r="U274" s="36">
        <f t="shared" si="71"/>
        <v>0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53432865</v>
      </c>
      <c r="E275" s="32">
        <f>SUM(E268:E274)</f>
        <v>49813774</v>
      </c>
      <c r="F275" s="32">
        <f>SUM(F268:F274)</f>
        <v>5167828</v>
      </c>
      <c r="G275" s="37">
        <f t="shared" si="64"/>
        <v>9.6716281262477694E-2</v>
      </c>
      <c r="H275" s="32">
        <f>SUM(H268:H274)</f>
        <v>6554990</v>
      </c>
      <c r="I275" s="37">
        <f t="shared" si="65"/>
        <v>0.12267712015816483</v>
      </c>
      <c r="J275" s="32">
        <f>SUM(J268:J274)</f>
        <v>6664273</v>
      </c>
      <c r="K275" s="37">
        <f t="shared" si="66"/>
        <v>0.1337837402161097</v>
      </c>
      <c r="L275" s="32">
        <f>SUM(L268:L274)</f>
        <v>0</v>
      </c>
      <c r="M275" s="37">
        <f t="shared" si="67"/>
        <v>0</v>
      </c>
      <c r="N275" s="32">
        <f t="shared" si="68"/>
        <v>18387091</v>
      </c>
      <c r="O275" s="37">
        <f t="shared" si="69"/>
        <v>0.3691166021671034</v>
      </c>
      <c r="P275" s="32">
        <f>SUM(P268:P274)</f>
        <v>5203565</v>
      </c>
      <c r="Q275" s="32">
        <f>SUM(Q268:Q274)</f>
        <v>46475628</v>
      </c>
      <c r="R275" s="32">
        <f>SUM(R268:R274)</f>
        <v>46231377</v>
      </c>
      <c r="S275" s="32">
        <f>SUM(S268:S274)</f>
        <v>14723725</v>
      </c>
      <c r="T275" s="37">
        <f t="shared" si="70"/>
        <v>0.3184790494126965</v>
      </c>
      <c r="U275" s="37">
        <f t="shared" si="71"/>
        <v>0.28071293430561539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6744976</v>
      </c>
      <c r="E276" s="31">
        <v>6817304</v>
      </c>
      <c r="F276" s="31">
        <v>637803</v>
      </c>
      <c r="G276" s="36">
        <f t="shared" si="64"/>
        <v>9.455971377807719E-2</v>
      </c>
      <c r="H276" s="31">
        <v>778170</v>
      </c>
      <c r="I276" s="36">
        <f t="shared" si="65"/>
        <v>0.11537031414196285</v>
      </c>
      <c r="J276" s="31">
        <v>620954</v>
      </c>
      <c r="K276" s="36">
        <f t="shared" si="66"/>
        <v>9.1084980220920181E-2</v>
      </c>
      <c r="L276" s="31">
        <v>0</v>
      </c>
      <c r="M276" s="36">
        <f t="shared" si="67"/>
        <v>0</v>
      </c>
      <c r="N276" s="31">
        <f t="shared" si="68"/>
        <v>2036927</v>
      </c>
      <c r="O276" s="36">
        <f t="shared" si="69"/>
        <v>0.29878776126163659</v>
      </c>
      <c r="P276" s="31">
        <v>569230</v>
      </c>
      <c r="Q276" s="31">
        <v>14976696</v>
      </c>
      <c r="R276" s="31">
        <v>9804314</v>
      </c>
      <c r="S276" s="31">
        <v>1904258</v>
      </c>
      <c r="T276" s="36">
        <f t="shared" si="70"/>
        <v>0.19422654149999682</v>
      </c>
      <c r="U276" s="36">
        <f t="shared" si="71"/>
        <v>9.0866609279201649E-2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14659300</v>
      </c>
      <c r="E277" s="31">
        <v>17371400</v>
      </c>
      <c r="F277" s="31">
        <v>930684</v>
      </c>
      <c r="G277" s="36">
        <f t="shared" si="64"/>
        <v>6.3487615370447434E-2</v>
      </c>
      <c r="H277" s="31">
        <v>1297238</v>
      </c>
      <c r="I277" s="36">
        <f t="shared" si="65"/>
        <v>8.8492492820257451E-2</v>
      </c>
      <c r="J277" s="31">
        <v>1451596</v>
      </c>
      <c r="K277" s="36">
        <f t="shared" si="66"/>
        <v>8.3562407175011802E-2</v>
      </c>
      <c r="L277" s="31">
        <v>0</v>
      </c>
      <c r="M277" s="36">
        <f t="shared" si="67"/>
        <v>0</v>
      </c>
      <c r="N277" s="31">
        <f t="shared" si="68"/>
        <v>3679518</v>
      </c>
      <c r="O277" s="36">
        <f t="shared" si="69"/>
        <v>0.21181470693208376</v>
      </c>
      <c r="P277" s="31">
        <v>1461969</v>
      </c>
      <c r="Q277" s="31">
        <v>14618287</v>
      </c>
      <c r="R277" s="31">
        <v>14015875</v>
      </c>
      <c r="S277" s="31">
        <v>4127273</v>
      </c>
      <c r="T277" s="36">
        <f t="shared" si="70"/>
        <v>0.29447130485966805</v>
      </c>
      <c r="U277" s="36">
        <f t="shared" si="71"/>
        <v>-7.0952256853599183E-3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14389777</v>
      </c>
      <c r="E278" s="31">
        <v>9433407</v>
      </c>
      <c r="F278" s="31">
        <v>22062</v>
      </c>
      <c r="G278" s="36">
        <f t="shared" si="64"/>
        <v>1.5331717788260374E-3</v>
      </c>
      <c r="H278" s="31">
        <v>0</v>
      </c>
      <c r="I278" s="36">
        <f t="shared" si="65"/>
        <v>0</v>
      </c>
      <c r="J278" s="31">
        <v>1140760</v>
      </c>
      <c r="K278" s="36">
        <f t="shared" si="66"/>
        <v>0.12092767756124589</v>
      </c>
      <c r="L278" s="31">
        <v>0</v>
      </c>
      <c r="M278" s="36">
        <f t="shared" si="67"/>
        <v>0</v>
      </c>
      <c r="N278" s="31">
        <f t="shared" si="68"/>
        <v>1162822</v>
      </c>
      <c r="O278" s="36">
        <f t="shared" si="69"/>
        <v>0.12326638721301858</v>
      </c>
      <c r="P278" s="31">
        <v>9825</v>
      </c>
      <c r="Q278" s="31">
        <v>0</v>
      </c>
      <c r="R278" s="31">
        <v>7069243</v>
      </c>
      <c r="S278" s="31">
        <v>97593</v>
      </c>
      <c r="T278" s="36">
        <f t="shared" si="70"/>
        <v>1.3805297115971258E-2</v>
      </c>
      <c r="U278" s="36">
        <f t="shared" si="71"/>
        <v>115.10788804071247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8142719</v>
      </c>
      <c r="E279" s="31">
        <v>7691719</v>
      </c>
      <c r="F279" s="31">
        <v>475529</v>
      </c>
      <c r="G279" s="36">
        <f t="shared" si="64"/>
        <v>5.8399288984428914E-2</v>
      </c>
      <c r="H279" s="31">
        <v>739379</v>
      </c>
      <c r="I279" s="36">
        <f t="shared" si="65"/>
        <v>9.0802470280504588E-2</v>
      </c>
      <c r="J279" s="31">
        <v>841454</v>
      </c>
      <c r="K279" s="36">
        <f t="shared" si="66"/>
        <v>0.10939739218242372</v>
      </c>
      <c r="L279" s="31">
        <v>0</v>
      </c>
      <c r="M279" s="36">
        <f t="shared" si="67"/>
        <v>0</v>
      </c>
      <c r="N279" s="31">
        <f t="shared" si="68"/>
        <v>2056362</v>
      </c>
      <c r="O279" s="36">
        <f t="shared" si="69"/>
        <v>0.26734752010571367</v>
      </c>
      <c r="P279" s="31">
        <v>222708</v>
      </c>
      <c r="Q279" s="31">
        <v>9153614</v>
      </c>
      <c r="R279" s="31">
        <v>7771712</v>
      </c>
      <c r="S279" s="31">
        <v>222708</v>
      </c>
      <c r="T279" s="36">
        <f t="shared" si="70"/>
        <v>2.8656234302043102E-2</v>
      </c>
      <c r="U279" s="36">
        <f t="shared" si="71"/>
        <v>2.7782836718932415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3897004</v>
      </c>
      <c r="E280" s="31">
        <v>3908681</v>
      </c>
      <c r="F280" s="31">
        <v>195889</v>
      </c>
      <c r="G280" s="36">
        <f t="shared" si="64"/>
        <v>5.0266563749998716E-2</v>
      </c>
      <c r="H280" s="31">
        <v>162226</v>
      </c>
      <c r="I280" s="36">
        <f t="shared" si="65"/>
        <v>4.1628389398625197E-2</v>
      </c>
      <c r="J280" s="31">
        <v>171714</v>
      </c>
      <c r="K280" s="36">
        <f t="shared" si="66"/>
        <v>4.3931443880940911E-2</v>
      </c>
      <c r="L280" s="31">
        <v>0</v>
      </c>
      <c r="M280" s="36">
        <f t="shared" si="67"/>
        <v>0</v>
      </c>
      <c r="N280" s="31">
        <f t="shared" si="68"/>
        <v>529829</v>
      </c>
      <c r="O280" s="36">
        <f t="shared" si="69"/>
        <v>0.13555186519442236</v>
      </c>
      <c r="P280" s="31">
        <v>163801</v>
      </c>
      <c r="Q280" s="31">
        <v>6360875</v>
      </c>
      <c r="R280" s="31">
        <v>5555412</v>
      </c>
      <c r="S280" s="31">
        <v>474030</v>
      </c>
      <c r="T280" s="36">
        <f t="shared" si="70"/>
        <v>8.5327604865309714E-2</v>
      </c>
      <c r="U280" s="36">
        <f t="shared" si="71"/>
        <v>4.8308618384503177E-2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2358592</v>
      </c>
      <c r="E281" s="31">
        <v>5648237</v>
      </c>
      <c r="F281" s="31">
        <v>223702</v>
      </c>
      <c r="G281" s="36">
        <f t="shared" si="64"/>
        <v>9.4845568881773534E-2</v>
      </c>
      <c r="H281" s="31">
        <v>245659</v>
      </c>
      <c r="I281" s="36">
        <f t="shared" si="65"/>
        <v>0.10415493650449081</v>
      </c>
      <c r="J281" s="31">
        <v>348767</v>
      </c>
      <c r="K281" s="36">
        <f t="shared" si="66"/>
        <v>6.1747940109453621E-2</v>
      </c>
      <c r="L281" s="31">
        <v>0</v>
      </c>
      <c r="M281" s="36">
        <f t="shared" si="67"/>
        <v>0</v>
      </c>
      <c r="N281" s="31">
        <f t="shared" si="68"/>
        <v>818128</v>
      </c>
      <c r="O281" s="36">
        <f t="shared" si="69"/>
        <v>0.14484661319983563</v>
      </c>
      <c r="P281" s="31">
        <v>249043</v>
      </c>
      <c r="Q281" s="31">
        <v>3380568</v>
      </c>
      <c r="R281" s="31">
        <v>1969584</v>
      </c>
      <c r="S281" s="31">
        <v>855270</v>
      </c>
      <c r="T281" s="36">
        <f t="shared" si="70"/>
        <v>0.43423890527136694</v>
      </c>
      <c r="U281" s="36">
        <f t="shared" si="71"/>
        <v>0.4004288416056665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5843770</v>
      </c>
      <c r="E282" s="31">
        <v>5393920</v>
      </c>
      <c r="F282" s="31">
        <v>881108</v>
      </c>
      <c r="G282" s="36">
        <f t="shared" si="64"/>
        <v>0.15077732354284989</v>
      </c>
      <c r="H282" s="31">
        <v>872445</v>
      </c>
      <c r="I282" s="36">
        <f t="shared" si="65"/>
        <v>0.14929489011374505</v>
      </c>
      <c r="J282" s="31">
        <v>1262014</v>
      </c>
      <c r="K282" s="36">
        <f t="shared" si="66"/>
        <v>0.23396972887992407</v>
      </c>
      <c r="L282" s="31">
        <v>0</v>
      </c>
      <c r="M282" s="36">
        <f t="shared" si="67"/>
        <v>0</v>
      </c>
      <c r="N282" s="31">
        <f t="shared" si="68"/>
        <v>3015567</v>
      </c>
      <c r="O282" s="36">
        <f t="shared" si="69"/>
        <v>0.5590678022662553</v>
      </c>
      <c r="P282" s="31">
        <v>1269751</v>
      </c>
      <c r="Q282" s="31">
        <v>5664084</v>
      </c>
      <c r="R282" s="31">
        <v>6050507</v>
      </c>
      <c r="S282" s="31">
        <v>3751162</v>
      </c>
      <c r="T282" s="36">
        <f t="shared" si="70"/>
        <v>0.61997482194467335</v>
      </c>
      <c r="U282" s="36">
        <f t="shared" si="71"/>
        <v>-6.0933206589323108E-3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18560753</v>
      </c>
      <c r="E283" s="31">
        <v>21888192</v>
      </c>
      <c r="F283" s="31">
        <v>19327</v>
      </c>
      <c r="G283" s="36">
        <f t="shared" si="64"/>
        <v>1.0412831850087117E-3</v>
      </c>
      <c r="H283" s="31">
        <v>2556073</v>
      </c>
      <c r="I283" s="36">
        <f t="shared" si="65"/>
        <v>0.13771386322526893</v>
      </c>
      <c r="J283" s="31">
        <v>256192</v>
      </c>
      <c r="K283" s="36">
        <f t="shared" si="66"/>
        <v>1.1704575690856513E-2</v>
      </c>
      <c r="L283" s="31">
        <v>0</v>
      </c>
      <c r="M283" s="36">
        <f t="shared" si="67"/>
        <v>0</v>
      </c>
      <c r="N283" s="31">
        <f t="shared" si="68"/>
        <v>2831592</v>
      </c>
      <c r="O283" s="36">
        <f t="shared" si="69"/>
        <v>0.12936618977026518</v>
      </c>
      <c r="P283" s="31">
        <v>2123933</v>
      </c>
      <c r="Q283" s="31">
        <v>18877336</v>
      </c>
      <c r="R283" s="31">
        <v>19023320</v>
      </c>
      <c r="S283" s="31">
        <v>7865962</v>
      </c>
      <c r="T283" s="36">
        <f t="shared" si="70"/>
        <v>0.41349049482424727</v>
      </c>
      <c r="U283" s="36">
        <f t="shared" si="71"/>
        <v>-0.87937849263606715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74596891</v>
      </c>
      <c r="E285" s="32">
        <f>SUM(E276:E284)</f>
        <v>78152860</v>
      </c>
      <c r="F285" s="32">
        <f>SUM(F276:F284)</f>
        <v>3386104</v>
      </c>
      <c r="G285" s="37">
        <f t="shared" si="64"/>
        <v>4.5392025788313348E-2</v>
      </c>
      <c r="H285" s="32">
        <f>SUM(H276:H284)</f>
        <v>6651190</v>
      </c>
      <c r="I285" s="37">
        <f t="shared" si="65"/>
        <v>8.9161758765522819E-2</v>
      </c>
      <c r="J285" s="32">
        <f>SUM(J276:J284)</f>
        <v>6093451</v>
      </c>
      <c r="K285" s="37">
        <f t="shared" si="66"/>
        <v>7.7968368655990328E-2</v>
      </c>
      <c r="L285" s="32">
        <f>SUM(L276:L284)</f>
        <v>0</v>
      </c>
      <c r="M285" s="37">
        <f t="shared" si="67"/>
        <v>0</v>
      </c>
      <c r="N285" s="32">
        <f t="shared" si="68"/>
        <v>16130745</v>
      </c>
      <c r="O285" s="37">
        <f t="shared" si="69"/>
        <v>0.20639993213300192</v>
      </c>
      <c r="P285" s="32">
        <f>SUM(P276:P284)</f>
        <v>6070260</v>
      </c>
      <c r="Q285" s="32">
        <f>SUM(Q276:Q284)</f>
        <v>73031460</v>
      </c>
      <c r="R285" s="32">
        <f>SUM(R276:R284)</f>
        <v>71259967</v>
      </c>
      <c r="S285" s="32">
        <f>SUM(S276:S284)</f>
        <v>19298256</v>
      </c>
      <c r="T285" s="37">
        <f t="shared" si="70"/>
        <v>0.27081483212025625</v>
      </c>
      <c r="U285" s="37">
        <f t="shared" si="71"/>
        <v>3.8204294379482473E-3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27102017</v>
      </c>
      <c r="E286" s="31">
        <v>27102017</v>
      </c>
      <c r="F286" s="31">
        <v>522720</v>
      </c>
      <c r="G286" s="36">
        <f t="shared" si="64"/>
        <v>1.9287125382586839E-2</v>
      </c>
      <c r="H286" s="31">
        <v>2590508</v>
      </c>
      <c r="I286" s="36">
        <f t="shared" si="65"/>
        <v>9.5583587007564794E-2</v>
      </c>
      <c r="J286" s="31">
        <v>51124</v>
      </c>
      <c r="K286" s="36">
        <f t="shared" si="66"/>
        <v>1.8863540673005998E-3</v>
      </c>
      <c r="L286" s="31">
        <v>0</v>
      </c>
      <c r="M286" s="36">
        <f t="shared" si="67"/>
        <v>0</v>
      </c>
      <c r="N286" s="31">
        <f t="shared" si="68"/>
        <v>3164352</v>
      </c>
      <c r="O286" s="36">
        <f t="shared" si="69"/>
        <v>0.11675706645745222</v>
      </c>
      <c r="P286" s="31">
        <v>1397959</v>
      </c>
      <c r="Q286" s="31">
        <v>12855834</v>
      </c>
      <c r="R286" s="31">
        <v>12855834</v>
      </c>
      <c r="S286" s="31">
        <v>4599700</v>
      </c>
      <c r="T286" s="36">
        <f t="shared" si="70"/>
        <v>0.35779086755476153</v>
      </c>
      <c r="U286" s="36">
        <f t="shared" si="71"/>
        <v>-0.96342954264037783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7390333</v>
      </c>
      <c r="E287" s="31">
        <v>7490333</v>
      </c>
      <c r="F287" s="31">
        <v>452036</v>
      </c>
      <c r="G287" s="36">
        <f t="shared" si="64"/>
        <v>6.1165850036798072E-2</v>
      </c>
      <c r="H287" s="31">
        <v>590437</v>
      </c>
      <c r="I287" s="36">
        <f t="shared" si="65"/>
        <v>7.9893152311269325E-2</v>
      </c>
      <c r="J287" s="31">
        <v>561244</v>
      </c>
      <c r="K287" s="36">
        <f t="shared" si="66"/>
        <v>7.4929111963379993E-2</v>
      </c>
      <c r="L287" s="31">
        <v>0</v>
      </c>
      <c r="M287" s="36">
        <f t="shared" si="67"/>
        <v>0</v>
      </c>
      <c r="N287" s="31">
        <f t="shared" si="68"/>
        <v>1603717</v>
      </c>
      <c r="O287" s="36">
        <f t="shared" si="69"/>
        <v>0.21410490027612925</v>
      </c>
      <c r="P287" s="31">
        <v>310348</v>
      </c>
      <c r="Q287" s="31">
        <v>6782904</v>
      </c>
      <c r="R287" s="31">
        <v>6882904</v>
      </c>
      <c r="S287" s="31">
        <v>1229999</v>
      </c>
      <c r="T287" s="36">
        <f t="shared" si="70"/>
        <v>0.17870349492016741</v>
      </c>
      <c r="U287" s="36">
        <f t="shared" si="71"/>
        <v>0.80843440267055056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43575937</v>
      </c>
      <c r="E288" s="31">
        <v>28970869</v>
      </c>
      <c r="F288" s="31">
        <v>3255750</v>
      </c>
      <c r="G288" s="36">
        <f t="shared" si="64"/>
        <v>7.4714400289315641E-2</v>
      </c>
      <c r="H288" s="31">
        <v>4054685</v>
      </c>
      <c r="I288" s="36">
        <f t="shared" si="65"/>
        <v>9.3048716313317598E-2</v>
      </c>
      <c r="J288" s="31">
        <v>3369124</v>
      </c>
      <c r="K288" s="36">
        <f t="shared" si="66"/>
        <v>0.11629350848951062</v>
      </c>
      <c r="L288" s="31">
        <v>0</v>
      </c>
      <c r="M288" s="36">
        <f t="shared" si="67"/>
        <v>0</v>
      </c>
      <c r="N288" s="31">
        <f t="shared" si="68"/>
        <v>10679559</v>
      </c>
      <c r="O288" s="36">
        <f t="shared" si="69"/>
        <v>0.36863095131871948</v>
      </c>
      <c r="P288" s="31">
        <v>3144529</v>
      </c>
      <c r="Q288" s="31">
        <v>11428540</v>
      </c>
      <c r="R288" s="31">
        <v>18193078</v>
      </c>
      <c r="S288" s="31">
        <v>9274422</v>
      </c>
      <c r="T288" s="36">
        <f t="shared" si="70"/>
        <v>0.50977750988590276</v>
      </c>
      <c r="U288" s="36">
        <f t="shared" si="71"/>
        <v>7.1424051105904995E-2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6367717</v>
      </c>
      <c r="E289" s="31">
        <v>4741838</v>
      </c>
      <c r="F289" s="31">
        <v>2529741</v>
      </c>
      <c r="G289" s="36">
        <f t="shared" si="64"/>
        <v>0.39727597818810101</v>
      </c>
      <c r="H289" s="31">
        <v>1847011</v>
      </c>
      <c r="I289" s="36">
        <f t="shared" si="65"/>
        <v>0.29005858771675941</v>
      </c>
      <c r="J289" s="31">
        <v>1689168</v>
      </c>
      <c r="K289" s="36">
        <f t="shared" si="66"/>
        <v>0.35622642528066123</v>
      </c>
      <c r="L289" s="31">
        <v>0</v>
      </c>
      <c r="M289" s="36">
        <f t="shared" si="67"/>
        <v>0</v>
      </c>
      <c r="N289" s="31">
        <f t="shared" si="68"/>
        <v>6065920</v>
      </c>
      <c r="O289" s="36">
        <f t="shared" si="69"/>
        <v>1.279233917312232</v>
      </c>
      <c r="P289" s="31">
        <v>1590905</v>
      </c>
      <c r="Q289" s="31">
        <v>4976852</v>
      </c>
      <c r="R289" s="31">
        <v>5011138</v>
      </c>
      <c r="S289" s="31">
        <v>3309665</v>
      </c>
      <c r="T289" s="36">
        <f t="shared" si="70"/>
        <v>0.66046175539368501</v>
      </c>
      <c r="U289" s="36">
        <f t="shared" si="71"/>
        <v>6.1765473111216496E-2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42873974</v>
      </c>
      <c r="E290" s="31">
        <v>50180079</v>
      </c>
      <c r="F290" s="31">
        <v>7809848</v>
      </c>
      <c r="G290" s="36">
        <f t="shared" si="64"/>
        <v>0.1821582482650197</v>
      </c>
      <c r="H290" s="31">
        <v>8491414</v>
      </c>
      <c r="I290" s="36">
        <f t="shared" si="65"/>
        <v>0.19805521177019886</v>
      </c>
      <c r="J290" s="31">
        <v>8604471</v>
      </c>
      <c r="K290" s="36">
        <f t="shared" si="66"/>
        <v>0.1714718504129896</v>
      </c>
      <c r="L290" s="31">
        <v>0</v>
      </c>
      <c r="M290" s="36">
        <f t="shared" si="67"/>
        <v>0</v>
      </c>
      <c r="N290" s="31">
        <f t="shared" si="68"/>
        <v>24905733</v>
      </c>
      <c r="O290" s="36">
        <f t="shared" si="69"/>
        <v>0.49632709824948662</v>
      </c>
      <c r="P290" s="31">
        <v>7655874</v>
      </c>
      <c r="Q290" s="31">
        <v>40305729</v>
      </c>
      <c r="R290" s="31">
        <v>41305729</v>
      </c>
      <c r="S290" s="31">
        <v>21431400</v>
      </c>
      <c r="T290" s="36">
        <f t="shared" si="70"/>
        <v>0.51884812394910163</v>
      </c>
      <c r="U290" s="36">
        <f t="shared" si="71"/>
        <v>0.12390446864721127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127309978</v>
      </c>
      <c r="E292" s="32">
        <f>SUM(E286:E291)</f>
        <v>118485136</v>
      </c>
      <c r="F292" s="32">
        <f>SUM(F286:F291)</f>
        <v>14570095</v>
      </c>
      <c r="G292" s="37">
        <f t="shared" si="64"/>
        <v>0.11444582136366405</v>
      </c>
      <c r="H292" s="32">
        <f>SUM(H286:H291)</f>
        <v>17574055</v>
      </c>
      <c r="I292" s="37">
        <f t="shared" si="65"/>
        <v>0.1380414581487085</v>
      </c>
      <c r="J292" s="32">
        <f>SUM(J286:J291)</f>
        <v>14275131</v>
      </c>
      <c r="K292" s="37">
        <f t="shared" si="66"/>
        <v>0.12048035291110271</v>
      </c>
      <c r="L292" s="32">
        <f>SUM(L286:L291)</f>
        <v>0</v>
      </c>
      <c r="M292" s="37">
        <f t="shared" si="67"/>
        <v>0</v>
      </c>
      <c r="N292" s="32">
        <f t="shared" si="68"/>
        <v>46419281</v>
      </c>
      <c r="O292" s="37">
        <f t="shared" si="69"/>
        <v>0.39177303218861143</v>
      </c>
      <c r="P292" s="32">
        <f>SUM(P286:P291)</f>
        <v>14099615</v>
      </c>
      <c r="Q292" s="32">
        <f>SUM(Q286:Q291)</f>
        <v>76349859</v>
      </c>
      <c r="R292" s="32">
        <f>SUM(R286:R291)</f>
        <v>84248683</v>
      </c>
      <c r="S292" s="32">
        <f>SUM(S286:S291)</f>
        <v>39845186</v>
      </c>
      <c r="T292" s="37">
        <f t="shared" si="70"/>
        <v>0.47294728630950822</v>
      </c>
      <c r="U292" s="37">
        <f t="shared" si="71"/>
        <v>1.2448283162341589E-2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136162886</v>
      </c>
      <c r="E293" s="31">
        <v>153065886</v>
      </c>
      <c r="F293" s="31">
        <v>28805657</v>
      </c>
      <c r="G293" s="36">
        <f t="shared" si="64"/>
        <v>0.21155292639728568</v>
      </c>
      <c r="H293" s="31">
        <v>33079062</v>
      </c>
      <c r="I293" s="36">
        <f t="shared" si="65"/>
        <v>0.2429374330388385</v>
      </c>
      <c r="J293" s="31">
        <v>29977617</v>
      </c>
      <c r="K293" s="36">
        <f t="shared" si="66"/>
        <v>0.19584779981608705</v>
      </c>
      <c r="L293" s="31">
        <v>0</v>
      </c>
      <c r="M293" s="36">
        <f t="shared" si="67"/>
        <v>0</v>
      </c>
      <c r="N293" s="31">
        <f t="shared" si="68"/>
        <v>91862336</v>
      </c>
      <c r="O293" s="36">
        <f t="shared" si="69"/>
        <v>0.60014898420932272</v>
      </c>
      <c r="P293" s="31">
        <v>16264684</v>
      </c>
      <c r="Q293" s="31">
        <v>119432588</v>
      </c>
      <c r="R293" s="31">
        <v>128182588</v>
      </c>
      <c r="S293" s="31">
        <v>79123376</v>
      </c>
      <c r="T293" s="36">
        <f t="shared" si="70"/>
        <v>0.61727085741161658</v>
      </c>
      <c r="U293" s="36">
        <f t="shared" si="71"/>
        <v>0.84311093901363221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6036019</v>
      </c>
      <c r="E294" s="31">
        <v>17970652</v>
      </c>
      <c r="F294" s="31">
        <v>2398536</v>
      </c>
      <c r="G294" s="36">
        <f t="shared" si="64"/>
        <v>0.39737051854873218</v>
      </c>
      <c r="H294" s="31">
        <v>1563282</v>
      </c>
      <c r="I294" s="36">
        <f t="shared" si="65"/>
        <v>0.2589922264989557</v>
      </c>
      <c r="J294" s="31">
        <v>520143</v>
      </c>
      <c r="K294" s="36">
        <f t="shared" si="66"/>
        <v>2.8944024958026008E-2</v>
      </c>
      <c r="L294" s="31">
        <v>0</v>
      </c>
      <c r="M294" s="36">
        <f t="shared" si="67"/>
        <v>0</v>
      </c>
      <c r="N294" s="31">
        <f t="shared" si="68"/>
        <v>4481961</v>
      </c>
      <c r="O294" s="36">
        <f t="shared" si="69"/>
        <v>0.24940447347152458</v>
      </c>
      <c r="P294" s="31">
        <v>1629914</v>
      </c>
      <c r="Q294" s="31">
        <v>9557572</v>
      </c>
      <c r="R294" s="31">
        <v>9629460</v>
      </c>
      <c r="S294" s="31">
        <v>5499596</v>
      </c>
      <c r="T294" s="36">
        <f t="shared" si="70"/>
        <v>0.57112195284055389</v>
      </c>
      <c r="U294" s="36">
        <f t="shared" si="71"/>
        <v>-0.68087702786772797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19995191</v>
      </c>
      <c r="E295" s="31">
        <v>19611264</v>
      </c>
      <c r="F295" s="31">
        <v>4712261</v>
      </c>
      <c r="G295" s="36">
        <f t="shared" si="64"/>
        <v>0.23566971678340057</v>
      </c>
      <c r="H295" s="31">
        <v>4910134</v>
      </c>
      <c r="I295" s="36">
        <f t="shared" si="65"/>
        <v>0.2455657462836939</v>
      </c>
      <c r="J295" s="31">
        <v>4451135</v>
      </c>
      <c r="K295" s="36">
        <f t="shared" si="66"/>
        <v>0.2269682872047411</v>
      </c>
      <c r="L295" s="31">
        <v>0</v>
      </c>
      <c r="M295" s="36">
        <f t="shared" si="67"/>
        <v>0</v>
      </c>
      <c r="N295" s="31">
        <f t="shared" si="68"/>
        <v>14073530</v>
      </c>
      <c r="O295" s="36">
        <f t="shared" si="69"/>
        <v>0.71762483030160629</v>
      </c>
      <c r="P295" s="31">
        <v>7795840</v>
      </c>
      <c r="Q295" s="31">
        <v>15818406</v>
      </c>
      <c r="R295" s="31">
        <v>18634289</v>
      </c>
      <c r="S295" s="31">
        <v>15377742</v>
      </c>
      <c r="T295" s="36">
        <f t="shared" si="70"/>
        <v>0.82523899892289965</v>
      </c>
      <c r="U295" s="36">
        <f t="shared" si="71"/>
        <v>-0.42903715314834578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35799201</v>
      </c>
      <c r="E296" s="31">
        <v>41120992</v>
      </c>
      <c r="F296" s="31">
        <v>8842365</v>
      </c>
      <c r="G296" s="36">
        <f t="shared" si="64"/>
        <v>0.24699894838435082</v>
      </c>
      <c r="H296" s="31">
        <v>4518000</v>
      </c>
      <c r="I296" s="36">
        <f t="shared" si="65"/>
        <v>0.1262039339928285</v>
      </c>
      <c r="J296" s="31">
        <v>22147724</v>
      </c>
      <c r="K296" s="36">
        <f t="shared" si="66"/>
        <v>0.53859897154232073</v>
      </c>
      <c r="L296" s="31">
        <v>0</v>
      </c>
      <c r="M296" s="36">
        <f t="shared" si="67"/>
        <v>0</v>
      </c>
      <c r="N296" s="31">
        <f t="shared" si="68"/>
        <v>35508089</v>
      </c>
      <c r="O296" s="36">
        <f t="shared" si="69"/>
        <v>0.86350273359164098</v>
      </c>
      <c r="P296" s="31">
        <v>3918758</v>
      </c>
      <c r="Q296" s="31">
        <v>35963909</v>
      </c>
      <c r="R296" s="31">
        <v>35963909</v>
      </c>
      <c r="S296" s="31">
        <v>24473453</v>
      </c>
      <c r="T296" s="36">
        <f t="shared" si="70"/>
        <v>0.68050035940197717</v>
      </c>
      <c r="U296" s="36">
        <f t="shared" si="71"/>
        <v>4.6517202644307201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197993297</v>
      </c>
      <c r="E298" s="32">
        <f>SUM(E293:E297)</f>
        <v>231768794</v>
      </c>
      <c r="F298" s="32">
        <f>SUM(F293:F297)</f>
        <v>44758819</v>
      </c>
      <c r="G298" s="37">
        <f t="shared" si="64"/>
        <v>0.22606229442201772</v>
      </c>
      <c r="H298" s="32">
        <f>SUM(H293:H297)</f>
        <v>44070478</v>
      </c>
      <c r="I298" s="37">
        <f t="shared" si="65"/>
        <v>0.22258570703027386</v>
      </c>
      <c r="J298" s="32">
        <f>SUM(J293:J297)</f>
        <v>57096619</v>
      </c>
      <c r="K298" s="37">
        <f t="shared" si="66"/>
        <v>0.24635162488699838</v>
      </c>
      <c r="L298" s="32">
        <f>SUM(L293:L297)</f>
        <v>0</v>
      </c>
      <c r="M298" s="37">
        <f t="shared" si="67"/>
        <v>0</v>
      </c>
      <c r="N298" s="32">
        <f t="shared" si="68"/>
        <v>145925916</v>
      </c>
      <c r="O298" s="37">
        <f t="shared" si="69"/>
        <v>0.6296184809073132</v>
      </c>
      <c r="P298" s="32">
        <f>SUM(P293:P297)</f>
        <v>29609196</v>
      </c>
      <c r="Q298" s="32">
        <f>SUM(Q293:Q297)</f>
        <v>180772475</v>
      </c>
      <c r="R298" s="32">
        <f>SUM(R293:R297)</f>
        <v>192410246</v>
      </c>
      <c r="S298" s="32">
        <f>SUM(S293:S297)</f>
        <v>124474167</v>
      </c>
      <c r="T298" s="37">
        <f t="shared" si="70"/>
        <v>0.64692067905780859</v>
      </c>
      <c r="U298" s="37">
        <f t="shared" si="71"/>
        <v>0.92834074251796639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539445818</v>
      </c>
      <c r="E299" s="32">
        <f>SUM(E263:E266,E268:E274,E276:E284,E286:E291,E293:E297)</f>
        <v>559297413</v>
      </c>
      <c r="F299" s="32">
        <f>SUM(F263:F266,F268:F274,F276:F284,F286:F291,F293:F297)</f>
        <v>80188781</v>
      </c>
      <c r="G299" s="37">
        <f t="shared" si="64"/>
        <v>0.14865029688672088</v>
      </c>
      <c r="H299" s="32">
        <f>SUM(H263:H266,H268:H274,H276:H284,H286:H291,H293:H297)</f>
        <v>94711643</v>
      </c>
      <c r="I299" s="37">
        <f t="shared" si="65"/>
        <v>0.17557211464006567</v>
      </c>
      <c r="J299" s="32">
        <f>SUM(J263:J266,J268:J274,J276:J284,J286:J291,J293:J297)</f>
        <v>105136669</v>
      </c>
      <c r="K299" s="37">
        <f t="shared" si="66"/>
        <v>0.1879798950545119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280037093</v>
      </c>
      <c r="O299" s="37">
        <f t="shared" si="69"/>
        <v>0.50069441855258501</v>
      </c>
      <c r="P299" s="32">
        <f>SUM(P263:P266,P268:P274,P276:P284,P286:P291,P293:P297)</f>
        <v>70314272</v>
      </c>
      <c r="Q299" s="32">
        <f>SUM(Q263:Q266,Q268:Q274,Q276:Q284,Q286:Q291,Q293:Q297)</f>
        <v>436957330</v>
      </c>
      <c r="R299" s="32">
        <f>SUM(R263:R266,R268:R274,R276:R284,R286:R291,R293:R297)</f>
        <v>462819981</v>
      </c>
      <c r="S299" s="32">
        <f>SUM(S263:S266,S268:S274,S276:S284,S286:S291,S293:S297)</f>
        <v>245454400</v>
      </c>
      <c r="T299" s="37">
        <f t="shared" si="70"/>
        <v>0.53034529639289707</v>
      </c>
      <c r="U299" s="37">
        <f t="shared" si="71"/>
        <v>0.49523938753145313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4326329712</v>
      </c>
      <c r="E302" s="31">
        <v>4290380781</v>
      </c>
      <c r="F302" s="31">
        <v>691773261</v>
      </c>
      <c r="G302" s="36">
        <f t="shared" ref="G302:G339" si="72">IF(($D302     =0),0,($F302     /$D302     ))</f>
        <v>0.1598984143721684</v>
      </c>
      <c r="H302" s="31">
        <v>957837068</v>
      </c>
      <c r="I302" s="36">
        <f t="shared" ref="I302:I339" si="73">IF(($D302     =0),0,($H302     /$D302     ))</f>
        <v>0.22139714995443693</v>
      </c>
      <c r="J302" s="31">
        <v>857724113</v>
      </c>
      <c r="K302" s="36">
        <f t="shared" ref="K302:K339" si="74">IF(($E302     =0),0,($J302     /$E302     ))</f>
        <v>0.19991794593114928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2507334442</v>
      </c>
      <c r="O302" s="36">
        <f t="shared" ref="O302:O339" si="77">IF(($E302     =0),0,($N302     /$E302     ))</f>
        <v>0.58440837072172225</v>
      </c>
      <c r="P302" s="31">
        <v>812896040</v>
      </c>
      <c r="Q302" s="31">
        <v>3723196698</v>
      </c>
      <c r="R302" s="31">
        <v>3904581361</v>
      </c>
      <c r="S302" s="31">
        <v>2355686426</v>
      </c>
      <c r="T302" s="36">
        <f t="shared" ref="T302:T339" si="78">IF(($R302     =0),0,($S302     /$R302     ))</f>
        <v>0.60331344341527215</v>
      </c>
      <c r="U302" s="36">
        <f t="shared" ref="U302:U339" si="79">IF(($P302     =0),0,(($J302     /$P302     )-1))</f>
        <v>5.5146132831450423E-2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4326329712</v>
      </c>
      <c r="E303" s="32">
        <f>E302</f>
        <v>4290380781</v>
      </c>
      <c r="F303" s="32">
        <f>F302</f>
        <v>691773261</v>
      </c>
      <c r="G303" s="37">
        <f t="shared" si="72"/>
        <v>0.1598984143721684</v>
      </c>
      <c r="H303" s="32">
        <f>H302</f>
        <v>957837068</v>
      </c>
      <c r="I303" s="37">
        <f t="shared" si="73"/>
        <v>0.22139714995443693</v>
      </c>
      <c r="J303" s="32">
        <f>J302</f>
        <v>857724113</v>
      </c>
      <c r="K303" s="37">
        <f t="shared" si="74"/>
        <v>0.19991794593114928</v>
      </c>
      <c r="L303" s="32">
        <f>L302</f>
        <v>0</v>
      </c>
      <c r="M303" s="37">
        <f t="shared" si="75"/>
        <v>0</v>
      </c>
      <c r="N303" s="32">
        <f t="shared" si="76"/>
        <v>2507334442</v>
      </c>
      <c r="O303" s="37">
        <f t="shared" si="77"/>
        <v>0.58440837072172225</v>
      </c>
      <c r="P303" s="32">
        <f>P302</f>
        <v>812896040</v>
      </c>
      <c r="Q303" s="32">
        <f>Q302</f>
        <v>3723196698</v>
      </c>
      <c r="R303" s="32">
        <f>R302</f>
        <v>3904581361</v>
      </c>
      <c r="S303" s="32">
        <f>S302</f>
        <v>2355686426</v>
      </c>
      <c r="T303" s="37">
        <f t="shared" si="78"/>
        <v>0.60331344341527215</v>
      </c>
      <c r="U303" s="37">
        <f t="shared" si="79"/>
        <v>5.5146132831450423E-2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31785198</v>
      </c>
      <c r="E304" s="31">
        <v>30512942</v>
      </c>
      <c r="F304" s="31">
        <v>1884788</v>
      </c>
      <c r="G304" s="36">
        <f t="shared" si="72"/>
        <v>5.9297664277567184E-2</v>
      </c>
      <c r="H304" s="31">
        <v>2207935</v>
      </c>
      <c r="I304" s="36">
        <f t="shared" si="73"/>
        <v>6.9464251882275521E-2</v>
      </c>
      <c r="J304" s="31">
        <v>13747706</v>
      </c>
      <c r="K304" s="36">
        <f t="shared" si="74"/>
        <v>0.45055327670468487</v>
      </c>
      <c r="L304" s="31">
        <v>0</v>
      </c>
      <c r="M304" s="36">
        <f t="shared" si="75"/>
        <v>0</v>
      </c>
      <c r="N304" s="31">
        <f t="shared" si="76"/>
        <v>17840429</v>
      </c>
      <c r="O304" s="36">
        <f t="shared" si="77"/>
        <v>0.58468400064471004</v>
      </c>
      <c r="P304" s="31">
        <v>1722795</v>
      </c>
      <c r="Q304" s="31">
        <v>29308364</v>
      </c>
      <c r="R304" s="31">
        <v>28796463</v>
      </c>
      <c r="S304" s="31">
        <v>6662828</v>
      </c>
      <c r="T304" s="36">
        <f t="shared" si="78"/>
        <v>0.23137661038440727</v>
      </c>
      <c r="U304" s="36">
        <f t="shared" si="79"/>
        <v>6.9798850124361866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28051293</v>
      </c>
      <c r="E305" s="31">
        <v>28202222</v>
      </c>
      <c r="F305" s="31">
        <v>6144880</v>
      </c>
      <c r="G305" s="36">
        <f t="shared" si="72"/>
        <v>0.21905870791767068</v>
      </c>
      <c r="H305" s="31">
        <v>6487938</v>
      </c>
      <c r="I305" s="36">
        <f t="shared" si="73"/>
        <v>0.23128837590481124</v>
      </c>
      <c r="J305" s="31">
        <v>6639949</v>
      </c>
      <c r="K305" s="36">
        <f t="shared" si="74"/>
        <v>0.23544063301111523</v>
      </c>
      <c r="L305" s="31">
        <v>0</v>
      </c>
      <c r="M305" s="36">
        <f t="shared" si="75"/>
        <v>0</v>
      </c>
      <c r="N305" s="31">
        <f t="shared" si="76"/>
        <v>19272767</v>
      </c>
      <c r="O305" s="36">
        <f t="shared" si="77"/>
        <v>0.68337760762254829</v>
      </c>
      <c r="P305" s="31">
        <v>6579513</v>
      </c>
      <c r="Q305" s="31">
        <v>22232959</v>
      </c>
      <c r="R305" s="31">
        <v>25795303</v>
      </c>
      <c r="S305" s="31">
        <v>17189468</v>
      </c>
      <c r="T305" s="36">
        <f t="shared" si="78"/>
        <v>0.66637976689011946</v>
      </c>
      <c r="U305" s="36">
        <f t="shared" si="79"/>
        <v>9.1854822689765303E-3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21704000</v>
      </c>
      <c r="E306" s="31">
        <v>22129600</v>
      </c>
      <c r="F306" s="31">
        <v>3782465</v>
      </c>
      <c r="G306" s="36">
        <f t="shared" si="72"/>
        <v>0.17427501842978252</v>
      </c>
      <c r="H306" s="31">
        <v>4080255</v>
      </c>
      <c r="I306" s="36">
        <f t="shared" si="73"/>
        <v>0.18799553077773681</v>
      </c>
      <c r="J306" s="31">
        <v>4721644</v>
      </c>
      <c r="K306" s="36">
        <f t="shared" si="74"/>
        <v>0.21336327814330128</v>
      </c>
      <c r="L306" s="31">
        <v>0</v>
      </c>
      <c r="M306" s="36">
        <f t="shared" si="75"/>
        <v>0</v>
      </c>
      <c r="N306" s="31">
        <f t="shared" si="76"/>
        <v>12584364</v>
      </c>
      <c r="O306" s="36">
        <f t="shared" si="77"/>
        <v>0.56866658231508926</v>
      </c>
      <c r="P306" s="31">
        <v>3749489</v>
      </c>
      <c r="Q306" s="31">
        <v>18676815</v>
      </c>
      <c r="R306" s="31">
        <v>19734600</v>
      </c>
      <c r="S306" s="31">
        <v>10978939</v>
      </c>
      <c r="T306" s="36">
        <f t="shared" si="78"/>
        <v>0.55632944169124277</v>
      </c>
      <c r="U306" s="36">
        <f t="shared" si="79"/>
        <v>0.25927666410009476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110723459</v>
      </c>
      <c r="E307" s="31">
        <v>110815243</v>
      </c>
      <c r="F307" s="31">
        <v>24511144</v>
      </c>
      <c r="G307" s="36">
        <f t="shared" si="72"/>
        <v>0.22137263612763397</v>
      </c>
      <c r="H307" s="31">
        <v>27419069</v>
      </c>
      <c r="I307" s="36">
        <f t="shared" si="73"/>
        <v>0.24763558913021314</v>
      </c>
      <c r="J307" s="31">
        <v>25728877</v>
      </c>
      <c r="K307" s="36">
        <f t="shared" si="74"/>
        <v>0.23217813996942641</v>
      </c>
      <c r="L307" s="31">
        <v>0</v>
      </c>
      <c r="M307" s="36">
        <f t="shared" si="75"/>
        <v>0</v>
      </c>
      <c r="N307" s="31">
        <f t="shared" si="76"/>
        <v>77659090</v>
      </c>
      <c r="O307" s="36">
        <f t="shared" si="77"/>
        <v>0.70079790376852757</v>
      </c>
      <c r="P307" s="31">
        <v>27642228</v>
      </c>
      <c r="Q307" s="31">
        <v>119258150</v>
      </c>
      <c r="R307" s="31">
        <v>113833027</v>
      </c>
      <c r="S307" s="31">
        <v>77616853</v>
      </c>
      <c r="T307" s="36">
        <f t="shared" si="78"/>
        <v>0.68184827413927951</v>
      </c>
      <c r="U307" s="36">
        <f t="shared" si="79"/>
        <v>-6.9218407430833739E-2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85909730</v>
      </c>
      <c r="E308" s="31">
        <v>88881069</v>
      </c>
      <c r="F308" s="31">
        <v>18240129</v>
      </c>
      <c r="G308" s="36">
        <f t="shared" si="72"/>
        <v>0.21231738244317611</v>
      </c>
      <c r="H308" s="31">
        <v>23575779</v>
      </c>
      <c r="I308" s="36">
        <f t="shared" si="73"/>
        <v>0.27442501565305816</v>
      </c>
      <c r="J308" s="31">
        <v>20018520</v>
      </c>
      <c r="K308" s="36">
        <f t="shared" si="74"/>
        <v>0.22522816416620731</v>
      </c>
      <c r="L308" s="31">
        <v>0</v>
      </c>
      <c r="M308" s="36">
        <f t="shared" si="75"/>
        <v>0</v>
      </c>
      <c r="N308" s="31">
        <f t="shared" si="76"/>
        <v>61834428</v>
      </c>
      <c r="O308" s="36">
        <f t="shared" si="77"/>
        <v>0.69569851820751616</v>
      </c>
      <c r="P308" s="31">
        <v>18480347</v>
      </c>
      <c r="Q308" s="31">
        <v>81919654</v>
      </c>
      <c r="R308" s="31">
        <v>88641679</v>
      </c>
      <c r="S308" s="31">
        <v>57266566</v>
      </c>
      <c r="T308" s="36">
        <f t="shared" si="78"/>
        <v>0.64604559216438129</v>
      </c>
      <c r="U308" s="36">
        <f t="shared" si="79"/>
        <v>8.3232906827994002E-2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0</v>
      </c>
      <c r="E309" s="31">
        <v>0</v>
      </c>
      <c r="F309" s="31">
        <v>0</v>
      </c>
      <c r="G309" s="36">
        <f t="shared" si="72"/>
        <v>0</v>
      </c>
      <c r="H309" s="31">
        <v>0</v>
      </c>
      <c r="I309" s="36">
        <f t="shared" si="73"/>
        <v>0</v>
      </c>
      <c r="J309" s="31">
        <v>0</v>
      </c>
      <c r="K309" s="36">
        <f t="shared" si="74"/>
        <v>0</v>
      </c>
      <c r="L309" s="31">
        <v>0</v>
      </c>
      <c r="M309" s="36">
        <f t="shared" si="75"/>
        <v>0</v>
      </c>
      <c r="N309" s="31">
        <f t="shared" si="76"/>
        <v>0</v>
      </c>
      <c r="O309" s="36">
        <f t="shared" si="77"/>
        <v>0</v>
      </c>
      <c r="P309" s="31">
        <v>0</v>
      </c>
      <c r="Q309" s="31">
        <v>0</v>
      </c>
      <c r="R309" s="31">
        <v>0</v>
      </c>
      <c r="S309" s="31">
        <v>0</v>
      </c>
      <c r="T309" s="36">
        <f t="shared" si="78"/>
        <v>0</v>
      </c>
      <c r="U309" s="36">
        <f t="shared" si="79"/>
        <v>0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278173680</v>
      </c>
      <c r="E310" s="32">
        <f>SUM(E304:E309)</f>
        <v>280541076</v>
      </c>
      <c r="F310" s="32">
        <f>SUM(F304:F309)</f>
        <v>54563406</v>
      </c>
      <c r="G310" s="37">
        <f t="shared" si="72"/>
        <v>0.19614870105611718</v>
      </c>
      <c r="H310" s="32">
        <f>SUM(H304:H309)</f>
        <v>63770976</v>
      </c>
      <c r="I310" s="37">
        <f t="shared" si="73"/>
        <v>0.22924877723873804</v>
      </c>
      <c r="J310" s="32">
        <f>SUM(J304:J309)</f>
        <v>70856696</v>
      </c>
      <c r="K310" s="37">
        <f t="shared" si="74"/>
        <v>0.25257155568904999</v>
      </c>
      <c r="L310" s="32">
        <f>SUM(L304:L309)</f>
        <v>0</v>
      </c>
      <c r="M310" s="37">
        <f t="shared" si="75"/>
        <v>0</v>
      </c>
      <c r="N310" s="32">
        <f t="shared" si="76"/>
        <v>189191078</v>
      </c>
      <c r="O310" s="37">
        <f t="shared" si="77"/>
        <v>0.67437924134860028</v>
      </c>
      <c r="P310" s="32">
        <f>SUM(P304:P309)</f>
        <v>58174372</v>
      </c>
      <c r="Q310" s="32">
        <f>SUM(Q304:Q309)</f>
        <v>271395942</v>
      </c>
      <c r="R310" s="32">
        <f>SUM(R304:R309)</f>
        <v>276801072</v>
      </c>
      <c r="S310" s="32">
        <f>SUM(S304:S309)</f>
        <v>169714654</v>
      </c>
      <c r="T310" s="37">
        <f t="shared" si="78"/>
        <v>0.6131286008892336</v>
      </c>
      <c r="U310" s="37">
        <f t="shared" si="79"/>
        <v>0.21800534434647623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55497855</v>
      </c>
      <c r="E311" s="31">
        <v>56339083</v>
      </c>
      <c r="F311" s="31">
        <v>8314194</v>
      </c>
      <c r="G311" s="36">
        <f t="shared" si="72"/>
        <v>0.14981108729337378</v>
      </c>
      <c r="H311" s="31">
        <v>16177875</v>
      </c>
      <c r="I311" s="36">
        <f t="shared" si="73"/>
        <v>0.29150450949861034</v>
      </c>
      <c r="J311" s="31">
        <v>8930215</v>
      </c>
      <c r="K311" s="36">
        <f t="shared" si="74"/>
        <v>0.15850834845856474</v>
      </c>
      <c r="L311" s="31">
        <v>0</v>
      </c>
      <c r="M311" s="36">
        <f t="shared" si="75"/>
        <v>0</v>
      </c>
      <c r="N311" s="31">
        <f t="shared" si="76"/>
        <v>33422284</v>
      </c>
      <c r="O311" s="36">
        <f t="shared" si="77"/>
        <v>0.5932344337233888</v>
      </c>
      <c r="P311" s="31">
        <v>7877186</v>
      </c>
      <c r="Q311" s="31">
        <v>45046162</v>
      </c>
      <c r="R311" s="31">
        <v>42992987</v>
      </c>
      <c r="S311" s="31">
        <v>21072123</v>
      </c>
      <c r="T311" s="36">
        <f t="shared" si="78"/>
        <v>0.49012930876377581</v>
      </c>
      <c r="U311" s="36">
        <f t="shared" si="79"/>
        <v>0.1336808601447268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170505619</v>
      </c>
      <c r="E312" s="31">
        <v>173429736</v>
      </c>
      <c r="F312" s="31">
        <v>35267970</v>
      </c>
      <c r="G312" s="36">
        <f t="shared" si="72"/>
        <v>0.2068434471945467</v>
      </c>
      <c r="H312" s="31">
        <v>47119292</v>
      </c>
      <c r="I312" s="36">
        <f t="shared" si="73"/>
        <v>0.27635037646471933</v>
      </c>
      <c r="J312" s="31">
        <v>39902009</v>
      </c>
      <c r="K312" s="36">
        <f t="shared" si="74"/>
        <v>0.23007593692006773</v>
      </c>
      <c r="L312" s="31">
        <v>0</v>
      </c>
      <c r="M312" s="36">
        <f t="shared" si="75"/>
        <v>0</v>
      </c>
      <c r="N312" s="31">
        <f t="shared" si="76"/>
        <v>122289271</v>
      </c>
      <c r="O312" s="36">
        <f t="shared" si="77"/>
        <v>0.70512285736282276</v>
      </c>
      <c r="P312" s="31">
        <v>42998496</v>
      </c>
      <c r="Q312" s="31">
        <v>154221408</v>
      </c>
      <c r="R312" s="31">
        <v>166648053</v>
      </c>
      <c r="S312" s="31">
        <v>120249367</v>
      </c>
      <c r="T312" s="36">
        <f t="shared" si="78"/>
        <v>0.72157678913896461</v>
      </c>
      <c r="U312" s="36">
        <f t="shared" si="79"/>
        <v>-7.2013844391208504E-2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217040545</v>
      </c>
      <c r="E313" s="31">
        <v>217676627</v>
      </c>
      <c r="F313" s="31">
        <v>9123235</v>
      </c>
      <c r="G313" s="36">
        <f t="shared" si="72"/>
        <v>4.2034703700177312E-2</v>
      </c>
      <c r="H313" s="31">
        <v>76144737</v>
      </c>
      <c r="I313" s="36">
        <f t="shared" si="73"/>
        <v>0.35083185494212615</v>
      </c>
      <c r="J313" s="31">
        <v>28649642</v>
      </c>
      <c r="K313" s="36">
        <f t="shared" si="74"/>
        <v>0.13161560979167505</v>
      </c>
      <c r="L313" s="31">
        <v>0</v>
      </c>
      <c r="M313" s="36">
        <f t="shared" si="75"/>
        <v>0</v>
      </c>
      <c r="N313" s="31">
        <f t="shared" si="76"/>
        <v>113917614</v>
      </c>
      <c r="O313" s="36">
        <f t="shared" si="77"/>
        <v>0.52333415658815774</v>
      </c>
      <c r="P313" s="31">
        <v>69101627</v>
      </c>
      <c r="Q313" s="31">
        <v>230551032</v>
      </c>
      <c r="R313" s="31">
        <v>202028457</v>
      </c>
      <c r="S313" s="31">
        <v>127814839</v>
      </c>
      <c r="T313" s="36">
        <f t="shared" si="78"/>
        <v>0.63265760130019699</v>
      </c>
      <c r="U313" s="36">
        <f t="shared" si="79"/>
        <v>-0.58539844510462835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103124501</v>
      </c>
      <c r="E314" s="31">
        <v>116535624</v>
      </c>
      <c r="F314" s="31">
        <v>17254375</v>
      </c>
      <c r="G314" s="36">
        <f t="shared" si="72"/>
        <v>0.16731596112159611</v>
      </c>
      <c r="H314" s="31">
        <v>9611598</v>
      </c>
      <c r="I314" s="36">
        <f t="shared" si="73"/>
        <v>9.3203825538995824E-2</v>
      </c>
      <c r="J314" s="31">
        <v>29721907</v>
      </c>
      <c r="K314" s="36">
        <f t="shared" si="74"/>
        <v>0.25504567599003031</v>
      </c>
      <c r="L314" s="31">
        <v>0</v>
      </c>
      <c r="M314" s="36">
        <f t="shared" si="75"/>
        <v>0</v>
      </c>
      <c r="N314" s="31">
        <f t="shared" si="76"/>
        <v>56587880</v>
      </c>
      <c r="O314" s="36">
        <f t="shared" si="77"/>
        <v>0.48558439091551953</v>
      </c>
      <c r="P314" s="31">
        <v>27341728</v>
      </c>
      <c r="Q314" s="31">
        <v>105480901</v>
      </c>
      <c r="R314" s="31">
        <v>97278542</v>
      </c>
      <c r="S314" s="31">
        <v>63795927</v>
      </c>
      <c r="T314" s="36">
        <f t="shared" si="78"/>
        <v>0.6558067759691546</v>
      </c>
      <c r="U314" s="36">
        <f t="shared" si="79"/>
        <v>8.7052983630003133E-2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44887253</v>
      </c>
      <c r="E315" s="31">
        <v>51492092</v>
      </c>
      <c r="F315" s="31">
        <v>9611857</v>
      </c>
      <c r="G315" s="36">
        <f t="shared" si="72"/>
        <v>0.21413333090354181</v>
      </c>
      <c r="H315" s="31">
        <v>10896789</v>
      </c>
      <c r="I315" s="36">
        <f t="shared" si="73"/>
        <v>0.24275909688659272</v>
      </c>
      <c r="J315" s="31">
        <v>8999469</v>
      </c>
      <c r="K315" s="36">
        <f t="shared" si="74"/>
        <v>0.17477380798589423</v>
      </c>
      <c r="L315" s="31">
        <v>0</v>
      </c>
      <c r="M315" s="36">
        <f t="shared" si="75"/>
        <v>0</v>
      </c>
      <c r="N315" s="31">
        <f t="shared" si="76"/>
        <v>29508115</v>
      </c>
      <c r="O315" s="36">
        <f t="shared" si="77"/>
        <v>0.57306110227566598</v>
      </c>
      <c r="P315" s="31">
        <v>7790696</v>
      </c>
      <c r="Q315" s="31">
        <v>33751528</v>
      </c>
      <c r="R315" s="31">
        <v>46902751</v>
      </c>
      <c r="S315" s="31">
        <v>27884632</v>
      </c>
      <c r="T315" s="36">
        <f t="shared" si="78"/>
        <v>0.59452018070325985</v>
      </c>
      <c r="U315" s="36">
        <f t="shared" si="79"/>
        <v>0.15515597066038778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0</v>
      </c>
      <c r="E316" s="31">
        <v>0</v>
      </c>
      <c r="F316" s="31">
        <v>0</v>
      </c>
      <c r="G316" s="36">
        <f t="shared" si="72"/>
        <v>0</v>
      </c>
      <c r="H316" s="31">
        <v>0</v>
      </c>
      <c r="I316" s="36">
        <f t="shared" si="73"/>
        <v>0</v>
      </c>
      <c r="J316" s="31">
        <v>0</v>
      </c>
      <c r="K316" s="36">
        <f t="shared" si="74"/>
        <v>0</v>
      </c>
      <c r="L316" s="31">
        <v>0</v>
      </c>
      <c r="M316" s="36">
        <f t="shared" si="75"/>
        <v>0</v>
      </c>
      <c r="N316" s="31">
        <f t="shared" si="76"/>
        <v>0</v>
      </c>
      <c r="O316" s="36">
        <f t="shared" si="77"/>
        <v>0</v>
      </c>
      <c r="P316" s="31">
        <v>0</v>
      </c>
      <c r="Q316" s="31">
        <v>0</v>
      </c>
      <c r="R316" s="31">
        <v>0</v>
      </c>
      <c r="S316" s="31">
        <v>0</v>
      </c>
      <c r="T316" s="36">
        <f t="shared" si="78"/>
        <v>0</v>
      </c>
      <c r="U316" s="36">
        <f t="shared" si="79"/>
        <v>0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591055773</v>
      </c>
      <c r="E317" s="32">
        <f>SUM(E311:E316)</f>
        <v>615473162</v>
      </c>
      <c r="F317" s="32">
        <f>SUM(F311:F316)</f>
        <v>79571631</v>
      </c>
      <c r="G317" s="37">
        <f t="shared" si="72"/>
        <v>0.13462626478736719</v>
      </c>
      <c r="H317" s="32">
        <f>SUM(H311:H316)</f>
        <v>159950291</v>
      </c>
      <c r="I317" s="37">
        <f t="shared" si="73"/>
        <v>0.27061793202381934</v>
      </c>
      <c r="J317" s="32">
        <f>SUM(J311:J316)</f>
        <v>116203242</v>
      </c>
      <c r="K317" s="37">
        <f t="shared" si="74"/>
        <v>0.18880310170210152</v>
      </c>
      <c r="L317" s="32">
        <f>SUM(L311:L316)</f>
        <v>0</v>
      </c>
      <c r="M317" s="37">
        <f t="shared" si="75"/>
        <v>0</v>
      </c>
      <c r="N317" s="32">
        <f t="shared" si="76"/>
        <v>355725164</v>
      </c>
      <c r="O317" s="37">
        <f t="shared" si="77"/>
        <v>0.577970228375287</v>
      </c>
      <c r="P317" s="32">
        <f>SUM(P311:P316)</f>
        <v>155109733</v>
      </c>
      <c r="Q317" s="32">
        <f>SUM(Q311:Q316)</f>
        <v>569051031</v>
      </c>
      <c r="R317" s="32">
        <f>SUM(R311:R316)</f>
        <v>555850790</v>
      </c>
      <c r="S317" s="32">
        <f>SUM(S311:S316)</f>
        <v>360816888</v>
      </c>
      <c r="T317" s="37">
        <f t="shared" si="78"/>
        <v>0.64912543886102958</v>
      </c>
      <c r="U317" s="37">
        <f t="shared" si="79"/>
        <v>-0.25083204159728645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67498809</v>
      </c>
      <c r="E318" s="31">
        <v>70875803</v>
      </c>
      <c r="F318" s="31">
        <v>14408089</v>
      </c>
      <c r="G318" s="36">
        <f t="shared" si="72"/>
        <v>0.21345693669943125</v>
      </c>
      <c r="H318" s="31">
        <v>18343488</v>
      </c>
      <c r="I318" s="36">
        <f t="shared" si="73"/>
        <v>0.27176017283504955</v>
      </c>
      <c r="J318" s="31">
        <v>13543115</v>
      </c>
      <c r="K318" s="36">
        <f t="shared" si="74"/>
        <v>0.19108235006522606</v>
      </c>
      <c r="L318" s="31">
        <v>0</v>
      </c>
      <c r="M318" s="36">
        <f t="shared" si="75"/>
        <v>0</v>
      </c>
      <c r="N318" s="31">
        <f t="shared" si="76"/>
        <v>46294692</v>
      </c>
      <c r="O318" s="36">
        <f t="shared" si="77"/>
        <v>0.65318049377161902</v>
      </c>
      <c r="P318" s="31">
        <v>17237908</v>
      </c>
      <c r="Q318" s="31">
        <v>62529822</v>
      </c>
      <c r="R318" s="31">
        <v>68053853</v>
      </c>
      <c r="S318" s="31">
        <v>51336669</v>
      </c>
      <c r="T318" s="36">
        <f t="shared" si="78"/>
        <v>0.7543535999350397</v>
      </c>
      <c r="U318" s="36">
        <f t="shared" si="79"/>
        <v>-0.21434114858949238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156965277</v>
      </c>
      <c r="E319" s="31">
        <v>159918130</v>
      </c>
      <c r="F319" s="31">
        <v>28165767</v>
      </c>
      <c r="G319" s="36">
        <f t="shared" si="72"/>
        <v>0.17943947564912716</v>
      </c>
      <c r="H319" s="31">
        <v>48668777</v>
      </c>
      <c r="I319" s="36">
        <f t="shared" si="73"/>
        <v>0.31006078497220757</v>
      </c>
      <c r="J319" s="31">
        <v>31126742</v>
      </c>
      <c r="K319" s="36">
        <f t="shared" si="74"/>
        <v>0.1946417332418782</v>
      </c>
      <c r="L319" s="31">
        <v>0</v>
      </c>
      <c r="M319" s="36">
        <f t="shared" si="75"/>
        <v>0</v>
      </c>
      <c r="N319" s="31">
        <f t="shared" si="76"/>
        <v>107961286</v>
      </c>
      <c r="O319" s="36">
        <f t="shared" si="77"/>
        <v>0.6751034795116726</v>
      </c>
      <c r="P319" s="31">
        <v>34346645</v>
      </c>
      <c r="Q319" s="31">
        <v>144300900</v>
      </c>
      <c r="R319" s="31">
        <v>160415623</v>
      </c>
      <c r="S319" s="31">
        <v>107189504</v>
      </c>
      <c r="T319" s="36">
        <f t="shared" si="78"/>
        <v>0.66819865793246336</v>
      </c>
      <c r="U319" s="36">
        <f t="shared" si="79"/>
        <v>-9.3747234991947592E-2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23051411</v>
      </c>
      <c r="E320" s="31">
        <v>21685423</v>
      </c>
      <c r="F320" s="31">
        <v>3868898</v>
      </c>
      <c r="G320" s="36">
        <f t="shared" si="72"/>
        <v>0.16783779526554796</v>
      </c>
      <c r="H320" s="31">
        <v>5750910</v>
      </c>
      <c r="I320" s="36">
        <f t="shared" si="73"/>
        <v>0.2494819080706166</v>
      </c>
      <c r="J320" s="31">
        <v>4425507</v>
      </c>
      <c r="K320" s="36">
        <f t="shared" si="74"/>
        <v>0.20407750404499833</v>
      </c>
      <c r="L320" s="31">
        <v>0</v>
      </c>
      <c r="M320" s="36">
        <f t="shared" si="75"/>
        <v>0</v>
      </c>
      <c r="N320" s="31">
        <f t="shared" si="76"/>
        <v>14045315</v>
      </c>
      <c r="O320" s="36">
        <f t="shared" si="77"/>
        <v>0.64768462206155719</v>
      </c>
      <c r="P320" s="31">
        <v>3944629</v>
      </c>
      <c r="Q320" s="31">
        <v>20782595</v>
      </c>
      <c r="R320" s="31">
        <v>18816626</v>
      </c>
      <c r="S320" s="31">
        <v>12473381</v>
      </c>
      <c r="T320" s="36">
        <f t="shared" si="78"/>
        <v>0.66289147693109274</v>
      </c>
      <c r="U320" s="36">
        <f t="shared" si="79"/>
        <v>0.12190702851903179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26776830</v>
      </c>
      <c r="E321" s="31">
        <v>29224134</v>
      </c>
      <c r="F321" s="31">
        <v>5477753</v>
      </c>
      <c r="G321" s="36">
        <f t="shared" si="72"/>
        <v>0.2045706306534418</v>
      </c>
      <c r="H321" s="31">
        <v>6289722</v>
      </c>
      <c r="I321" s="36">
        <f t="shared" si="73"/>
        <v>0.23489419770749562</v>
      </c>
      <c r="J321" s="31">
        <v>6477459</v>
      </c>
      <c r="K321" s="36">
        <f t="shared" si="74"/>
        <v>0.2216475944163136</v>
      </c>
      <c r="L321" s="31">
        <v>0</v>
      </c>
      <c r="M321" s="36">
        <f t="shared" si="75"/>
        <v>0</v>
      </c>
      <c r="N321" s="31">
        <f t="shared" si="76"/>
        <v>18244934</v>
      </c>
      <c r="O321" s="36">
        <f t="shared" si="77"/>
        <v>0.62431050993675297</v>
      </c>
      <c r="P321" s="31">
        <v>5316419</v>
      </c>
      <c r="Q321" s="31">
        <v>23525171</v>
      </c>
      <c r="R321" s="31">
        <v>23983142</v>
      </c>
      <c r="S321" s="31">
        <v>15234245</v>
      </c>
      <c r="T321" s="36">
        <f t="shared" si="78"/>
        <v>0.63520638788695827</v>
      </c>
      <c r="U321" s="36">
        <f t="shared" si="79"/>
        <v>0.21838760263252399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0</v>
      </c>
      <c r="E322" s="31">
        <v>0</v>
      </c>
      <c r="F322" s="31">
        <v>0</v>
      </c>
      <c r="G322" s="36">
        <f t="shared" si="72"/>
        <v>0</v>
      </c>
      <c r="H322" s="31">
        <v>0</v>
      </c>
      <c r="I322" s="36">
        <f t="shared" si="73"/>
        <v>0</v>
      </c>
      <c r="J322" s="31">
        <v>0</v>
      </c>
      <c r="K322" s="36">
        <f t="shared" si="74"/>
        <v>0</v>
      </c>
      <c r="L322" s="31">
        <v>0</v>
      </c>
      <c r="M322" s="36">
        <f t="shared" si="75"/>
        <v>0</v>
      </c>
      <c r="N322" s="31">
        <f t="shared" si="76"/>
        <v>0</v>
      </c>
      <c r="O322" s="36">
        <f t="shared" si="77"/>
        <v>0</v>
      </c>
      <c r="P322" s="31">
        <v>0</v>
      </c>
      <c r="Q322" s="31">
        <v>0</v>
      </c>
      <c r="R322" s="31">
        <v>0</v>
      </c>
      <c r="S322" s="31">
        <v>0</v>
      </c>
      <c r="T322" s="36">
        <f t="shared" si="78"/>
        <v>0</v>
      </c>
      <c r="U322" s="36">
        <f t="shared" si="79"/>
        <v>0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274292327</v>
      </c>
      <c r="E323" s="32">
        <f>SUM(E318:E322)</f>
        <v>281703490</v>
      </c>
      <c r="F323" s="32">
        <f>SUM(F318:F322)</f>
        <v>51920507</v>
      </c>
      <c r="G323" s="37">
        <f t="shared" si="72"/>
        <v>0.18928895156443803</v>
      </c>
      <c r="H323" s="32">
        <f>SUM(H318:H322)</f>
        <v>79052897</v>
      </c>
      <c r="I323" s="37">
        <f t="shared" si="73"/>
        <v>0.28820673864493485</v>
      </c>
      <c r="J323" s="32">
        <f>SUM(J318:J322)</f>
        <v>55572823</v>
      </c>
      <c r="K323" s="37">
        <f t="shared" si="74"/>
        <v>0.19727417292558214</v>
      </c>
      <c r="L323" s="32">
        <f>SUM(L318:L322)</f>
        <v>0</v>
      </c>
      <c r="M323" s="37">
        <f t="shared" si="75"/>
        <v>0</v>
      </c>
      <c r="N323" s="32">
        <f t="shared" si="76"/>
        <v>186546227</v>
      </c>
      <c r="O323" s="37">
        <f t="shared" si="77"/>
        <v>0.66220772415705609</v>
      </c>
      <c r="P323" s="32">
        <f>SUM(P318:P322)</f>
        <v>60845601</v>
      </c>
      <c r="Q323" s="32">
        <f>SUM(Q318:Q322)</f>
        <v>251138488</v>
      </c>
      <c r="R323" s="32">
        <f>SUM(R318:R322)</f>
        <v>271269244</v>
      </c>
      <c r="S323" s="32">
        <f>SUM(S318:S322)</f>
        <v>186233799</v>
      </c>
      <c r="T323" s="37">
        <f t="shared" si="78"/>
        <v>0.6865275113901228</v>
      </c>
      <c r="U323" s="37">
        <f t="shared" si="79"/>
        <v>-8.6658327197721374E-2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10707229</v>
      </c>
      <c r="E324" s="31">
        <v>10397229</v>
      </c>
      <c r="F324" s="31">
        <v>1578726</v>
      </c>
      <c r="G324" s="36">
        <f t="shared" si="72"/>
        <v>0.14744487112398549</v>
      </c>
      <c r="H324" s="31">
        <v>1598692</v>
      </c>
      <c r="I324" s="36">
        <f t="shared" si="73"/>
        <v>0.14930959261261714</v>
      </c>
      <c r="J324" s="31">
        <v>1636320</v>
      </c>
      <c r="K324" s="36">
        <f t="shared" si="74"/>
        <v>0.1573803943339134</v>
      </c>
      <c r="L324" s="31">
        <v>0</v>
      </c>
      <c r="M324" s="36">
        <f t="shared" si="75"/>
        <v>0</v>
      </c>
      <c r="N324" s="31">
        <f t="shared" si="76"/>
        <v>4813738</v>
      </c>
      <c r="O324" s="36">
        <f t="shared" si="77"/>
        <v>0.46298278127758846</v>
      </c>
      <c r="P324" s="31">
        <v>1852359</v>
      </c>
      <c r="Q324" s="31">
        <v>12078553</v>
      </c>
      <c r="R324" s="31">
        <v>12078553</v>
      </c>
      <c r="S324" s="31">
        <v>4909958</v>
      </c>
      <c r="T324" s="36">
        <f t="shared" si="78"/>
        <v>0.40650216958935398</v>
      </c>
      <c r="U324" s="36">
        <f t="shared" si="79"/>
        <v>-0.11662911994921066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37033506</v>
      </c>
      <c r="E325" s="31">
        <v>38604322</v>
      </c>
      <c r="F325" s="31">
        <v>5581163</v>
      </c>
      <c r="G325" s="36">
        <f t="shared" si="72"/>
        <v>0.15070576898660365</v>
      </c>
      <c r="H325" s="31">
        <v>13890085</v>
      </c>
      <c r="I325" s="36">
        <f t="shared" si="73"/>
        <v>0.37506805323805958</v>
      </c>
      <c r="J325" s="31">
        <v>9336774</v>
      </c>
      <c r="K325" s="36">
        <f t="shared" si="74"/>
        <v>0.24185825618178192</v>
      </c>
      <c r="L325" s="31">
        <v>0</v>
      </c>
      <c r="M325" s="36">
        <f t="shared" si="75"/>
        <v>0</v>
      </c>
      <c r="N325" s="31">
        <f t="shared" si="76"/>
        <v>28808022</v>
      </c>
      <c r="O325" s="36">
        <f t="shared" si="77"/>
        <v>0.74623825798572507</v>
      </c>
      <c r="P325" s="31">
        <v>8270783</v>
      </c>
      <c r="Q325" s="31">
        <v>38689053</v>
      </c>
      <c r="R325" s="31">
        <v>38278559</v>
      </c>
      <c r="S325" s="31">
        <v>24708613</v>
      </c>
      <c r="T325" s="36">
        <f t="shared" si="78"/>
        <v>0.64549485783934557</v>
      </c>
      <c r="U325" s="36">
        <f t="shared" si="79"/>
        <v>0.12888634606904814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130611954</v>
      </c>
      <c r="E326" s="31">
        <v>131753047</v>
      </c>
      <c r="F326" s="31">
        <v>21497257</v>
      </c>
      <c r="G326" s="36">
        <f t="shared" si="72"/>
        <v>0.16458874047623542</v>
      </c>
      <c r="H326" s="31">
        <v>30414801</v>
      </c>
      <c r="I326" s="36">
        <f t="shared" si="73"/>
        <v>0.23286383878768094</v>
      </c>
      <c r="J326" s="31">
        <v>24130553</v>
      </c>
      <c r="K326" s="36">
        <f t="shared" si="74"/>
        <v>0.18314986673515035</v>
      </c>
      <c r="L326" s="31">
        <v>0</v>
      </c>
      <c r="M326" s="36">
        <f t="shared" si="75"/>
        <v>0</v>
      </c>
      <c r="N326" s="31">
        <f t="shared" si="76"/>
        <v>76042611</v>
      </c>
      <c r="O326" s="36">
        <f t="shared" si="77"/>
        <v>0.57716016996555686</v>
      </c>
      <c r="P326" s="31">
        <v>23938026</v>
      </c>
      <c r="Q326" s="31">
        <v>122171242</v>
      </c>
      <c r="R326" s="31">
        <v>125967198</v>
      </c>
      <c r="S326" s="31">
        <v>87570145</v>
      </c>
      <c r="T326" s="36">
        <f t="shared" si="78"/>
        <v>0.69518212987479489</v>
      </c>
      <c r="U326" s="36">
        <f t="shared" si="79"/>
        <v>8.0427266642622008E-3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345720388</v>
      </c>
      <c r="E327" s="31">
        <v>399334052</v>
      </c>
      <c r="F327" s="31">
        <v>77569112</v>
      </c>
      <c r="G327" s="36">
        <f t="shared" si="72"/>
        <v>0.2243695040629192</v>
      </c>
      <c r="H327" s="31">
        <v>93590856</v>
      </c>
      <c r="I327" s="36">
        <f t="shared" si="73"/>
        <v>0.27071257365359663</v>
      </c>
      <c r="J327" s="31">
        <v>65638551</v>
      </c>
      <c r="K327" s="36">
        <f t="shared" si="74"/>
        <v>0.16437003223556804</v>
      </c>
      <c r="L327" s="31">
        <v>0</v>
      </c>
      <c r="M327" s="36">
        <f t="shared" si="75"/>
        <v>0</v>
      </c>
      <c r="N327" s="31">
        <f t="shared" si="76"/>
        <v>236798519</v>
      </c>
      <c r="O327" s="36">
        <f t="shared" si="77"/>
        <v>0.59298353800291492</v>
      </c>
      <c r="P327" s="31">
        <v>61402644</v>
      </c>
      <c r="Q327" s="31">
        <v>317703119</v>
      </c>
      <c r="R327" s="31">
        <v>317283159</v>
      </c>
      <c r="S327" s="31">
        <v>210387850</v>
      </c>
      <c r="T327" s="36">
        <f t="shared" si="78"/>
        <v>0.66309176529599545</v>
      </c>
      <c r="U327" s="36">
        <f t="shared" si="79"/>
        <v>6.8985742698636887E-2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34657600</v>
      </c>
      <c r="E328" s="31">
        <v>28821400</v>
      </c>
      <c r="F328" s="31">
        <v>8348482</v>
      </c>
      <c r="G328" s="36">
        <f t="shared" si="72"/>
        <v>0.24088459674068602</v>
      </c>
      <c r="H328" s="31">
        <v>8159860</v>
      </c>
      <c r="I328" s="36">
        <f t="shared" si="73"/>
        <v>0.23544215410184202</v>
      </c>
      <c r="J328" s="31">
        <v>4479510</v>
      </c>
      <c r="K328" s="36">
        <f t="shared" si="74"/>
        <v>0.15542305370315113</v>
      </c>
      <c r="L328" s="31">
        <v>0</v>
      </c>
      <c r="M328" s="36">
        <f t="shared" si="75"/>
        <v>0</v>
      </c>
      <c r="N328" s="31">
        <f t="shared" si="76"/>
        <v>20987852</v>
      </c>
      <c r="O328" s="36">
        <f t="shared" si="77"/>
        <v>0.72820376525775987</v>
      </c>
      <c r="P328" s="31">
        <v>7385158</v>
      </c>
      <c r="Q328" s="31">
        <v>33038200</v>
      </c>
      <c r="R328" s="31">
        <v>34256000</v>
      </c>
      <c r="S328" s="31">
        <v>22799637</v>
      </c>
      <c r="T328" s="36">
        <f t="shared" si="78"/>
        <v>0.66556623657169545</v>
      </c>
      <c r="U328" s="36">
        <f t="shared" si="79"/>
        <v>-0.39344425671055383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56995348</v>
      </c>
      <c r="E329" s="31">
        <v>56806799</v>
      </c>
      <c r="F329" s="31">
        <v>8706474</v>
      </c>
      <c r="G329" s="36">
        <f t="shared" si="72"/>
        <v>0.15275762506090848</v>
      </c>
      <c r="H329" s="31">
        <v>21012310</v>
      </c>
      <c r="I329" s="36">
        <f t="shared" si="73"/>
        <v>0.36866710595398067</v>
      </c>
      <c r="J329" s="31">
        <v>5382895</v>
      </c>
      <c r="K329" s="36">
        <f t="shared" si="74"/>
        <v>9.4757935577394536E-2</v>
      </c>
      <c r="L329" s="31">
        <v>0</v>
      </c>
      <c r="M329" s="36">
        <f t="shared" si="75"/>
        <v>0</v>
      </c>
      <c r="N329" s="31">
        <f t="shared" si="76"/>
        <v>35101679</v>
      </c>
      <c r="O329" s="36">
        <f t="shared" si="77"/>
        <v>0.6179133416758793</v>
      </c>
      <c r="P329" s="31">
        <v>15397676</v>
      </c>
      <c r="Q329" s="31">
        <v>55469335</v>
      </c>
      <c r="R329" s="31">
        <v>54776397</v>
      </c>
      <c r="S329" s="31">
        <v>29882474</v>
      </c>
      <c r="T329" s="36">
        <f t="shared" si="78"/>
        <v>0.54553558898735166</v>
      </c>
      <c r="U329" s="36">
        <f t="shared" si="79"/>
        <v>-0.65040860711707404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83701465</v>
      </c>
      <c r="E330" s="31">
        <v>233337709</v>
      </c>
      <c r="F330" s="31">
        <v>9841664</v>
      </c>
      <c r="G330" s="36">
        <f t="shared" si="72"/>
        <v>0.11758054652926325</v>
      </c>
      <c r="H330" s="31">
        <v>17780388</v>
      </c>
      <c r="I330" s="36">
        <f t="shared" si="73"/>
        <v>0.21242624606391297</v>
      </c>
      <c r="J330" s="31">
        <v>15642483</v>
      </c>
      <c r="K330" s="36">
        <f t="shared" si="74"/>
        <v>6.7037955703936392E-2</v>
      </c>
      <c r="L330" s="31">
        <v>0</v>
      </c>
      <c r="M330" s="36">
        <f t="shared" si="75"/>
        <v>0</v>
      </c>
      <c r="N330" s="31">
        <f t="shared" si="76"/>
        <v>43264535</v>
      </c>
      <c r="O330" s="36">
        <f t="shared" si="77"/>
        <v>0.18541595863530141</v>
      </c>
      <c r="P330" s="31">
        <v>14715538</v>
      </c>
      <c r="Q330" s="31">
        <v>99323435</v>
      </c>
      <c r="R330" s="31">
        <v>78951360</v>
      </c>
      <c r="S330" s="31">
        <v>53230062</v>
      </c>
      <c r="T330" s="36">
        <f t="shared" si="78"/>
        <v>0.67421336377232766</v>
      </c>
      <c r="U330" s="36">
        <f t="shared" si="79"/>
        <v>6.2990901182138126E-2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0</v>
      </c>
      <c r="E331" s="31">
        <v>0</v>
      </c>
      <c r="F331" s="31">
        <v>0</v>
      </c>
      <c r="G331" s="36">
        <f t="shared" si="72"/>
        <v>0</v>
      </c>
      <c r="H331" s="31">
        <v>0</v>
      </c>
      <c r="I331" s="36">
        <f t="shared" si="73"/>
        <v>0</v>
      </c>
      <c r="J331" s="31">
        <v>0</v>
      </c>
      <c r="K331" s="36">
        <f t="shared" si="74"/>
        <v>0</v>
      </c>
      <c r="L331" s="31">
        <v>0</v>
      </c>
      <c r="M331" s="36">
        <f t="shared" si="75"/>
        <v>0</v>
      </c>
      <c r="N331" s="31">
        <f t="shared" si="76"/>
        <v>0</v>
      </c>
      <c r="O331" s="36">
        <f t="shared" si="77"/>
        <v>0</v>
      </c>
      <c r="P331" s="31">
        <v>0</v>
      </c>
      <c r="Q331" s="31">
        <v>0</v>
      </c>
      <c r="R331" s="31">
        <v>0</v>
      </c>
      <c r="S331" s="31">
        <v>0</v>
      </c>
      <c r="T331" s="36">
        <f t="shared" si="78"/>
        <v>0</v>
      </c>
      <c r="U331" s="36">
        <f t="shared" si="79"/>
        <v>0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699427490</v>
      </c>
      <c r="E332" s="32">
        <f>SUM(E324:E331)</f>
        <v>899054558</v>
      </c>
      <c r="F332" s="32">
        <f>SUM(F324:F331)</f>
        <v>133122878</v>
      </c>
      <c r="G332" s="37">
        <f t="shared" si="72"/>
        <v>0.19033120645572565</v>
      </c>
      <c r="H332" s="32">
        <f>SUM(H324:H331)</f>
        <v>186446992</v>
      </c>
      <c r="I332" s="37">
        <f t="shared" si="73"/>
        <v>0.26657086640961164</v>
      </c>
      <c r="J332" s="32">
        <f>SUM(J324:J331)</f>
        <v>126247086</v>
      </c>
      <c r="K332" s="37">
        <f t="shared" si="74"/>
        <v>0.14042205211755346</v>
      </c>
      <c r="L332" s="32">
        <f>SUM(L324:L331)</f>
        <v>0</v>
      </c>
      <c r="M332" s="37">
        <f t="shared" si="75"/>
        <v>0</v>
      </c>
      <c r="N332" s="32">
        <f t="shared" si="76"/>
        <v>445816956</v>
      </c>
      <c r="O332" s="37">
        <f t="shared" si="77"/>
        <v>0.49587308359989429</v>
      </c>
      <c r="P332" s="32">
        <f>SUM(P324:P331)</f>
        <v>132962184</v>
      </c>
      <c r="Q332" s="32">
        <f>SUM(Q324:Q331)</f>
        <v>678472937</v>
      </c>
      <c r="R332" s="32">
        <f>SUM(R324:R331)</f>
        <v>661591226</v>
      </c>
      <c r="S332" s="32">
        <f>SUM(S324:S331)</f>
        <v>433488739</v>
      </c>
      <c r="T332" s="37">
        <f t="shared" si="78"/>
        <v>0.65522141462015093</v>
      </c>
      <c r="U332" s="37">
        <f t="shared" si="79"/>
        <v>-5.0503818439083359E-2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4405030</v>
      </c>
      <c r="E333" s="31">
        <v>5693532</v>
      </c>
      <c r="F333" s="31">
        <v>1079670</v>
      </c>
      <c r="G333" s="36">
        <f t="shared" si="72"/>
        <v>0.24509935233131216</v>
      </c>
      <c r="H333" s="31">
        <v>1086300</v>
      </c>
      <c r="I333" s="36">
        <f t="shared" si="73"/>
        <v>0.24660444991294042</v>
      </c>
      <c r="J333" s="31">
        <v>815440</v>
      </c>
      <c r="K333" s="36">
        <f t="shared" si="74"/>
        <v>0.14322216859411696</v>
      </c>
      <c r="L333" s="31">
        <v>0</v>
      </c>
      <c r="M333" s="36">
        <f t="shared" si="75"/>
        <v>0</v>
      </c>
      <c r="N333" s="31">
        <f t="shared" si="76"/>
        <v>2981410</v>
      </c>
      <c r="O333" s="36">
        <f t="shared" si="77"/>
        <v>0.52364858931152047</v>
      </c>
      <c r="P333" s="31">
        <v>944236</v>
      </c>
      <c r="Q333" s="31">
        <v>3059526</v>
      </c>
      <c r="R333" s="31">
        <v>4316596</v>
      </c>
      <c r="S333" s="31">
        <v>2465825</v>
      </c>
      <c r="T333" s="36">
        <f t="shared" si="78"/>
        <v>0.57124294235550421</v>
      </c>
      <c r="U333" s="36">
        <f t="shared" si="79"/>
        <v>-0.13640234009294283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5466572</v>
      </c>
      <c r="E334" s="31">
        <v>6519694</v>
      </c>
      <c r="F334" s="31">
        <v>1736629</v>
      </c>
      <c r="G334" s="36">
        <f t="shared" si="72"/>
        <v>0.31768153789980264</v>
      </c>
      <c r="H334" s="31">
        <v>1434208</v>
      </c>
      <c r="I334" s="36">
        <f t="shared" si="73"/>
        <v>0.26235966525273974</v>
      </c>
      <c r="J334" s="31">
        <v>1502171</v>
      </c>
      <c r="K334" s="36">
        <f t="shared" si="74"/>
        <v>0.23040513864607756</v>
      </c>
      <c r="L334" s="31">
        <v>0</v>
      </c>
      <c r="M334" s="36">
        <f t="shared" si="75"/>
        <v>0</v>
      </c>
      <c r="N334" s="31">
        <f t="shared" si="76"/>
        <v>4673008</v>
      </c>
      <c r="O334" s="36">
        <f t="shared" si="77"/>
        <v>0.71675265740999505</v>
      </c>
      <c r="P334" s="31">
        <v>1421061</v>
      </c>
      <c r="Q334" s="31">
        <v>5077027</v>
      </c>
      <c r="R334" s="31">
        <v>6131664</v>
      </c>
      <c r="S334" s="31">
        <v>4383228</v>
      </c>
      <c r="T334" s="36">
        <f t="shared" si="78"/>
        <v>0.71485130300681843</v>
      </c>
      <c r="U334" s="36">
        <f t="shared" si="79"/>
        <v>5.7077071286876446E-2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18809010</v>
      </c>
      <c r="E335" s="31">
        <v>15385321</v>
      </c>
      <c r="F335" s="31">
        <v>2810432</v>
      </c>
      <c r="G335" s="36">
        <f t="shared" si="72"/>
        <v>0.14941945376178756</v>
      </c>
      <c r="H335" s="31">
        <v>3333729</v>
      </c>
      <c r="I335" s="36">
        <f t="shared" si="73"/>
        <v>0.1772410669142076</v>
      </c>
      <c r="J335" s="31">
        <v>-782048</v>
      </c>
      <c r="K335" s="36">
        <f t="shared" si="74"/>
        <v>-5.0830788645878755E-2</v>
      </c>
      <c r="L335" s="31">
        <v>0</v>
      </c>
      <c r="M335" s="36">
        <f t="shared" si="75"/>
        <v>0</v>
      </c>
      <c r="N335" s="31">
        <f t="shared" si="76"/>
        <v>5362113</v>
      </c>
      <c r="O335" s="36">
        <f t="shared" si="77"/>
        <v>0.34852136006782047</v>
      </c>
      <c r="P335" s="31">
        <v>-3492840</v>
      </c>
      <c r="Q335" s="31">
        <v>16696566</v>
      </c>
      <c r="R335" s="31">
        <v>16551911</v>
      </c>
      <c r="S335" s="31">
        <v>3771629</v>
      </c>
      <c r="T335" s="36">
        <f t="shared" si="78"/>
        <v>0.22786667956346551</v>
      </c>
      <c r="U335" s="36">
        <f t="shared" si="79"/>
        <v>-0.77609967819882963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0</v>
      </c>
      <c r="O336" s="36">
        <f t="shared" si="77"/>
        <v>0</v>
      </c>
      <c r="P336" s="31">
        <v>0</v>
      </c>
      <c r="Q336" s="31">
        <v>0</v>
      </c>
      <c r="R336" s="31">
        <v>0</v>
      </c>
      <c r="S336" s="31">
        <v>0</v>
      </c>
      <c r="T336" s="36">
        <f t="shared" si="78"/>
        <v>0</v>
      </c>
      <c r="U336" s="36">
        <f t="shared" si="79"/>
        <v>0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28680612</v>
      </c>
      <c r="E337" s="32">
        <f>SUM(E333:E336)</f>
        <v>27598547</v>
      </c>
      <c r="F337" s="32">
        <f>SUM(F333:F336)</f>
        <v>5626731</v>
      </c>
      <c r="G337" s="37">
        <f t="shared" si="72"/>
        <v>0.19618587636832854</v>
      </c>
      <c r="H337" s="32">
        <f>SUM(H333:H336)</f>
        <v>5854237</v>
      </c>
      <c r="I337" s="37">
        <f t="shared" si="73"/>
        <v>0.20411827334786301</v>
      </c>
      <c r="J337" s="32">
        <f>SUM(J333:J336)</f>
        <v>1535563</v>
      </c>
      <c r="K337" s="37">
        <f t="shared" si="74"/>
        <v>5.5639269705031934E-2</v>
      </c>
      <c r="L337" s="32">
        <f>SUM(L333:L336)</f>
        <v>0</v>
      </c>
      <c r="M337" s="37">
        <f t="shared" si="75"/>
        <v>0</v>
      </c>
      <c r="N337" s="32">
        <f t="shared" si="76"/>
        <v>13016531</v>
      </c>
      <c r="O337" s="37">
        <f t="shared" si="77"/>
        <v>0.47163827139160625</v>
      </c>
      <c r="P337" s="32">
        <f>SUM(P333:P336)</f>
        <v>-1127543</v>
      </c>
      <c r="Q337" s="32">
        <f>SUM(Q333:Q336)</f>
        <v>24833119</v>
      </c>
      <c r="R337" s="32">
        <f>SUM(R333:R336)</f>
        <v>27000171</v>
      </c>
      <c r="S337" s="32">
        <f>SUM(S333:S336)</f>
        <v>10620682</v>
      </c>
      <c r="T337" s="37">
        <f t="shared" si="78"/>
        <v>0.3933561013372841</v>
      </c>
      <c r="U337" s="37">
        <f t="shared" si="79"/>
        <v>-2.361866465403093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6197959594</v>
      </c>
      <c r="E338" s="32">
        <f>SUM(E302,E304:E309,E311:E316,E318:E322,E324:E331,E333:E336)</f>
        <v>6394751614</v>
      </c>
      <c r="F338" s="32">
        <f>SUM(F302,F304:F309,F311:F316,F318:F322,F324:F331,F333:F336)</f>
        <v>1016578414</v>
      </c>
      <c r="G338" s="37">
        <f t="shared" si="72"/>
        <v>0.16401823835445933</v>
      </c>
      <c r="H338" s="32">
        <f>SUM(H302,H304:H309,H311:H316,H318:H322,H324:H331,H333:H336)</f>
        <v>1452912461</v>
      </c>
      <c r="I338" s="37">
        <f t="shared" si="73"/>
        <v>0.23441786590646818</v>
      </c>
      <c r="J338" s="32">
        <f>SUM(J302,J304:J309,J311:J316,J318:J322,J324:J331,J333:J336)</f>
        <v>1228139523</v>
      </c>
      <c r="K338" s="37">
        <f t="shared" si="74"/>
        <v>0.19205429657521644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3697630398</v>
      </c>
      <c r="O338" s="37">
        <f t="shared" si="77"/>
        <v>0.57822893228640737</v>
      </c>
      <c r="P338" s="32">
        <f>SUM(P302,P304:P309,P311:P316,P318:P322,P324:P331,P333:P336)</f>
        <v>1218860387</v>
      </c>
      <c r="Q338" s="32">
        <f>SUM(Q302,Q304:Q309,Q311:Q316,Q318:Q322,Q324:Q331,Q333:Q336)</f>
        <v>5518088215</v>
      </c>
      <c r="R338" s="32">
        <f>SUM(R302,R304:R309,R311:R316,R318:R322,R324:R331,R333:R336)</f>
        <v>5697093864</v>
      </c>
      <c r="S338" s="32">
        <f>SUM(S302,S304:S309,S311:S316,S318:S322,S324:S331,S333:S336)</f>
        <v>3516561188</v>
      </c>
      <c r="T338" s="37">
        <f t="shared" si="78"/>
        <v>0.6172552659209618</v>
      </c>
      <c r="U338" s="37">
        <f t="shared" si="79"/>
        <v>7.6129605153867352E-3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22594913289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23613321904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4198191141</v>
      </c>
      <c r="G339" s="39">
        <f t="shared" si="72"/>
        <v>0.18580248958263662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4969791517</v>
      </c>
      <c r="I339" s="39">
        <f t="shared" si="73"/>
        <v>0.21995178531707266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4138382842</v>
      </c>
      <c r="K339" s="39">
        <f t="shared" si="74"/>
        <v>0.17525627520027054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13306365500</v>
      </c>
      <c r="O339" s="39">
        <f t="shared" si="77"/>
        <v>0.56351095174567356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4352005069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22446449777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21399210915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13013446818</v>
      </c>
      <c r="T339" s="39">
        <f t="shared" si="78"/>
        <v>0.60812741505707057</v>
      </c>
      <c r="U339" s="39">
        <f t="shared" si="79"/>
        <v>-4.9085932486996331E-2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1" width="11.7265625" customWidth="1"/>
    <col min="12" max="13" width="11.7265625" hidden="1" customWidth="1"/>
    <col min="1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616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564419138</v>
      </c>
      <c r="E8" s="31">
        <v>638434138</v>
      </c>
      <c r="F8" s="31">
        <v>139065915</v>
      </c>
      <c r="G8" s="36">
        <f>IF(($D8       =0),0,($F8       /$D8       ))</f>
        <v>0.24638766766976636</v>
      </c>
      <c r="H8" s="31">
        <v>185197106</v>
      </c>
      <c r="I8" s="36">
        <f>IF(($D8       =0),0,($H8       /$D8       ))</f>
        <v>0.32811982006180662</v>
      </c>
      <c r="J8" s="31">
        <v>185130671</v>
      </c>
      <c r="K8" s="36">
        <f>IF(($E8       =0),0,($J8       /$E8       ))</f>
        <v>0.28997614629435747</v>
      </c>
      <c r="L8" s="31">
        <v>0</v>
      </c>
      <c r="M8" s="36">
        <f>IF(($E8       =0),0,($L8       /$E8       ))</f>
        <v>0</v>
      </c>
      <c r="N8" s="31">
        <f>$F8       +$H8       +$J8</f>
        <v>509393692</v>
      </c>
      <c r="O8" s="36">
        <f>IF(($E8       =0),0,($N8       /$E8       ))</f>
        <v>0.79787978380316493</v>
      </c>
      <c r="P8" s="31">
        <v>167750378</v>
      </c>
      <c r="Q8" s="31">
        <v>544839918</v>
      </c>
      <c r="R8" s="31">
        <v>603375831</v>
      </c>
      <c r="S8" s="31">
        <v>467730912</v>
      </c>
      <c r="T8" s="36">
        <f>IF(($R8       =0),0,($S8       /$R8       ))</f>
        <v>0.77519000259723692</v>
      </c>
      <c r="U8" s="36">
        <f>IF(($P8       =0),0,(($J8       /$P8       )-1))</f>
        <v>0.10360807055826715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606122910</v>
      </c>
      <c r="E9" s="31">
        <v>592320740</v>
      </c>
      <c r="F9" s="31">
        <v>58732301</v>
      </c>
      <c r="G9" s="36">
        <f>IF(($D9       =0),0,($F9       /$D9       ))</f>
        <v>9.6898335355777923E-2</v>
      </c>
      <c r="H9" s="31">
        <v>0</v>
      </c>
      <c r="I9" s="36">
        <f>IF(($D9       =0),0,($H9       /$D9       ))</f>
        <v>0</v>
      </c>
      <c r="J9" s="31">
        <v>0</v>
      </c>
      <c r="K9" s="36">
        <f>IF(($E9       =0),0,($J9       /$E9       ))</f>
        <v>0</v>
      </c>
      <c r="L9" s="31">
        <v>0</v>
      </c>
      <c r="M9" s="36">
        <f>IF(($E9       =0),0,($L9       /$E9       ))</f>
        <v>0</v>
      </c>
      <c r="N9" s="31">
        <f>$F9       +$H9       +$J9</f>
        <v>58732301</v>
      </c>
      <c r="O9" s="36">
        <f>IF(($E9       =0),0,($N9       /$E9       ))</f>
        <v>9.9156245989292902E-2</v>
      </c>
      <c r="P9" s="31">
        <v>107184602</v>
      </c>
      <c r="Q9" s="31">
        <v>593840320</v>
      </c>
      <c r="R9" s="31">
        <v>561920840</v>
      </c>
      <c r="S9" s="31">
        <v>292176721</v>
      </c>
      <c r="T9" s="36">
        <f>IF(($R9       =0),0,($S9       /$R9       ))</f>
        <v>0.5199606424990395</v>
      </c>
      <c r="U9" s="36">
        <f>IF(($P9       =0),0,(($J9       /$P9       )-1))</f>
        <v>-1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1170542048</v>
      </c>
      <c r="E10" s="32">
        <f>SUM(E8:E9)</f>
        <v>1230754878</v>
      </c>
      <c r="F10" s="32">
        <f>SUM(F8:F9)</f>
        <v>197798216</v>
      </c>
      <c r="G10" s="37">
        <f t="shared" ref="G10:G54" si="0">IF(($D10      =0),0,($F10      /$D10      ))</f>
        <v>0.16898001770885551</v>
      </c>
      <c r="H10" s="32">
        <f>SUM(H8:H9)</f>
        <v>185197106</v>
      </c>
      <c r="I10" s="37">
        <f t="shared" ref="I10:I54" si="1">IF(($D10      =0),0,($H10      /$D10      ))</f>
        <v>0.15821482561555961</v>
      </c>
      <c r="J10" s="32">
        <f>SUM(J8:J9)</f>
        <v>185130671</v>
      </c>
      <c r="K10" s="37">
        <f t="shared" ref="K10:K54" si="2">IF(($E10      =0),0,($J10      /$E10      ))</f>
        <v>0.15042042433408093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568125993</v>
      </c>
      <c r="O10" s="37">
        <f t="shared" ref="O10:O54" si="5">IF(($E10      =0),0,($N10      /$E10      ))</f>
        <v>0.4616077524090057</v>
      </c>
      <c r="P10" s="32">
        <f>SUM(P8:P9)</f>
        <v>274934980</v>
      </c>
      <c r="Q10" s="32">
        <f>SUM(Q8:Q9)</f>
        <v>1138680238</v>
      </c>
      <c r="R10" s="32">
        <f>SUM(R8:R9)</f>
        <v>1165296671</v>
      </c>
      <c r="S10" s="32">
        <f>SUM(S8:S9)</f>
        <v>759907633</v>
      </c>
      <c r="T10" s="37">
        <f t="shared" ref="T10:T54" si="6">IF(($R10      =0),0,($S10      /$R10      ))</f>
        <v>0.65211516681660542</v>
      </c>
      <c r="U10" s="37">
        <f t="shared" ref="U10:U54" si="7">IF(($P10      =0),0,(($J10      /$P10      )-1))</f>
        <v>-0.32663835282072873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29241582</v>
      </c>
      <c r="E11" s="31">
        <v>36514034</v>
      </c>
      <c r="F11" s="31">
        <v>5363354</v>
      </c>
      <c r="G11" s="36">
        <f t="shared" si="0"/>
        <v>0.18341531590185511</v>
      </c>
      <c r="H11" s="31">
        <v>5014178</v>
      </c>
      <c r="I11" s="36">
        <f t="shared" si="1"/>
        <v>0.17147423829531522</v>
      </c>
      <c r="J11" s="31">
        <v>6582476</v>
      </c>
      <c r="K11" s="36">
        <f t="shared" si="2"/>
        <v>0.18027249467971684</v>
      </c>
      <c r="L11" s="31">
        <v>0</v>
      </c>
      <c r="M11" s="36">
        <f t="shared" si="3"/>
        <v>0</v>
      </c>
      <c r="N11" s="31">
        <f t="shared" si="4"/>
        <v>16960008</v>
      </c>
      <c r="O11" s="36">
        <f t="shared" si="5"/>
        <v>0.46447916436732245</v>
      </c>
      <c r="P11" s="31">
        <v>5971637</v>
      </c>
      <c r="Q11" s="31">
        <v>27185557</v>
      </c>
      <c r="R11" s="31">
        <v>30973581</v>
      </c>
      <c r="S11" s="31">
        <v>21666139</v>
      </c>
      <c r="T11" s="36">
        <f t="shared" si="6"/>
        <v>0.69950384490576012</v>
      </c>
      <c r="U11" s="36">
        <f t="shared" si="7"/>
        <v>0.10229004207723946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12173657</v>
      </c>
      <c r="E12" s="31">
        <v>13596164</v>
      </c>
      <c r="F12" s="31">
        <v>2590574</v>
      </c>
      <c r="G12" s="36">
        <f t="shared" si="0"/>
        <v>0.21280162567419142</v>
      </c>
      <c r="H12" s="31">
        <v>3505988</v>
      </c>
      <c r="I12" s="36">
        <f t="shared" si="1"/>
        <v>0.28799792864214918</v>
      </c>
      <c r="J12" s="31">
        <v>3401768</v>
      </c>
      <c r="K12" s="36">
        <f t="shared" si="2"/>
        <v>0.25020057127878126</v>
      </c>
      <c r="L12" s="31">
        <v>0</v>
      </c>
      <c r="M12" s="36">
        <f t="shared" si="3"/>
        <v>0</v>
      </c>
      <c r="N12" s="31">
        <f t="shared" si="4"/>
        <v>9498330</v>
      </c>
      <c r="O12" s="36">
        <f t="shared" si="5"/>
        <v>0.698603664974915</v>
      </c>
      <c r="P12" s="31">
        <v>1844564</v>
      </c>
      <c r="Q12" s="31">
        <v>19667022</v>
      </c>
      <c r="R12" s="31">
        <v>19640790</v>
      </c>
      <c r="S12" s="31">
        <v>7615770</v>
      </c>
      <c r="T12" s="36">
        <f t="shared" si="6"/>
        <v>0.38775273296033408</v>
      </c>
      <c r="U12" s="36">
        <f t="shared" si="7"/>
        <v>0.84421250767118949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47123353</v>
      </c>
      <c r="E13" s="31">
        <v>51156075</v>
      </c>
      <c r="F13" s="31">
        <v>2731418</v>
      </c>
      <c r="G13" s="36">
        <f t="shared" si="0"/>
        <v>5.7963150457481238E-2</v>
      </c>
      <c r="H13" s="31">
        <v>1902824</v>
      </c>
      <c r="I13" s="36">
        <f t="shared" si="1"/>
        <v>4.0379639369040654E-2</v>
      </c>
      <c r="J13" s="31">
        <v>1963575</v>
      </c>
      <c r="K13" s="36">
        <f t="shared" si="2"/>
        <v>3.8384004245830043E-2</v>
      </c>
      <c r="L13" s="31">
        <v>0</v>
      </c>
      <c r="M13" s="36">
        <f t="shared" si="3"/>
        <v>0</v>
      </c>
      <c r="N13" s="31">
        <f t="shared" si="4"/>
        <v>6597817</v>
      </c>
      <c r="O13" s="36">
        <f t="shared" si="5"/>
        <v>0.12897426161018022</v>
      </c>
      <c r="P13" s="31">
        <v>2670507</v>
      </c>
      <c r="Q13" s="31">
        <v>39491712</v>
      </c>
      <c r="R13" s="31">
        <v>41879230</v>
      </c>
      <c r="S13" s="31">
        <v>6979884</v>
      </c>
      <c r="T13" s="36">
        <f t="shared" si="6"/>
        <v>0.1666669611642812</v>
      </c>
      <c r="U13" s="36">
        <f t="shared" si="7"/>
        <v>-0.26471827259767522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59975904</v>
      </c>
      <c r="E14" s="31">
        <v>60457904</v>
      </c>
      <c r="F14" s="31">
        <v>9581024</v>
      </c>
      <c r="G14" s="36">
        <f t="shared" si="0"/>
        <v>0.15974788808518833</v>
      </c>
      <c r="H14" s="31">
        <v>8762185</v>
      </c>
      <c r="I14" s="36">
        <f t="shared" si="1"/>
        <v>0.14609508845418986</v>
      </c>
      <c r="J14" s="31">
        <v>13330309</v>
      </c>
      <c r="K14" s="36">
        <f t="shared" si="2"/>
        <v>0.22048910263246968</v>
      </c>
      <c r="L14" s="31">
        <v>0</v>
      </c>
      <c r="M14" s="36">
        <f t="shared" si="3"/>
        <v>0</v>
      </c>
      <c r="N14" s="31">
        <f t="shared" si="4"/>
        <v>31673518</v>
      </c>
      <c r="O14" s="36">
        <f t="shared" si="5"/>
        <v>0.52389374927718302</v>
      </c>
      <c r="P14" s="31">
        <v>8372225</v>
      </c>
      <c r="Q14" s="31">
        <v>47176896</v>
      </c>
      <c r="R14" s="31">
        <v>47120166</v>
      </c>
      <c r="S14" s="31">
        <v>24353368</v>
      </c>
      <c r="T14" s="36">
        <f t="shared" si="6"/>
        <v>0.51683536089410209</v>
      </c>
      <c r="U14" s="36">
        <f t="shared" si="7"/>
        <v>0.59220625341531075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13811550</v>
      </c>
      <c r="E15" s="31">
        <v>13811550</v>
      </c>
      <c r="F15" s="31">
        <v>1286183</v>
      </c>
      <c r="G15" s="36">
        <f t="shared" si="0"/>
        <v>9.3123726156731146E-2</v>
      </c>
      <c r="H15" s="31">
        <v>2009870</v>
      </c>
      <c r="I15" s="36">
        <f t="shared" si="1"/>
        <v>0.14552095890758096</v>
      </c>
      <c r="J15" s="31">
        <v>1586531</v>
      </c>
      <c r="K15" s="36">
        <f t="shared" si="2"/>
        <v>0.11486987340305758</v>
      </c>
      <c r="L15" s="31">
        <v>0</v>
      </c>
      <c r="M15" s="36">
        <f t="shared" si="3"/>
        <v>0</v>
      </c>
      <c r="N15" s="31">
        <f t="shared" si="4"/>
        <v>4882584</v>
      </c>
      <c r="O15" s="36">
        <f t="shared" si="5"/>
        <v>0.35351455846736968</v>
      </c>
      <c r="P15" s="31">
        <v>1326026</v>
      </c>
      <c r="Q15" s="31">
        <v>12062421</v>
      </c>
      <c r="R15" s="31">
        <v>12549409</v>
      </c>
      <c r="S15" s="31">
        <v>4012171</v>
      </c>
      <c r="T15" s="36">
        <f t="shared" si="6"/>
        <v>0.31970995606247277</v>
      </c>
      <c r="U15" s="36">
        <f t="shared" si="7"/>
        <v>0.19645542395096327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71803075</v>
      </c>
      <c r="E16" s="31">
        <v>60945238</v>
      </c>
      <c r="F16" s="31">
        <v>12340105</v>
      </c>
      <c r="G16" s="36">
        <f t="shared" si="0"/>
        <v>0.17186039734370709</v>
      </c>
      <c r="H16" s="31">
        <v>17416752</v>
      </c>
      <c r="I16" s="36">
        <f t="shared" si="1"/>
        <v>0.24256275932472252</v>
      </c>
      <c r="J16" s="31">
        <v>14549769</v>
      </c>
      <c r="K16" s="36">
        <f t="shared" si="2"/>
        <v>0.23873512480171133</v>
      </c>
      <c r="L16" s="31">
        <v>0</v>
      </c>
      <c r="M16" s="36">
        <f t="shared" si="3"/>
        <v>0</v>
      </c>
      <c r="N16" s="31">
        <f t="shared" si="4"/>
        <v>44306626</v>
      </c>
      <c r="O16" s="36">
        <f t="shared" si="5"/>
        <v>0.72699077818024105</v>
      </c>
      <c r="P16" s="31">
        <v>60986019</v>
      </c>
      <c r="Q16" s="31">
        <v>63864165</v>
      </c>
      <c r="R16" s="31">
        <v>64133283</v>
      </c>
      <c r="S16" s="31">
        <v>92990567</v>
      </c>
      <c r="T16" s="36">
        <f t="shared" si="6"/>
        <v>1.4499580038651694</v>
      </c>
      <c r="U16" s="36">
        <f t="shared" si="7"/>
        <v>-0.76142451600259398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15305378</v>
      </c>
      <c r="E17" s="31">
        <v>13817712</v>
      </c>
      <c r="F17" s="31">
        <v>3078708</v>
      </c>
      <c r="G17" s="36">
        <f t="shared" si="0"/>
        <v>0.20115203949879579</v>
      </c>
      <c r="H17" s="31">
        <v>3665898</v>
      </c>
      <c r="I17" s="36">
        <f t="shared" si="1"/>
        <v>0.23951698546746117</v>
      </c>
      <c r="J17" s="31">
        <v>3571966</v>
      </c>
      <c r="K17" s="36">
        <f t="shared" si="2"/>
        <v>0.25850632868885964</v>
      </c>
      <c r="L17" s="31">
        <v>0</v>
      </c>
      <c r="M17" s="36">
        <f t="shared" si="3"/>
        <v>0</v>
      </c>
      <c r="N17" s="31">
        <f t="shared" si="4"/>
        <v>10316572</v>
      </c>
      <c r="O17" s="36">
        <f t="shared" si="5"/>
        <v>0.74661941137577625</v>
      </c>
      <c r="P17" s="31">
        <v>3634533</v>
      </c>
      <c r="Q17" s="31">
        <v>12424078</v>
      </c>
      <c r="R17" s="31">
        <v>14772223</v>
      </c>
      <c r="S17" s="31">
        <v>29190849</v>
      </c>
      <c r="T17" s="36">
        <f t="shared" si="6"/>
        <v>1.9760633859913974</v>
      </c>
      <c r="U17" s="36">
        <f t="shared" si="7"/>
        <v>-1.7214591255602874E-2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0</v>
      </c>
      <c r="E18" s="31">
        <v>0</v>
      </c>
      <c r="F18" s="31">
        <v>0</v>
      </c>
      <c r="G18" s="36">
        <f t="shared" si="0"/>
        <v>0</v>
      </c>
      <c r="H18" s="31">
        <v>0</v>
      </c>
      <c r="I18" s="36">
        <f t="shared" si="1"/>
        <v>0</v>
      </c>
      <c r="J18" s="31">
        <v>0</v>
      </c>
      <c r="K18" s="36">
        <f t="shared" si="2"/>
        <v>0</v>
      </c>
      <c r="L18" s="31">
        <v>0</v>
      </c>
      <c r="M18" s="36">
        <f t="shared" si="3"/>
        <v>0</v>
      </c>
      <c r="N18" s="31">
        <f t="shared" si="4"/>
        <v>0</v>
      </c>
      <c r="O18" s="36">
        <f t="shared" si="5"/>
        <v>0</v>
      </c>
      <c r="P18" s="31">
        <v>0</v>
      </c>
      <c r="Q18" s="31">
        <v>0</v>
      </c>
      <c r="R18" s="31">
        <v>0</v>
      </c>
      <c r="S18" s="31">
        <v>0</v>
      </c>
      <c r="T18" s="36">
        <f t="shared" si="6"/>
        <v>0</v>
      </c>
      <c r="U18" s="36">
        <f t="shared" si="7"/>
        <v>0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249434499</v>
      </c>
      <c r="E19" s="32">
        <f>SUM(E11:E18)</f>
        <v>250298677</v>
      </c>
      <c r="F19" s="32">
        <f>SUM(F11:F18)</f>
        <v>36971366</v>
      </c>
      <c r="G19" s="37">
        <f t="shared" si="0"/>
        <v>0.14822073990655157</v>
      </c>
      <c r="H19" s="32">
        <f>SUM(H11:H18)</f>
        <v>42277695</v>
      </c>
      <c r="I19" s="37">
        <f t="shared" si="1"/>
        <v>0.16949417650523155</v>
      </c>
      <c r="J19" s="32">
        <f>SUM(J11:J18)</f>
        <v>44986394</v>
      </c>
      <c r="K19" s="37">
        <f t="shared" si="2"/>
        <v>0.17973085011552017</v>
      </c>
      <c r="L19" s="32">
        <f>SUM(L11:L18)</f>
        <v>0</v>
      </c>
      <c r="M19" s="37">
        <f t="shared" si="3"/>
        <v>0</v>
      </c>
      <c r="N19" s="32">
        <f t="shared" si="4"/>
        <v>124235455</v>
      </c>
      <c r="O19" s="37">
        <f t="shared" si="5"/>
        <v>0.49634882808429709</v>
      </c>
      <c r="P19" s="32">
        <f>SUM(P11:P18)</f>
        <v>84805511</v>
      </c>
      <c r="Q19" s="32">
        <f>SUM(Q11:Q18)</f>
        <v>221871851</v>
      </c>
      <c r="R19" s="32">
        <f>SUM(R11:R18)</f>
        <v>231068682</v>
      </c>
      <c r="S19" s="32">
        <f>SUM(S11:S18)</f>
        <v>186808748</v>
      </c>
      <c r="T19" s="37">
        <f t="shared" si="6"/>
        <v>0.8084555050173351</v>
      </c>
      <c r="U19" s="37">
        <f t="shared" si="7"/>
        <v>-0.46953454475381917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15107351</v>
      </c>
      <c r="E20" s="31">
        <v>15207351</v>
      </c>
      <c r="F20" s="31">
        <v>707716</v>
      </c>
      <c r="G20" s="36">
        <f t="shared" si="0"/>
        <v>4.6845803741503059E-2</v>
      </c>
      <c r="H20" s="31">
        <v>1238814</v>
      </c>
      <c r="I20" s="36">
        <f t="shared" si="1"/>
        <v>8.200074255241703E-2</v>
      </c>
      <c r="J20" s="31">
        <v>2624956</v>
      </c>
      <c r="K20" s="36">
        <f t="shared" si="2"/>
        <v>0.17261099582695238</v>
      </c>
      <c r="L20" s="31">
        <v>0</v>
      </c>
      <c r="M20" s="36">
        <f t="shared" si="3"/>
        <v>0</v>
      </c>
      <c r="N20" s="31">
        <f t="shared" si="4"/>
        <v>4571486</v>
      </c>
      <c r="O20" s="36">
        <f t="shared" si="5"/>
        <v>0.30061027722711209</v>
      </c>
      <c r="P20" s="31">
        <v>1375972</v>
      </c>
      <c r="Q20" s="31">
        <v>14249238</v>
      </c>
      <c r="R20" s="31">
        <v>14762717</v>
      </c>
      <c r="S20" s="31">
        <v>1906140</v>
      </c>
      <c r="T20" s="36">
        <f t="shared" si="6"/>
        <v>0.12911850846968076</v>
      </c>
      <c r="U20" s="36">
        <f t="shared" si="7"/>
        <v>0.90771033131488132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12068800</v>
      </c>
      <c r="E21" s="31">
        <v>11554102</v>
      </c>
      <c r="F21" s="31">
        <v>3413393</v>
      </c>
      <c r="G21" s="36">
        <f t="shared" si="0"/>
        <v>0.28282787021079148</v>
      </c>
      <c r="H21" s="31">
        <v>2529936</v>
      </c>
      <c r="I21" s="36">
        <f t="shared" si="1"/>
        <v>0.20962614344425295</v>
      </c>
      <c r="J21" s="31">
        <v>3016124</v>
      </c>
      <c r="K21" s="36">
        <f t="shared" si="2"/>
        <v>0.26104356703792297</v>
      </c>
      <c r="L21" s="31">
        <v>0</v>
      </c>
      <c r="M21" s="36">
        <f t="shared" si="3"/>
        <v>0</v>
      </c>
      <c r="N21" s="31">
        <f t="shared" si="4"/>
        <v>8959453</v>
      </c>
      <c r="O21" s="36">
        <f t="shared" si="5"/>
        <v>0.77543481959913463</v>
      </c>
      <c r="P21" s="31">
        <v>1984700</v>
      </c>
      <c r="Q21" s="31">
        <v>11154000</v>
      </c>
      <c r="R21" s="31">
        <v>11394072</v>
      </c>
      <c r="S21" s="31">
        <v>5814589</v>
      </c>
      <c r="T21" s="36">
        <f t="shared" si="6"/>
        <v>0.51031703152305863</v>
      </c>
      <c r="U21" s="36">
        <f t="shared" si="7"/>
        <v>0.51968761021816889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13585639</v>
      </c>
      <c r="E22" s="31">
        <v>14100639</v>
      </c>
      <c r="F22" s="31">
        <v>1971272</v>
      </c>
      <c r="G22" s="36">
        <f t="shared" si="0"/>
        <v>0.14509968945884694</v>
      </c>
      <c r="H22" s="31">
        <v>2516183</v>
      </c>
      <c r="I22" s="36">
        <f t="shared" si="1"/>
        <v>0.18520902844540474</v>
      </c>
      <c r="J22" s="31">
        <v>2505018</v>
      </c>
      <c r="K22" s="36">
        <f t="shared" si="2"/>
        <v>0.17765279999012812</v>
      </c>
      <c r="L22" s="31">
        <v>0</v>
      </c>
      <c r="M22" s="36">
        <f t="shared" si="3"/>
        <v>0</v>
      </c>
      <c r="N22" s="31">
        <f t="shared" si="4"/>
        <v>6992473</v>
      </c>
      <c r="O22" s="36">
        <f t="shared" si="5"/>
        <v>0.49589759726491828</v>
      </c>
      <c r="P22" s="31">
        <v>1967093</v>
      </c>
      <c r="Q22" s="31">
        <v>13134555</v>
      </c>
      <c r="R22" s="31">
        <v>11088766</v>
      </c>
      <c r="S22" s="31">
        <v>6584437</v>
      </c>
      <c r="T22" s="36">
        <f t="shared" si="6"/>
        <v>0.59379348432458579</v>
      </c>
      <c r="U22" s="36">
        <f t="shared" si="7"/>
        <v>0.27346190546151106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19154860</v>
      </c>
      <c r="E23" s="31">
        <v>18720250</v>
      </c>
      <c r="F23" s="31">
        <v>2673368</v>
      </c>
      <c r="G23" s="36">
        <f t="shared" si="0"/>
        <v>0.1395660422472417</v>
      </c>
      <c r="H23" s="31">
        <v>2726072</v>
      </c>
      <c r="I23" s="36">
        <f t="shared" si="1"/>
        <v>0.14231751106507695</v>
      </c>
      <c r="J23" s="31">
        <v>4804061</v>
      </c>
      <c r="K23" s="36">
        <f t="shared" si="2"/>
        <v>0.25662376303735263</v>
      </c>
      <c r="L23" s="31">
        <v>0</v>
      </c>
      <c r="M23" s="36">
        <f t="shared" si="3"/>
        <v>0</v>
      </c>
      <c r="N23" s="31">
        <f t="shared" si="4"/>
        <v>10203501</v>
      </c>
      <c r="O23" s="36">
        <f t="shared" si="5"/>
        <v>0.54505153510236237</v>
      </c>
      <c r="P23" s="31">
        <v>2706589</v>
      </c>
      <c r="Q23" s="31">
        <v>22709204</v>
      </c>
      <c r="R23" s="31">
        <v>23303969</v>
      </c>
      <c r="S23" s="31">
        <v>7306658</v>
      </c>
      <c r="T23" s="36">
        <f t="shared" si="6"/>
        <v>0.31353706315005825</v>
      </c>
      <c r="U23" s="36">
        <f t="shared" si="7"/>
        <v>0.77495031569255612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14042102</v>
      </c>
      <c r="E24" s="31">
        <v>14326041</v>
      </c>
      <c r="F24" s="31">
        <v>2765649</v>
      </c>
      <c r="G24" s="36">
        <f t="shared" si="0"/>
        <v>0.19695406001181304</v>
      </c>
      <c r="H24" s="31">
        <v>3014733</v>
      </c>
      <c r="I24" s="36">
        <f t="shared" si="1"/>
        <v>0.21469242995101445</v>
      </c>
      <c r="J24" s="31">
        <v>2845287</v>
      </c>
      <c r="K24" s="36">
        <f t="shared" si="2"/>
        <v>0.19860944136625044</v>
      </c>
      <c r="L24" s="31">
        <v>0</v>
      </c>
      <c r="M24" s="36">
        <f t="shared" si="3"/>
        <v>0</v>
      </c>
      <c r="N24" s="31">
        <f t="shared" si="4"/>
        <v>8625669</v>
      </c>
      <c r="O24" s="36">
        <f t="shared" si="5"/>
        <v>0.60209718791116118</v>
      </c>
      <c r="P24" s="31">
        <v>3513979</v>
      </c>
      <c r="Q24" s="31">
        <v>13726590</v>
      </c>
      <c r="R24" s="31">
        <v>15185356</v>
      </c>
      <c r="S24" s="31">
        <v>10984689</v>
      </c>
      <c r="T24" s="36">
        <f t="shared" si="6"/>
        <v>0.72337382146325713</v>
      </c>
      <c r="U24" s="36">
        <f t="shared" si="7"/>
        <v>-0.19029481963324202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26934639</v>
      </c>
      <c r="E25" s="31">
        <v>27045655</v>
      </c>
      <c r="F25" s="31">
        <v>6028604</v>
      </c>
      <c r="G25" s="36">
        <f t="shared" si="0"/>
        <v>0.22382345647921995</v>
      </c>
      <c r="H25" s="31">
        <v>6754080</v>
      </c>
      <c r="I25" s="36">
        <f t="shared" si="1"/>
        <v>0.25075814084606812</v>
      </c>
      <c r="J25" s="31">
        <v>12920065</v>
      </c>
      <c r="K25" s="36">
        <f t="shared" si="2"/>
        <v>0.47771314837817758</v>
      </c>
      <c r="L25" s="31">
        <v>0</v>
      </c>
      <c r="M25" s="36">
        <f t="shared" si="3"/>
        <v>0</v>
      </c>
      <c r="N25" s="31">
        <f t="shared" si="4"/>
        <v>25702749</v>
      </c>
      <c r="O25" s="36">
        <f t="shared" si="5"/>
        <v>0.95034670079167982</v>
      </c>
      <c r="P25" s="31">
        <v>6848433</v>
      </c>
      <c r="Q25" s="31">
        <v>39266871</v>
      </c>
      <c r="R25" s="31">
        <v>42515558</v>
      </c>
      <c r="S25" s="31">
        <v>26812734</v>
      </c>
      <c r="T25" s="36">
        <f t="shared" si="6"/>
        <v>0.63065699384681717</v>
      </c>
      <c r="U25" s="36">
        <f t="shared" si="7"/>
        <v>0.88657244657281464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1926693</v>
      </c>
      <c r="E26" s="31">
        <v>1926693</v>
      </c>
      <c r="F26" s="31">
        <v>178916</v>
      </c>
      <c r="G26" s="36">
        <f t="shared" si="0"/>
        <v>9.2861706561450111E-2</v>
      </c>
      <c r="H26" s="31">
        <v>123200</v>
      </c>
      <c r="I26" s="36">
        <f t="shared" si="1"/>
        <v>6.3943762706357474E-2</v>
      </c>
      <c r="J26" s="31">
        <v>284904</v>
      </c>
      <c r="K26" s="36">
        <f t="shared" si="2"/>
        <v>0.14787202735464341</v>
      </c>
      <c r="L26" s="31">
        <v>0</v>
      </c>
      <c r="M26" s="36">
        <f t="shared" si="3"/>
        <v>0</v>
      </c>
      <c r="N26" s="31">
        <f t="shared" si="4"/>
        <v>587020</v>
      </c>
      <c r="O26" s="36">
        <f t="shared" si="5"/>
        <v>0.30467749662245103</v>
      </c>
      <c r="P26" s="31">
        <v>506978</v>
      </c>
      <c r="Q26" s="31">
        <v>2727348</v>
      </c>
      <c r="R26" s="31">
        <v>2412150</v>
      </c>
      <c r="S26" s="31">
        <v>1533894</v>
      </c>
      <c r="T26" s="36">
        <f t="shared" si="6"/>
        <v>0.63590323984826813</v>
      </c>
      <c r="U26" s="36">
        <f t="shared" si="7"/>
        <v>-0.43803478651933614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102820084</v>
      </c>
      <c r="E27" s="32">
        <f>SUM(E20:E26)</f>
        <v>102880731</v>
      </c>
      <c r="F27" s="32">
        <f>SUM(F20:F26)</f>
        <v>17738918</v>
      </c>
      <c r="G27" s="37">
        <f t="shared" si="0"/>
        <v>0.17252386216685059</v>
      </c>
      <c r="H27" s="32">
        <f>SUM(H20:H26)</f>
        <v>18903018</v>
      </c>
      <c r="I27" s="37">
        <f t="shared" si="1"/>
        <v>0.18384558020785122</v>
      </c>
      <c r="J27" s="32">
        <f>SUM(J20:J26)</f>
        <v>29000415</v>
      </c>
      <c r="K27" s="37">
        <f t="shared" si="2"/>
        <v>0.2818838349816935</v>
      </c>
      <c r="L27" s="32">
        <f>SUM(L20:L26)</f>
        <v>0</v>
      </c>
      <c r="M27" s="37">
        <f t="shared" si="3"/>
        <v>0</v>
      </c>
      <c r="N27" s="32">
        <f t="shared" si="4"/>
        <v>65642351</v>
      </c>
      <c r="O27" s="37">
        <f t="shared" si="5"/>
        <v>0.63804320169536899</v>
      </c>
      <c r="P27" s="32">
        <f>SUM(P20:P26)</f>
        <v>18903744</v>
      </c>
      <c r="Q27" s="32">
        <f>SUM(Q20:Q26)</f>
        <v>116967806</v>
      </c>
      <c r="R27" s="32">
        <f>SUM(R20:R26)</f>
        <v>120662588</v>
      </c>
      <c r="S27" s="32">
        <f>SUM(S20:S26)</f>
        <v>60943141</v>
      </c>
      <c r="T27" s="37">
        <f t="shared" si="6"/>
        <v>0.50507072664478236</v>
      </c>
      <c r="U27" s="37">
        <f t="shared" si="7"/>
        <v>0.53410959225854948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28437327</v>
      </c>
      <c r="E28" s="31">
        <v>25825275</v>
      </c>
      <c r="F28" s="31">
        <v>6030422</v>
      </c>
      <c r="G28" s="36">
        <f t="shared" si="0"/>
        <v>0.21206008567542231</v>
      </c>
      <c r="H28" s="31">
        <v>5771721</v>
      </c>
      <c r="I28" s="36">
        <f t="shared" si="1"/>
        <v>0.20296285231027517</v>
      </c>
      <c r="J28" s="31">
        <v>5529351</v>
      </c>
      <c r="K28" s="36">
        <f t="shared" si="2"/>
        <v>0.21410618086351452</v>
      </c>
      <c r="L28" s="31">
        <v>0</v>
      </c>
      <c r="M28" s="36">
        <f t="shared" si="3"/>
        <v>0</v>
      </c>
      <c r="N28" s="31">
        <f t="shared" si="4"/>
        <v>17331494</v>
      </c>
      <c r="O28" s="36">
        <f t="shared" si="5"/>
        <v>0.67110588367403634</v>
      </c>
      <c r="P28" s="31">
        <v>5326581</v>
      </c>
      <c r="Q28" s="31">
        <v>48300600</v>
      </c>
      <c r="R28" s="31">
        <v>41314270</v>
      </c>
      <c r="S28" s="31">
        <v>35016886</v>
      </c>
      <c r="T28" s="36">
        <f t="shared" si="6"/>
        <v>0.84757363496922489</v>
      </c>
      <c r="U28" s="36">
        <f t="shared" si="7"/>
        <v>3.8067570924013028E-2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12220691</v>
      </c>
      <c r="E29" s="31">
        <v>13077430</v>
      </c>
      <c r="F29" s="31">
        <v>2603471</v>
      </c>
      <c r="G29" s="36">
        <f t="shared" si="0"/>
        <v>0.21303795341850965</v>
      </c>
      <c r="H29" s="31">
        <v>2739245</v>
      </c>
      <c r="I29" s="36">
        <f t="shared" si="1"/>
        <v>0.22414812713945553</v>
      </c>
      <c r="J29" s="31">
        <v>3044111</v>
      </c>
      <c r="K29" s="36">
        <f t="shared" si="2"/>
        <v>0.23277593533285976</v>
      </c>
      <c r="L29" s="31">
        <v>0</v>
      </c>
      <c r="M29" s="36">
        <f t="shared" si="3"/>
        <v>0</v>
      </c>
      <c r="N29" s="31">
        <f t="shared" si="4"/>
        <v>8386827</v>
      </c>
      <c r="O29" s="36">
        <f t="shared" si="5"/>
        <v>0.64132073350803631</v>
      </c>
      <c r="P29" s="31">
        <v>2139256</v>
      </c>
      <c r="Q29" s="31">
        <v>17242891</v>
      </c>
      <c r="R29" s="31">
        <v>17242891</v>
      </c>
      <c r="S29" s="31">
        <v>10238288</v>
      </c>
      <c r="T29" s="36">
        <f t="shared" si="6"/>
        <v>0.59376864355287062</v>
      </c>
      <c r="U29" s="36">
        <f t="shared" si="7"/>
        <v>0.42297649276196969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6393066</v>
      </c>
      <c r="E30" s="31">
        <v>6487778</v>
      </c>
      <c r="F30" s="31">
        <v>1856853</v>
      </c>
      <c r="G30" s="36">
        <f t="shared" si="0"/>
        <v>0.29044796346541707</v>
      </c>
      <c r="H30" s="31">
        <v>2808481</v>
      </c>
      <c r="I30" s="36">
        <f t="shared" si="1"/>
        <v>0.43930111154804286</v>
      </c>
      <c r="J30" s="31">
        <v>2058137</v>
      </c>
      <c r="K30" s="36">
        <f t="shared" si="2"/>
        <v>0.31723295710796517</v>
      </c>
      <c r="L30" s="31">
        <v>0</v>
      </c>
      <c r="M30" s="36">
        <f t="shared" si="3"/>
        <v>0</v>
      </c>
      <c r="N30" s="31">
        <f t="shared" si="4"/>
        <v>6723471</v>
      </c>
      <c r="O30" s="36">
        <f t="shared" si="5"/>
        <v>1.0363287708056594</v>
      </c>
      <c r="P30" s="31">
        <v>2016782</v>
      </c>
      <c r="Q30" s="31">
        <v>6504055</v>
      </c>
      <c r="R30" s="31">
        <v>5666940</v>
      </c>
      <c r="S30" s="31">
        <v>6481161</v>
      </c>
      <c r="T30" s="36">
        <f t="shared" si="6"/>
        <v>1.1436791284185115</v>
      </c>
      <c r="U30" s="36">
        <f t="shared" si="7"/>
        <v>2.0505438862504777E-2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30361953</v>
      </c>
      <c r="E31" s="31">
        <v>31623837</v>
      </c>
      <c r="F31" s="31">
        <v>7985143</v>
      </c>
      <c r="G31" s="36">
        <f t="shared" si="0"/>
        <v>0.26299833215603752</v>
      </c>
      <c r="H31" s="31">
        <v>8993206</v>
      </c>
      <c r="I31" s="36">
        <f t="shared" si="1"/>
        <v>0.29619985249301978</v>
      </c>
      <c r="J31" s="31">
        <v>9714044</v>
      </c>
      <c r="K31" s="36">
        <f t="shared" si="2"/>
        <v>0.30717474290042668</v>
      </c>
      <c r="L31" s="31">
        <v>0</v>
      </c>
      <c r="M31" s="36">
        <f t="shared" si="3"/>
        <v>0</v>
      </c>
      <c r="N31" s="31">
        <f t="shared" si="4"/>
        <v>26692393</v>
      </c>
      <c r="O31" s="36">
        <f t="shared" si="5"/>
        <v>0.84405927718385343</v>
      </c>
      <c r="P31" s="31">
        <v>7552454</v>
      </c>
      <c r="Q31" s="31">
        <v>24316789</v>
      </c>
      <c r="R31" s="31">
        <v>34292421</v>
      </c>
      <c r="S31" s="31">
        <v>21579317</v>
      </c>
      <c r="T31" s="36">
        <f t="shared" si="6"/>
        <v>0.62927365204107344</v>
      </c>
      <c r="U31" s="36">
        <f t="shared" si="7"/>
        <v>0.28621028343899879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13744988</v>
      </c>
      <c r="E32" s="31">
        <v>13535010</v>
      </c>
      <c r="F32" s="31">
        <v>3371489</v>
      </c>
      <c r="G32" s="36">
        <f t="shared" si="0"/>
        <v>0.2452886099282153</v>
      </c>
      <c r="H32" s="31">
        <v>2545563</v>
      </c>
      <c r="I32" s="36">
        <f t="shared" si="1"/>
        <v>0.18519936139631407</v>
      </c>
      <c r="J32" s="31">
        <v>2787855</v>
      </c>
      <c r="K32" s="36">
        <f t="shared" si="2"/>
        <v>0.20597361952447762</v>
      </c>
      <c r="L32" s="31">
        <v>0</v>
      </c>
      <c r="M32" s="36">
        <f t="shared" si="3"/>
        <v>0</v>
      </c>
      <c r="N32" s="31">
        <f t="shared" si="4"/>
        <v>8704907</v>
      </c>
      <c r="O32" s="36">
        <f t="shared" si="5"/>
        <v>0.64314004939782088</v>
      </c>
      <c r="P32" s="31">
        <v>2631563</v>
      </c>
      <c r="Q32" s="31">
        <v>9672813</v>
      </c>
      <c r="R32" s="31">
        <v>12542842</v>
      </c>
      <c r="S32" s="31">
        <v>7472687</v>
      </c>
      <c r="T32" s="36">
        <f t="shared" si="6"/>
        <v>0.59577303134329529</v>
      </c>
      <c r="U32" s="36">
        <f t="shared" si="7"/>
        <v>5.9391319911398677E-2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71855722</v>
      </c>
      <c r="E33" s="31">
        <v>76955722</v>
      </c>
      <c r="F33" s="31">
        <v>10950195</v>
      </c>
      <c r="G33" s="36">
        <f t="shared" si="0"/>
        <v>0.15239141289262947</v>
      </c>
      <c r="H33" s="31">
        <v>12101326</v>
      </c>
      <c r="I33" s="36">
        <f t="shared" si="1"/>
        <v>0.16841144536826169</v>
      </c>
      <c r="J33" s="31">
        <v>88919757</v>
      </c>
      <c r="K33" s="36">
        <f t="shared" si="2"/>
        <v>1.1554664772036054</v>
      </c>
      <c r="L33" s="31">
        <v>0</v>
      </c>
      <c r="M33" s="36">
        <f t="shared" si="3"/>
        <v>0</v>
      </c>
      <c r="N33" s="31">
        <f t="shared" si="4"/>
        <v>111971278</v>
      </c>
      <c r="O33" s="36">
        <f t="shared" si="5"/>
        <v>1.4550091284959941</v>
      </c>
      <c r="P33" s="31">
        <v>13152258</v>
      </c>
      <c r="Q33" s="31">
        <v>75949506</v>
      </c>
      <c r="R33" s="31">
        <v>74849506</v>
      </c>
      <c r="S33" s="31">
        <v>37578793</v>
      </c>
      <c r="T33" s="36">
        <f t="shared" si="6"/>
        <v>0.50205799621443059</v>
      </c>
      <c r="U33" s="36">
        <f t="shared" si="7"/>
        <v>5.7607978036927197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0</v>
      </c>
      <c r="E34" s="31">
        <v>0</v>
      </c>
      <c r="F34" s="31">
        <v>0</v>
      </c>
      <c r="G34" s="36">
        <f t="shared" si="0"/>
        <v>0</v>
      </c>
      <c r="H34" s="31">
        <v>0</v>
      </c>
      <c r="I34" s="36">
        <f t="shared" si="1"/>
        <v>0</v>
      </c>
      <c r="J34" s="31">
        <v>0</v>
      </c>
      <c r="K34" s="36">
        <f t="shared" si="2"/>
        <v>0</v>
      </c>
      <c r="L34" s="31">
        <v>0</v>
      </c>
      <c r="M34" s="36">
        <f t="shared" si="3"/>
        <v>0</v>
      </c>
      <c r="N34" s="31">
        <f t="shared" si="4"/>
        <v>0</v>
      </c>
      <c r="O34" s="36">
        <f t="shared" si="5"/>
        <v>0</v>
      </c>
      <c r="P34" s="31">
        <v>0</v>
      </c>
      <c r="Q34" s="31">
        <v>0</v>
      </c>
      <c r="R34" s="31">
        <v>0</v>
      </c>
      <c r="S34" s="31">
        <v>0</v>
      </c>
      <c r="T34" s="36">
        <f t="shared" si="6"/>
        <v>0</v>
      </c>
      <c r="U34" s="36">
        <f t="shared" si="7"/>
        <v>0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163013747</v>
      </c>
      <c r="E35" s="32">
        <f>SUM(E28:E34)</f>
        <v>167505052</v>
      </c>
      <c r="F35" s="32">
        <f>SUM(F28:F34)</f>
        <v>32797573</v>
      </c>
      <c r="G35" s="37">
        <f t="shared" si="0"/>
        <v>0.20119513601512393</v>
      </c>
      <c r="H35" s="32">
        <f>SUM(H28:H34)</f>
        <v>34959542</v>
      </c>
      <c r="I35" s="37">
        <f t="shared" si="1"/>
        <v>0.21445763098740378</v>
      </c>
      <c r="J35" s="32">
        <f>SUM(J28:J34)</f>
        <v>112053255</v>
      </c>
      <c r="K35" s="37">
        <f t="shared" si="2"/>
        <v>0.66895448025054194</v>
      </c>
      <c r="L35" s="32">
        <f>SUM(L28:L34)</f>
        <v>0</v>
      </c>
      <c r="M35" s="37">
        <f t="shared" si="3"/>
        <v>0</v>
      </c>
      <c r="N35" s="32">
        <f t="shared" si="4"/>
        <v>179810370</v>
      </c>
      <c r="O35" s="37">
        <f t="shared" si="5"/>
        <v>1.0734623693618506</v>
      </c>
      <c r="P35" s="32">
        <f>SUM(P28:P34)</f>
        <v>32818894</v>
      </c>
      <c r="Q35" s="32">
        <f>SUM(Q28:Q34)</f>
        <v>181986654</v>
      </c>
      <c r="R35" s="32">
        <f>SUM(R28:R34)</f>
        <v>185908870</v>
      </c>
      <c r="S35" s="32">
        <f>SUM(S28:S34)</f>
        <v>118367132</v>
      </c>
      <c r="T35" s="37">
        <f t="shared" si="6"/>
        <v>0.6366943761209457</v>
      </c>
      <c r="U35" s="37">
        <f t="shared" si="7"/>
        <v>2.4142910178508759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29465940</v>
      </c>
      <c r="E36" s="31">
        <v>28178324</v>
      </c>
      <c r="F36" s="31">
        <v>4694990</v>
      </c>
      <c r="G36" s="36">
        <f t="shared" si="0"/>
        <v>0.1593361691498727</v>
      </c>
      <c r="H36" s="31">
        <v>4899998</v>
      </c>
      <c r="I36" s="36">
        <f t="shared" si="1"/>
        <v>0.16629362579303425</v>
      </c>
      <c r="J36" s="31">
        <v>4926592</v>
      </c>
      <c r="K36" s="36">
        <f t="shared" si="2"/>
        <v>0.17483623227556047</v>
      </c>
      <c r="L36" s="31">
        <v>0</v>
      </c>
      <c r="M36" s="36">
        <f t="shared" si="3"/>
        <v>0</v>
      </c>
      <c r="N36" s="31">
        <f t="shared" si="4"/>
        <v>14521580</v>
      </c>
      <c r="O36" s="36">
        <f t="shared" si="5"/>
        <v>0.51534576719325109</v>
      </c>
      <c r="P36" s="31">
        <v>4635211</v>
      </c>
      <c r="Q36" s="31">
        <v>27663007</v>
      </c>
      <c r="R36" s="31">
        <v>28703624</v>
      </c>
      <c r="S36" s="31">
        <v>14957381</v>
      </c>
      <c r="T36" s="36">
        <f t="shared" si="6"/>
        <v>0.52109730116308661</v>
      </c>
      <c r="U36" s="36">
        <f t="shared" si="7"/>
        <v>6.2862510466082266E-2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51560589</v>
      </c>
      <c r="E37" s="31">
        <v>48647061</v>
      </c>
      <c r="F37" s="31">
        <v>6062993</v>
      </c>
      <c r="G37" s="36">
        <f t="shared" si="0"/>
        <v>0.11758967687510319</v>
      </c>
      <c r="H37" s="31">
        <v>7216914</v>
      </c>
      <c r="I37" s="36">
        <f t="shared" si="1"/>
        <v>0.13996958025440709</v>
      </c>
      <c r="J37" s="31">
        <v>6262853</v>
      </c>
      <c r="K37" s="36">
        <f t="shared" si="2"/>
        <v>0.12874062422804947</v>
      </c>
      <c r="L37" s="31">
        <v>0</v>
      </c>
      <c r="M37" s="36">
        <f t="shared" si="3"/>
        <v>0</v>
      </c>
      <c r="N37" s="31">
        <f t="shared" si="4"/>
        <v>19542760</v>
      </c>
      <c r="O37" s="36">
        <f t="shared" si="5"/>
        <v>0.40172539919729167</v>
      </c>
      <c r="P37" s="31">
        <v>6282526</v>
      </c>
      <c r="Q37" s="31">
        <v>47678464</v>
      </c>
      <c r="R37" s="31">
        <v>58800835</v>
      </c>
      <c r="S37" s="31">
        <v>17724954</v>
      </c>
      <c r="T37" s="36">
        <f t="shared" si="6"/>
        <v>0.30144051525798909</v>
      </c>
      <c r="U37" s="36">
        <f t="shared" si="7"/>
        <v>-3.1313837777989795E-3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43726430</v>
      </c>
      <c r="E38" s="31">
        <v>46067635</v>
      </c>
      <c r="F38" s="31">
        <v>5969784</v>
      </c>
      <c r="G38" s="36">
        <f t="shared" si="0"/>
        <v>0.13652575799121949</v>
      </c>
      <c r="H38" s="31">
        <v>9527246</v>
      </c>
      <c r="I38" s="36">
        <f t="shared" si="1"/>
        <v>0.21788300577019437</v>
      </c>
      <c r="J38" s="31">
        <v>9317864</v>
      </c>
      <c r="K38" s="36">
        <f t="shared" si="2"/>
        <v>0.20226486556125575</v>
      </c>
      <c r="L38" s="31">
        <v>0</v>
      </c>
      <c r="M38" s="36">
        <f t="shared" si="3"/>
        <v>0</v>
      </c>
      <c r="N38" s="31">
        <f t="shared" si="4"/>
        <v>24814894</v>
      </c>
      <c r="O38" s="36">
        <f t="shared" si="5"/>
        <v>0.53866220829439149</v>
      </c>
      <c r="P38" s="31">
        <v>4168681</v>
      </c>
      <c r="Q38" s="31">
        <v>36569443</v>
      </c>
      <c r="R38" s="31">
        <v>23358835</v>
      </c>
      <c r="S38" s="31">
        <v>13349191</v>
      </c>
      <c r="T38" s="36">
        <f t="shared" si="6"/>
        <v>0.57148359496524548</v>
      </c>
      <c r="U38" s="36">
        <f t="shared" si="7"/>
        <v>1.2352067716383193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0</v>
      </c>
      <c r="E39" s="31">
        <v>0</v>
      </c>
      <c r="F39" s="31">
        <v>0</v>
      </c>
      <c r="G39" s="36">
        <f t="shared" si="0"/>
        <v>0</v>
      </c>
      <c r="H39" s="31">
        <v>0</v>
      </c>
      <c r="I39" s="36">
        <f t="shared" si="1"/>
        <v>0</v>
      </c>
      <c r="J39" s="31">
        <v>0</v>
      </c>
      <c r="K39" s="36">
        <f t="shared" si="2"/>
        <v>0</v>
      </c>
      <c r="L39" s="31">
        <v>0</v>
      </c>
      <c r="M39" s="36">
        <f t="shared" si="3"/>
        <v>0</v>
      </c>
      <c r="N39" s="31">
        <f t="shared" si="4"/>
        <v>0</v>
      </c>
      <c r="O39" s="36">
        <f t="shared" si="5"/>
        <v>0</v>
      </c>
      <c r="P39" s="31">
        <v>0</v>
      </c>
      <c r="Q39" s="31">
        <v>0</v>
      </c>
      <c r="R39" s="31">
        <v>0</v>
      </c>
      <c r="S39" s="31">
        <v>0</v>
      </c>
      <c r="T39" s="36">
        <f t="shared" si="6"/>
        <v>0</v>
      </c>
      <c r="U39" s="36">
        <f t="shared" si="7"/>
        <v>0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124752959</v>
      </c>
      <c r="E40" s="32">
        <f>SUM(E36:E39)</f>
        <v>122893020</v>
      </c>
      <c r="F40" s="32">
        <f>SUM(F36:F39)</f>
        <v>16727767</v>
      </c>
      <c r="G40" s="37">
        <f t="shared" si="0"/>
        <v>0.13408713616163606</v>
      </c>
      <c r="H40" s="32">
        <f>SUM(H36:H39)</f>
        <v>21644158</v>
      </c>
      <c r="I40" s="37">
        <f t="shared" si="1"/>
        <v>0.17349614929774931</v>
      </c>
      <c r="J40" s="32">
        <f>SUM(J36:J39)</f>
        <v>20507309</v>
      </c>
      <c r="K40" s="37">
        <f t="shared" si="2"/>
        <v>0.16687122669782223</v>
      </c>
      <c r="L40" s="32">
        <f>SUM(L36:L39)</f>
        <v>0</v>
      </c>
      <c r="M40" s="37">
        <f t="shared" si="3"/>
        <v>0</v>
      </c>
      <c r="N40" s="32">
        <f t="shared" si="4"/>
        <v>58879234</v>
      </c>
      <c r="O40" s="37">
        <f t="shared" si="5"/>
        <v>0.47910966790465398</v>
      </c>
      <c r="P40" s="32">
        <f>SUM(P36:P39)</f>
        <v>15086418</v>
      </c>
      <c r="Q40" s="32">
        <f>SUM(Q36:Q39)</f>
        <v>111910914</v>
      </c>
      <c r="R40" s="32">
        <f>SUM(R36:R39)</f>
        <v>110863294</v>
      </c>
      <c r="S40" s="32">
        <f>SUM(S36:S39)</f>
        <v>46031526</v>
      </c>
      <c r="T40" s="37">
        <f t="shared" si="6"/>
        <v>0.41520979883567233</v>
      </c>
      <c r="U40" s="37">
        <f t="shared" si="7"/>
        <v>0.35932260394747106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89627016</v>
      </c>
      <c r="E41" s="31">
        <v>98317243</v>
      </c>
      <c r="F41" s="31">
        <v>19440701</v>
      </c>
      <c r="G41" s="36">
        <f t="shared" si="0"/>
        <v>0.21690670812916499</v>
      </c>
      <c r="H41" s="31">
        <v>21886535</v>
      </c>
      <c r="I41" s="36">
        <f t="shared" si="1"/>
        <v>0.24419573446470649</v>
      </c>
      <c r="J41" s="31">
        <v>21235423</v>
      </c>
      <c r="K41" s="36">
        <f t="shared" si="2"/>
        <v>0.21598879659389961</v>
      </c>
      <c r="L41" s="31">
        <v>0</v>
      </c>
      <c r="M41" s="36">
        <f t="shared" si="3"/>
        <v>0</v>
      </c>
      <c r="N41" s="31">
        <f t="shared" si="4"/>
        <v>62562659</v>
      </c>
      <c r="O41" s="36">
        <f t="shared" si="5"/>
        <v>0.63633455425514729</v>
      </c>
      <c r="P41" s="31">
        <v>26462849</v>
      </c>
      <c r="Q41" s="31">
        <v>91418889</v>
      </c>
      <c r="R41" s="31">
        <v>92148889</v>
      </c>
      <c r="S41" s="31">
        <v>63274345</v>
      </c>
      <c r="T41" s="36">
        <f t="shared" si="6"/>
        <v>0.68665336811602795</v>
      </c>
      <c r="U41" s="36">
        <f t="shared" si="7"/>
        <v>-0.19753829226777508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59852447</v>
      </c>
      <c r="E42" s="31">
        <v>60610230</v>
      </c>
      <c r="F42" s="31">
        <v>13939221</v>
      </c>
      <c r="G42" s="36">
        <f t="shared" si="0"/>
        <v>0.23289308455508928</v>
      </c>
      <c r="H42" s="31">
        <v>12719370</v>
      </c>
      <c r="I42" s="36">
        <f t="shared" si="1"/>
        <v>0.21251211333097209</v>
      </c>
      <c r="J42" s="31">
        <v>18687130</v>
      </c>
      <c r="K42" s="36">
        <f t="shared" si="2"/>
        <v>0.30831643437089745</v>
      </c>
      <c r="L42" s="31">
        <v>0</v>
      </c>
      <c r="M42" s="36">
        <f t="shared" si="3"/>
        <v>0</v>
      </c>
      <c r="N42" s="31">
        <f t="shared" si="4"/>
        <v>45345721</v>
      </c>
      <c r="O42" s="36">
        <f t="shared" si="5"/>
        <v>0.74815292731936511</v>
      </c>
      <c r="P42" s="31">
        <v>15227123</v>
      </c>
      <c r="Q42" s="31">
        <v>61516596</v>
      </c>
      <c r="R42" s="31">
        <v>64835327</v>
      </c>
      <c r="S42" s="31">
        <v>43788335</v>
      </c>
      <c r="T42" s="36">
        <f t="shared" si="6"/>
        <v>0.67537771499170507</v>
      </c>
      <c r="U42" s="36">
        <f t="shared" si="7"/>
        <v>0.22722657458010942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27010918</v>
      </c>
      <c r="E43" s="31">
        <v>25514446</v>
      </c>
      <c r="F43" s="31">
        <v>4939166</v>
      </c>
      <c r="G43" s="36">
        <f t="shared" si="0"/>
        <v>0.182858131663648</v>
      </c>
      <c r="H43" s="31">
        <v>5621850</v>
      </c>
      <c r="I43" s="36">
        <f t="shared" si="1"/>
        <v>0.20813250404891828</v>
      </c>
      <c r="J43" s="31">
        <v>7709751</v>
      </c>
      <c r="K43" s="36">
        <f t="shared" si="2"/>
        <v>0.30217199307404125</v>
      </c>
      <c r="L43" s="31">
        <v>0</v>
      </c>
      <c r="M43" s="36">
        <f t="shared" si="3"/>
        <v>0</v>
      </c>
      <c r="N43" s="31">
        <f t="shared" si="4"/>
        <v>18270767</v>
      </c>
      <c r="O43" s="36">
        <f t="shared" si="5"/>
        <v>0.71609499183325398</v>
      </c>
      <c r="P43" s="31">
        <v>4645645</v>
      </c>
      <c r="Q43" s="31">
        <v>24583519</v>
      </c>
      <c r="R43" s="31">
        <v>26058188</v>
      </c>
      <c r="S43" s="31">
        <v>16385244</v>
      </c>
      <c r="T43" s="36">
        <f t="shared" si="6"/>
        <v>0.62879445032785852</v>
      </c>
      <c r="U43" s="36">
        <f t="shared" si="7"/>
        <v>0.6595652487437158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30917763</v>
      </c>
      <c r="E44" s="31">
        <v>29045135</v>
      </c>
      <c r="F44" s="31">
        <v>8712082</v>
      </c>
      <c r="G44" s="36">
        <f t="shared" si="0"/>
        <v>0.28178241744074434</v>
      </c>
      <c r="H44" s="31">
        <v>4806564</v>
      </c>
      <c r="I44" s="36">
        <f t="shared" si="1"/>
        <v>0.15546286450284258</v>
      </c>
      <c r="J44" s="31">
        <v>5014189</v>
      </c>
      <c r="K44" s="36">
        <f t="shared" si="2"/>
        <v>0.1726343843814119</v>
      </c>
      <c r="L44" s="31">
        <v>0</v>
      </c>
      <c r="M44" s="36">
        <f t="shared" si="3"/>
        <v>0</v>
      </c>
      <c r="N44" s="31">
        <f t="shared" si="4"/>
        <v>18532835</v>
      </c>
      <c r="O44" s="36">
        <f t="shared" si="5"/>
        <v>0.63807019660951825</v>
      </c>
      <c r="P44" s="31">
        <v>5179970</v>
      </c>
      <c r="Q44" s="31">
        <v>29465116</v>
      </c>
      <c r="R44" s="31">
        <v>28486186</v>
      </c>
      <c r="S44" s="31">
        <v>16209862</v>
      </c>
      <c r="T44" s="36">
        <f t="shared" si="6"/>
        <v>0.5690429038130973</v>
      </c>
      <c r="U44" s="36">
        <f t="shared" si="7"/>
        <v>-3.2004239406791979E-2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72326421</v>
      </c>
      <c r="E45" s="31">
        <v>128291627</v>
      </c>
      <c r="F45" s="31">
        <v>20299663</v>
      </c>
      <c r="G45" s="36">
        <f t="shared" si="0"/>
        <v>0.28066732349441154</v>
      </c>
      <c r="H45" s="31">
        <v>24445030</v>
      </c>
      <c r="I45" s="36">
        <f t="shared" si="1"/>
        <v>0.3379820218119185</v>
      </c>
      <c r="J45" s="31">
        <v>32867668</v>
      </c>
      <c r="K45" s="36">
        <f t="shared" si="2"/>
        <v>0.25619495807002274</v>
      </c>
      <c r="L45" s="31">
        <v>0</v>
      </c>
      <c r="M45" s="36">
        <f t="shared" si="3"/>
        <v>0</v>
      </c>
      <c r="N45" s="31">
        <f t="shared" si="4"/>
        <v>77612361</v>
      </c>
      <c r="O45" s="36">
        <f t="shared" si="5"/>
        <v>0.60496824940882543</v>
      </c>
      <c r="P45" s="31">
        <v>20376606</v>
      </c>
      <c r="Q45" s="31">
        <v>88145294</v>
      </c>
      <c r="R45" s="31">
        <v>88868110</v>
      </c>
      <c r="S45" s="31">
        <v>66559927</v>
      </c>
      <c r="T45" s="36">
        <f t="shared" si="6"/>
        <v>0.74897426084565089</v>
      </c>
      <c r="U45" s="36">
        <f t="shared" si="7"/>
        <v>0.61300993894665279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0</v>
      </c>
      <c r="E46" s="31">
        <v>0</v>
      </c>
      <c r="F46" s="31">
        <v>0</v>
      </c>
      <c r="G46" s="36">
        <f t="shared" si="0"/>
        <v>0</v>
      </c>
      <c r="H46" s="31">
        <v>0</v>
      </c>
      <c r="I46" s="36">
        <f t="shared" si="1"/>
        <v>0</v>
      </c>
      <c r="J46" s="31">
        <v>0</v>
      </c>
      <c r="K46" s="36">
        <f t="shared" si="2"/>
        <v>0</v>
      </c>
      <c r="L46" s="31">
        <v>0</v>
      </c>
      <c r="M46" s="36">
        <f t="shared" si="3"/>
        <v>0</v>
      </c>
      <c r="N46" s="31">
        <f t="shared" si="4"/>
        <v>0</v>
      </c>
      <c r="O46" s="36">
        <f t="shared" si="5"/>
        <v>0</v>
      </c>
      <c r="P46" s="31">
        <v>0</v>
      </c>
      <c r="Q46" s="31">
        <v>0</v>
      </c>
      <c r="R46" s="31">
        <v>0</v>
      </c>
      <c r="S46" s="31">
        <v>0</v>
      </c>
      <c r="T46" s="36">
        <f t="shared" si="6"/>
        <v>0</v>
      </c>
      <c r="U46" s="36">
        <f t="shared" si="7"/>
        <v>0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279734565</v>
      </c>
      <c r="E47" s="32">
        <f>SUM(E41:E46)</f>
        <v>341778681</v>
      </c>
      <c r="F47" s="32">
        <f>SUM(F41:F46)</f>
        <v>67330833</v>
      </c>
      <c r="G47" s="37">
        <f t="shared" si="0"/>
        <v>0.24069543568918628</v>
      </c>
      <c r="H47" s="32">
        <f>SUM(H41:H46)</f>
        <v>69479349</v>
      </c>
      <c r="I47" s="37">
        <f t="shared" si="1"/>
        <v>0.24837598814433245</v>
      </c>
      <c r="J47" s="32">
        <f>SUM(J41:J46)</f>
        <v>85514161</v>
      </c>
      <c r="K47" s="37">
        <f t="shared" si="2"/>
        <v>0.25020332090286229</v>
      </c>
      <c r="L47" s="32">
        <f>SUM(L41:L46)</f>
        <v>0</v>
      </c>
      <c r="M47" s="37">
        <f t="shared" si="3"/>
        <v>0</v>
      </c>
      <c r="N47" s="32">
        <f t="shared" si="4"/>
        <v>222324343</v>
      </c>
      <c r="O47" s="37">
        <f t="shared" si="5"/>
        <v>0.65049213236328218</v>
      </c>
      <c r="P47" s="32">
        <f>SUM(P41:P46)</f>
        <v>71892193</v>
      </c>
      <c r="Q47" s="32">
        <f>SUM(Q41:Q46)</f>
        <v>295129414</v>
      </c>
      <c r="R47" s="32">
        <f>SUM(R41:R46)</f>
        <v>300396700</v>
      </c>
      <c r="S47" s="32">
        <f>SUM(S41:S46)</f>
        <v>206217713</v>
      </c>
      <c r="T47" s="37">
        <f t="shared" si="6"/>
        <v>0.68648461517719739</v>
      </c>
      <c r="U47" s="37">
        <f t="shared" si="7"/>
        <v>0.1894777086574615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26461231</v>
      </c>
      <c r="E48" s="31">
        <v>25126231</v>
      </c>
      <c r="F48" s="31">
        <v>5342064</v>
      </c>
      <c r="G48" s="36">
        <f t="shared" si="0"/>
        <v>0.20188267129371268</v>
      </c>
      <c r="H48" s="31">
        <v>5830452</v>
      </c>
      <c r="I48" s="36">
        <f t="shared" si="1"/>
        <v>0.22033940900179588</v>
      </c>
      <c r="J48" s="31">
        <v>6062307</v>
      </c>
      <c r="K48" s="36">
        <f t="shared" si="2"/>
        <v>0.24127402951919052</v>
      </c>
      <c r="L48" s="31">
        <v>0</v>
      </c>
      <c r="M48" s="36">
        <f t="shared" si="3"/>
        <v>0</v>
      </c>
      <c r="N48" s="31">
        <f t="shared" si="4"/>
        <v>17234823</v>
      </c>
      <c r="O48" s="36">
        <f t="shared" si="5"/>
        <v>0.68592949734482656</v>
      </c>
      <c r="P48" s="31">
        <v>4351395</v>
      </c>
      <c r="Q48" s="31">
        <v>25946268</v>
      </c>
      <c r="R48" s="31">
        <v>24596268</v>
      </c>
      <c r="S48" s="31">
        <v>15890197</v>
      </c>
      <c r="T48" s="36">
        <f t="shared" si="6"/>
        <v>0.64604097662295756</v>
      </c>
      <c r="U48" s="36">
        <f t="shared" si="7"/>
        <v>0.39318701244083787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59248507</v>
      </c>
      <c r="E49" s="31">
        <v>61130380</v>
      </c>
      <c r="F49" s="31">
        <v>24080227</v>
      </c>
      <c r="G49" s="36">
        <f t="shared" si="0"/>
        <v>0.40642757462226009</v>
      </c>
      <c r="H49" s="31">
        <v>23775140</v>
      </c>
      <c r="I49" s="36">
        <f t="shared" si="1"/>
        <v>0.40127829718983465</v>
      </c>
      <c r="J49" s="31">
        <v>7835082</v>
      </c>
      <c r="K49" s="36">
        <f t="shared" si="2"/>
        <v>0.12817001955492507</v>
      </c>
      <c r="L49" s="31">
        <v>0</v>
      </c>
      <c r="M49" s="36">
        <f t="shared" si="3"/>
        <v>0</v>
      </c>
      <c r="N49" s="31">
        <f t="shared" si="4"/>
        <v>55690449</v>
      </c>
      <c r="O49" s="36">
        <f t="shared" si="5"/>
        <v>0.91101100631142817</v>
      </c>
      <c r="P49" s="31">
        <v>22152389</v>
      </c>
      <c r="Q49" s="31">
        <v>36301923</v>
      </c>
      <c r="R49" s="31">
        <v>40813306</v>
      </c>
      <c r="S49" s="31">
        <v>67827535</v>
      </c>
      <c r="T49" s="36">
        <f t="shared" si="6"/>
        <v>1.6618975929075679</v>
      </c>
      <c r="U49" s="36">
        <f t="shared" si="7"/>
        <v>-0.64630984044203998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40368468</v>
      </c>
      <c r="E50" s="31">
        <v>43938370</v>
      </c>
      <c r="F50" s="31">
        <v>7970549</v>
      </c>
      <c r="G50" s="36">
        <f t="shared" si="0"/>
        <v>0.19744492161555399</v>
      </c>
      <c r="H50" s="31">
        <v>9270052</v>
      </c>
      <c r="I50" s="36">
        <f t="shared" si="1"/>
        <v>0.22963596240511283</v>
      </c>
      <c r="J50" s="31">
        <v>8503857</v>
      </c>
      <c r="K50" s="36">
        <f t="shared" si="2"/>
        <v>0.19354056602463859</v>
      </c>
      <c r="L50" s="31">
        <v>0</v>
      </c>
      <c r="M50" s="36">
        <f t="shared" si="3"/>
        <v>0</v>
      </c>
      <c r="N50" s="31">
        <f t="shared" si="4"/>
        <v>25744458</v>
      </c>
      <c r="O50" s="36">
        <f t="shared" si="5"/>
        <v>0.58592200848597709</v>
      </c>
      <c r="P50" s="31">
        <v>9273853</v>
      </c>
      <c r="Q50" s="31">
        <v>30996252</v>
      </c>
      <c r="R50" s="31">
        <v>36618252</v>
      </c>
      <c r="S50" s="31">
        <v>24714877</v>
      </c>
      <c r="T50" s="36">
        <f t="shared" si="6"/>
        <v>0.6749332819054279</v>
      </c>
      <c r="U50" s="36">
        <f t="shared" si="7"/>
        <v>-8.3028704466201919E-2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10547233</v>
      </c>
      <c r="E51" s="31">
        <v>10949815</v>
      </c>
      <c r="F51" s="31">
        <v>3298049</v>
      </c>
      <c r="G51" s="36">
        <f t="shared" si="0"/>
        <v>0.31269329121675798</v>
      </c>
      <c r="H51" s="31">
        <v>3389455</v>
      </c>
      <c r="I51" s="36">
        <f t="shared" si="1"/>
        <v>0.32135964001174527</v>
      </c>
      <c r="J51" s="31">
        <v>3015186</v>
      </c>
      <c r="K51" s="36">
        <f t="shared" si="2"/>
        <v>0.27536410432505026</v>
      </c>
      <c r="L51" s="31">
        <v>0</v>
      </c>
      <c r="M51" s="36">
        <f t="shared" si="3"/>
        <v>0</v>
      </c>
      <c r="N51" s="31">
        <f t="shared" si="4"/>
        <v>9702690</v>
      </c>
      <c r="O51" s="36">
        <f t="shared" si="5"/>
        <v>0.88610538168909703</v>
      </c>
      <c r="P51" s="31">
        <v>1782507</v>
      </c>
      <c r="Q51" s="31">
        <v>10656936</v>
      </c>
      <c r="R51" s="31">
        <v>7062218</v>
      </c>
      <c r="S51" s="31">
        <v>3462416</v>
      </c>
      <c r="T51" s="36">
        <f t="shared" si="6"/>
        <v>0.49027316913751456</v>
      </c>
      <c r="U51" s="36">
        <f t="shared" si="7"/>
        <v>0.69154230530370997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0</v>
      </c>
      <c r="E52" s="31">
        <v>0</v>
      </c>
      <c r="F52" s="31">
        <v>0</v>
      </c>
      <c r="G52" s="36">
        <f t="shared" si="0"/>
        <v>0</v>
      </c>
      <c r="H52" s="31">
        <v>0</v>
      </c>
      <c r="I52" s="36">
        <f t="shared" si="1"/>
        <v>0</v>
      </c>
      <c r="J52" s="31">
        <v>0</v>
      </c>
      <c r="K52" s="36">
        <f t="shared" si="2"/>
        <v>0</v>
      </c>
      <c r="L52" s="31">
        <v>0</v>
      </c>
      <c r="M52" s="36">
        <f t="shared" si="3"/>
        <v>0</v>
      </c>
      <c r="N52" s="31">
        <f t="shared" si="4"/>
        <v>0</v>
      </c>
      <c r="O52" s="36">
        <f t="shared" si="5"/>
        <v>0</v>
      </c>
      <c r="P52" s="31">
        <v>0</v>
      </c>
      <c r="Q52" s="31">
        <v>0</v>
      </c>
      <c r="R52" s="31">
        <v>0</v>
      </c>
      <c r="S52" s="31">
        <v>0</v>
      </c>
      <c r="T52" s="36">
        <f t="shared" si="6"/>
        <v>0</v>
      </c>
      <c r="U52" s="36">
        <f t="shared" si="7"/>
        <v>0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136625439</v>
      </c>
      <c r="E53" s="32">
        <f>SUM(E48:E52)</f>
        <v>141144796</v>
      </c>
      <c r="F53" s="32">
        <f>SUM(F48:F52)</f>
        <v>40690889</v>
      </c>
      <c r="G53" s="37">
        <f t="shared" si="0"/>
        <v>0.29782805675010493</v>
      </c>
      <c r="H53" s="32">
        <f>SUM(H48:H52)</f>
        <v>42265099</v>
      </c>
      <c r="I53" s="37">
        <f t="shared" si="1"/>
        <v>0.30935014232598368</v>
      </c>
      <c r="J53" s="32">
        <f>SUM(J48:J52)</f>
        <v>25416432</v>
      </c>
      <c r="K53" s="37">
        <f t="shared" si="2"/>
        <v>0.18007346158196297</v>
      </c>
      <c r="L53" s="32">
        <f>SUM(L48:L52)</f>
        <v>0</v>
      </c>
      <c r="M53" s="37">
        <f t="shared" si="3"/>
        <v>0</v>
      </c>
      <c r="N53" s="32">
        <f t="shared" si="4"/>
        <v>108372420</v>
      </c>
      <c r="O53" s="37">
        <f t="shared" si="5"/>
        <v>0.76781024218562055</v>
      </c>
      <c r="P53" s="32">
        <f>SUM(P48:P52)</f>
        <v>37560144</v>
      </c>
      <c r="Q53" s="32">
        <f>SUM(Q48:Q52)</f>
        <v>103901379</v>
      </c>
      <c r="R53" s="32">
        <f>SUM(R48:R52)</f>
        <v>109090044</v>
      </c>
      <c r="S53" s="32">
        <f>SUM(S48:S52)</f>
        <v>111895025</v>
      </c>
      <c r="T53" s="37">
        <f t="shared" si="6"/>
        <v>1.0257125297336942</v>
      </c>
      <c r="U53" s="37">
        <f t="shared" si="7"/>
        <v>-0.32331377643280601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2226923341</v>
      </c>
      <c r="E54" s="32">
        <f>SUM(E8:E9,E11:E18,E20:E26,E28:E34,E36:E39,E41:E46,E48:E52)</f>
        <v>2357255835</v>
      </c>
      <c r="F54" s="32">
        <f>SUM(F8:F9,F11:F18,F20:F26,F28:F34,F36:F39,F41:F46,F48:F52)</f>
        <v>410055562</v>
      </c>
      <c r="G54" s="37">
        <f t="shared" si="0"/>
        <v>0.18413546369129372</v>
      </c>
      <c r="H54" s="32">
        <f>SUM(H8:H9,H11:H18,H20:H26,H28:H34,H36:H39,H41:H46,H48:H52)</f>
        <v>414725967</v>
      </c>
      <c r="I54" s="37">
        <f t="shared" si="1"/>
        <v>0.18623270921116095</v>
      </c>
      <c r="J54" s="32">
        <f>SUM(J8:J9,J11:J18,J20:J26,J28:J34,J36:J39,J41:J46,J48:J52)</f>
        <v>502608637</v>
      </c>
      <c r="K54" s="37">
        <f t="shared" si="2"/>
        <v>0.21321768708231875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1327390166</v>
      </c>
      <c r="O54" s="37">
        <f t="shared" si="5"/>
        <v>0.56310823216182637</v>
      </c>
      <c r="P54" s="32">
        <f>SUM(P8:P9,P11:P18,P20:P26,P28:P34,P36:P39,P41:P46,P48:P52)</f>
        <v>536001884</v>
      </c>
      <c r="Q54" s="32">
        <f>SUM(Q8:Q9,Q11:Q18,Q20:Q26,Q28:Q34,Q36:Q39,Q41:Q46,Q48:Q52)</f>
        <v>2170448256</v>
      </c>
      <c r="R54" s="32">
        <f>SUM(R8:R9,R11:R18,R20:R26,R28:R34,R36:R39,R41:R46,R48:R52)</f>
        <v>2223286849</v>
      </c>
      <c r="S54" s="32">
        <f>SUM(S8:S9,S11:S18,S20:S26,S28:S34,S36:S39,S41:S46,S48:S52)</f>
        <v>1490170918</v>
      </c>
      <c r="T54" s="37">
        <f t="shared" si="6"/>
        <v>0.67025580557464093</v>
      </c>
      <c r="U54" s="37">
        <f t="shared" si="7"/>
        <v>-6.2300614973211599E-2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416486954</v>
      </c>
      <c r="E57" s="31">
        <v>430885592</v>
      </c>
      <c r="F57" s="31">
        <v>311871190</v>
      </c>
      <c r="G57" s="36">
        <f t="shared" ref="G57:G85" si="8">IF(($D57      =0),0,($F57      /$D57      ))</f>
        <v>0.74881382719133138</v>
      </c>
      <c r="H57" s="31">
        <v>122134004</v>
      </c>
      <c r="I57" s="36">
        <f t="shared" ref="I57:I85" si="9">IF(($D57      =0),0,($H57      /$D57      ))</f>
        <v>0.29324809055123491</v>
      </c>
      <c r="J57" s="31">
        <v>-75813792</v>
      </c>
      <c r="K57" s="36">
        <f t="shared" ref="K57:K85" si="10">IF(($E57      =0),0,($J57      /$E57      ))</f>
        <v>-0.1759487748200223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358191402</v>
      </c>
      <c r="O57" s="36">
        <f t="shared" ref="O57:O85" si="13">IF(($E57      =0),0,($N57      /$E57      ))</f>
        <v>0.83129120270050705</v>
      </c>
      <c r="P57" s="31">
        <v>119526512</v>
      </c>
      <c r="Q57" s="31">
        <v>344825528</v>
      </c>
      <c r="R57" s="31">
        <v>392176474</v>
      </c>
      <c r="S57" s="31">
        <v>321369481</v>
      </c>
      <c r="T57" s="36">
        <f t="shared" ref="T57:T85" si="14">IF(($R57      =0),0,($S57      /$R57      ))</f>
        <v>0.81945119686093149</v>
      </c>
      <c r="U57" s="36">
        <f t="shared" ref="U57:U85" si="15">IF(($P57      =0),0,(($J57      /$P57      )-1))</f>
        <v>-1.6342843167714958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416486954</v>
      </c>
      <c r="E58" s="32">
        <f>E57</f>
        <v>430885592</v>
      </c>
      <c r="F58" s="32">
        <f>F57</f>
        <v>311871190</v>
      </c>
      <c r="G58" s="37">
        <f t="shared" si="8"/>
        <v>0.74881382719133138</v>
      </c>
      <c r="H58" s="32">
        <f>H57</f>
        <v>122134004</v>
      </c>
      <c r="I58" s="37">
        <f t="shared" si="9"/>
        <v>0.29324809055123491</v>
      </c>
      <c r="J58" s="32">
        <f>J57</f>
        <v>-75813792</v>
      </c>
      <c r="K58" s="37">
        <f t="shared" si="10"/>
        <v>-0.1759487748200223</v>
      </c>
      <c r="L58" s="32">
        <f>L57</f>
        <v>0</v>
      </c>
      <c r="M58" s="37">
        <f t="shared" si="11"/>
        <v>0</v>
      </c>
      <c r="N58" s="32">
        <f t="shared" si="12"/>
        <v>358191402</v>
      </c>
      <c r="O58" s="37">
        <f t="shared" si="13"/>
        <v>0.83129120270050705</v>
      </c>
      <c r="P58" s="32">
        <f>P57</f>
        <v>119526512</v>
      </c>
      <c r="Q58" s="32">
        <f>Q57</f>
        <v>344825528</v>
      </c>
      <c r="R58" s="32">
        <f>R57</f>
        <v>392176474</v>
      </c>
      <c r="S58" s="32">
        <f>S57</f>
        <v>321369481</v>
      </c>
      <c r="T58" s="37">
        <f t="shared" si="14"/>
        <v>0.81945119686093149</v>
      </c>
      <c r="U58" s="37">
        <f t="shared" si="15"/>
        <v>-1.6342843167714958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9672021</v>
      </c>
      <c r="E59" s="31">
        <v>9443821</v>
      </c>
      <c r="F59" s="31">
        <v>0</v>
      </c>
      <c r="G59" s="36">
        <f t="shared" si="8"/>
        <v>0</v>
      </c>
      <c r="H59" s="31">
        <v>0</v>
      </c>
      <c r="I59" s="36">
        <f t="shared" si="9"/>
        <v>0</v>
      </c>
      <c r="J59" s="31">
        <v>59470</v>
      </c>
      <c r="K59" s="36">
        <f t="shared" si="10"/>
        <v>6.2972392212855373E-3</v>
      </c>
      <c r="L59" s="31">
        <v>0</v>
      </c>
      <c r="M59" s="36">
        <f t="shared" si="11"/>
        <v>0</v>
      </c>
      <c r="N59" s="31">
        <f t="shared" si="12"/>
        <v>59470</v>
      </c>
      <c r="O59" s="36">
        <f t="shared" si="13"/>
        <v>6.2972392212855373E-3</v>
      </c>
      <c r="P59" s="31">
        <v>0</v>
      </c>
      <c r="Q59" s="31">
        <v>8700000</v>
      </c>
      <c r="R59" s="31">
        <v>9260441</v>
      </c>
      <c r="S59" s="31">
        <v>29950</v>
      </c>
      <c r="T59" s="36">
        <f t="shared" si="14"/>
        <v>3.2341872271525731E-3</v>
      </c>
      <c r="U59" s="36">
        <f t="shared" si="15"/>
        <v>0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14672984</v>
      </c>
      <c r="E60" s="31">
        <v>15172984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25084</v>
      </c>
      <c r="Q60" s="31">
        <v>10678440</v>
      </c>
      <c r="R60" s="31">
        <v>10678440</v>
      </c>
      <c r="S60" s="31">
        <v>25084</v>
      </c>
      <c r="T60" s="36">
        <f t="shared" si="14"/>
        <v>2.3490322556478289E-3</v>
      </c>
      <c r="U60" s="36">
        <f t="shared" si="15"/>
        <v>-1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9390300</v>
      </c>
      <c r="E61" s="31">
        <v>9655379</v>
      </c>
      <c r="F61" s="31">
        <v>1192094</v>
      </c>
      <c r="G61" s="36">
        <f t="shared" si="8"/>
        <v>0.12694951173018967</v>
      </c>
      <c r="H61" s="31">
        <v>491327</v>
      </c>
      <c r="I61" s="36">
        <f t="shared" si="9"/>
        <v>5.2322822487034494E-2</v>
      </c>
      <c r="J61" s="31">
        <v>503510</v>
      </c>
      <c r="K61" s="36">
        <f t="shared" si="10"/>
        <v>5.2148134216171108E-2</v>
      </c>
      <c r="L61" s="31">
        <v>0</v>
      </c>
      <c r="M61" s="36">
        <f t="shared" si="11"/>
        <v>0</v>
      </c>
      <c r="N61" s="31">
        <f t="shared" si="12"/>
        <v>2186931</v>
      </c>
      <c r="O61" s="36">
        <f t="shared" si="13"/>
        <v>0.22649872159342477</v>
      </c>
      <c r="P61" s="31">
        <v>0</v>
      </c>
      <c r="Q61" s="31">
        <v>8807388</v>
      </c>
      <c r="R61" s="31">
        <v>8807388</v>
      </c>
      <c r="S61" s="31">
        <v>1144685</v>
      </c>
      <c r="T61" s="36">
        <f t="shared" si="14"/>
        <v>0.12996872625572986</v>
      </c>
      <c r="U61" s="36">
        <f t="shared" si="15"/>
        <v>0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33735305</v>
      </c>
      <c r="E63" s="32">
        <f>SUM(E59:E62)</f>
        <v>34272184</v>
      </c>
      <c r="F63" s="32">
        <f>SUM(F59:F62)</f>
        <v>1192094</v>
      </c>
      <c r="G63" s="37">
        <f t="shared" si="8"/>
        <v>3.5336689560091422E-2</v>
      </c>
      <c r="H63" s="32">
        <f>SUM(H59:H62)</f>
        <v>491327</v>
      </c>
      <c r="I63" s="37">
        <f t="shared" si="9"/>
        <v>1.4564178388190057E-2</v>
      </c>
      <c r="J63" s="32">
        <f>SUM(J59:J62)</f>
        <v>562980</v>
      </c>
      <c r="K63" s="37">
        <f t="shared" si="10"/>
        <v>1.6426732536216543E-2</v>
      </c>
      <c r="L63" s="32">
        <f>SUM(L59:L62)</f>
        <v>0</v>
      </c>
      <c r="M63" s="37">
        <f t="shared" si="11"/>
        <v>0</v>
      </c>
      <c r="N63" s="32">
        <f t="shared" si="12"/>
        <v>2246401</v>
      </c>
      <c r="O63" s="37">
        <f t="shared" si="13"/>
        <v>6.5545895761997541E-2</v>
      </c>
      <c r="P63" s="32">
        <f>SUM(P59:P62)</f>
        <v>25084</v>
      </c>
      <c r="Q63" s="32">
        <f>SUM(Q59:Q62)</f>
        <v>28185828</v>
      </c>
      <c r="R63" s="32">
        <f>SUM(R59:R62)</f>
        <v>28746269</v>
      </c>
      <c r="S63" s="32">
        <f>SUM(S59:S62)</f>
        <v>1199719</v>
      </c>
      <c r="T63" s="37">
        <f t="shared" si="14"/>
        <v>4.1734772606490257E-2</v>
      </c>
      <c r="U63" s="37">
        <f t="shared" si="15"/>
        <v>21.443788869398819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15529989</v>
      </c>
      <c r="E64" s="31">
        <v>14485989</v>
      </c>
      <c r="F64" s="31">
        <v>494310</v>
      </c>
      <c r="G64" s="36">
        <f t="shared" si="8"/>
        <v>3.1829385069107263E-2</v>
      </c>
      <c r="H64" s="31">
        <v>136872</v>
      </c>
      <c r="I64" s="36">
        <f t="shared" si="9"/>
        <v>8.8133996746552756E-3</v>
      </c>
      <c r="J64" s="31">
        <v>64104</v>
      </c>
      <c r="K64" s="36">
        <f t="shared" si="10"/>
        <v>4.4252415213072438E-3</v>
      </c>
      <c r="L64" s="31">
        <v>0</v>
      </c>
      <c r="M64" s="36">
        <f t="shared" si="11"/>
        <v>0</v>
      </c>
      <c r="N64" s="31">
        <f t="shared" si="12"/>
        <v>695286</v>
      </c>
      <c r="O64" s="36">
        <f t="shared" si="13"/>
        <v>4.7997137095713661E-2</v>
      </c>
      <c r="P64" s="31">
        <v>99117</v>
      </c>
      <c r="Q64" s="31">
        <v>13375556</v>
      </c>
      <c r="R64" s="31">
        <v>12375556</v>
      </c>
      <c r="S64" s="31">
        <v>193359</v>
      </c>
      <c r="T64" s="36">
        <f t="shared" si="14"/>
        <v>1.5624267709668963E-2</v>
      </c>
      <c r="U64" s="36">
        <f t="shared" si="15"/>
        <v>-0.35324919035079749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29778730</v>
      </c>
      <c r="E65" s="31">
        <v>29910830</v>
      </c>
      <c r="F65" s="31">
        <v>1872312</v>
      </c>
      <c r="G65" s="36">
        <f t="shared" si="8"/>
        <v>6.2874138688923262E-2</v>
      </c>
      <c r="H65" s="31">
        <v>2135556</v>
      </c>
      <c r="I65" s="36">
        <f t="shared" si="9"/>
        <v>7.1714139588894485E-2</v>
      </c>
      <c r="J65" s="31">
        <v>1839475</v>
      </c>
      <c r="K65" s="36">
        <f t="shared" si="10"/>
        <v>6.1498627754562475E-2</v>
      </c>
      <c r="L65" s="31">
        <v>0</v>
      </c>
      <c r="M65" s="36">
        <f t="shared" si="11"/>
        <v>0</v>
      </c>
      <c r="N65" s="31">
        <f t="shared" si="12"/>
        <v>5847343</v>
      </c>
      <c r="O65" s="36">
        <f t="shared" si="13"/>
        <v>0.19549250221408099</v>
      </c>
      <c r="P65" s="31">
        <v>1867784</v>
      </c>
      <c r="Q65" s="31">
        <v>23413903</v>
      </c>
      <c r="R65" s="31">
        <v>23469907</v>
      </c>
      <c r="S65" s="31">
        <v>5729655</v>
      </c>
      <c r="T65" s="36">
        <f t="shared" si="14"/>
        <v>0.24412772492025639</v>
      </c>
      <c r="U65" s="36">
        <f t="shared" si="15"/>
        <v>-1.5156463488283478E-2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14103775</v>
      </c>
      <c r="E66" s="31">
        <v>18252440</v>
      </c>
      <c r="F66" s="31">
        <v>2244580</v>
      </c>
      <c r="G66" s="36">
        <f t="shared" si="8"/>
        <v>0.15914746229289675</v>
      </c>
      <c r="H66" s="31">
        <v>5204333</v>
      </c>
      <c r="I66" s="36">
        <f t="shared" si="9"/>
        <v>0.36900283789269184</v>
      </c>
      <c r="J66" s="31">
        <v>2505607</v>
      </c>
      <c r="K66" s="36">
        <f t="shared" si="10"/>
        <v>0.13727518074295819</v>
      </c>
      <c r="L66" s="31">
        <v>0</v>
      </c>
      <c r="M66" s="36">
        <f t="shared" si="11"/>
        <v>0</v>
      </c>
      <c r="N66" s="31">
        <f t="shared" si="12"/>
        <v>9954520</v>
      </c>
      <c r="O66" s="36">
        <f t="shared" si="13"/>
        <v>0.54538023409472924</v>
      </c>
      <c r="P66" s="31">
        <v>6204692</v>
      </c>
      <c r="Q66" s="31">
        <v>17001665</v>
      </c>
      <c r="R66" s="31">
        <v>13846995</v>
      </c>
      <c r="S66" s="31">
        <v>6642268</v>
      </c>
      <c r="T66" s="36">
        <f t="shared" si="14"/>
        <v>0.47969021437503229</v>
      </c>
      <c r="U66" s="36">
        <f t="shared" si="15"/>
        <v>-0.59617544271335299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246550468</v>
      </c>
      <c r="E67" s="31">
        <v>247674068</v>
      </c>
      <c r="F67" s="31">
        <v>2340934</v>
      </c>
      <c r="G67" s="36">
        <f t="shared" si="8"/>
        <v>9.4947457167268486E-3</v>
      </c>
      <c r="H67" s="31">
        <v>27704513</v>
      </c>
      <c r="I67" s="36">
        <f t="shared" si="9"/>
        <v>0.11236852732317669</v>
      </c>
      <c r="J67" s="31">
        <v>39416354</v>
      </c>
      <c r="K67" s="36">
        <f t="shared" si="10"/>
        <v>0.15914606772639597</v>
      </c>
      <c r="L67" s="31">
        <v>0</v>
      </c>
      <c r="M67" s="36">
        <f t="shared" si="11"/>
        <v>0</v>
      </c>
      <c r="N67" s="31">
        <f t="shared" si="12"/>
        <v>69461801</v>
      </c>
      <c r="O67" s="36">
        <f t="shared" si="13"/>
        <v>0.28045649494479979</v>
      </c>
      <c r="P67" s="31">
        <v>26579431</v>
      </c>
      <c r="Q67" s="31">
        <v>182786644</v>
      </c>
      <c r="R67" s="31">
        <v>169543077</v>
      </c>
      <c r="S67" s="31">
        <v>77680470</v>
      </c>
      <c r="T67" s="36">
        <f t="shared" si="14"/>
        <v>0.45817541697677222</v>
      </c>
      <c r="U67" s="36">
        <f t="shared" si="15"/>
        <v>0.48296455255193393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34524589</v>
      </c>
      <c r="E68" s="31">
        <v>50557005</v>
      </c>
      <c r="F68" s="31">
        <v>5270338</v>
      </c>
      <c r="G68" s="36">
        <f t="shared" si="8"/>
        <v>0.15265461958142354</v>
      </c>
      <c r="H68" s="31">
        <v>5510495</v>
      </c>
      <c r="I68" s="36">
        <f t="shared" si="9"/>
        <v>0.15961073425088421</v>
      </c>
      <c r="J68" s="31">
        <v>3659738</v>
      </c>
      <c r="K68" s="36">
        <f t="shared" si="10"/>
        <v>7.2388346580261234E-2</v>
      </c>
      <c r="L68" s="31">
        <v>0</v>
      </c>
      <c r="M68" s="36">
        <f t="shared" si="11"/>
        <v>0</v>
      </c>
      <c r="N68" s="31">
        <f t="shared" si="12"/>
        <v>14440571</v>
      </c>
      <c r="O68" s="36">
        <f t="shared" si="13"/>
        <v>0.28562947904054048</v>
      </c>
      <c r="P68" s="31">
        <v>5657913</v>
      </c>
      <c r="Q68" s="31">
        <v>29662303</v>
      </c>
      <c r="R68" s="31">
        <v>28208009</v>
      </c>
      <c r="S68" s="31">
        <v>14911543</v>
      </c>
      <c r="T68" s="36">
        <f t="shared" si="14"/>
        <v>0.52862798647008369</v>
      </c>
      <c r="U68" s="36">
        <f t="shared" si="15"/>
        <v>-0.35316467397077334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340487551</v>
      </c>
      <c r="E70" s="32">
        <f>SUM(E64:E69)</f>
        <v>360880332</v>
      </c>
      <c r="F70" s="32">
        <f>SUM(F64:F69)</f>
        <v>12222474</v>
      </c>
      <c r="G70" s="37">
        <f t="shared" si="8"/>
        <v>3.5896977625475654E-2</v>
      </c>
      <c r="H70" s="32">
        <f>SUM(H64:H69)</f>
        <v>40691769</v>
      </c>
      <c r="I70" s="37">
        <f t="shared" si="9"/>
        <v>0.11951029892426228</v>
      </c>
      <c r="J70" s="32">
        <f>SUM(J64:J69)</f>
        <v>47485278</v>
      </c>
      <c r="K70" s="37">
        <f t="shared" si="10"/>
        <v>0.13158178429075487</v>
      </c>
      <c r="L70" s="32">
        <f>SUM(L64:L69)</f>
        <v>0</v>
      </c>
      <c r="M70" s="37">
        <f t="shared" si="11"/>
        <v>0</v>
      </c>
      <c r="N70" s="32">
        <f t="shared" si="12"/>
        <v>100399521</v>
      </c>
      <c r="O70" s="37">
        <f t="shared" si="13"/>
        <v>0.2782072396231336</v>
      </c>
      <c r="P70" s="32">
        <f>SUM(P64:P69)</f>
        <v>40408937</v>
      </c>
      <c r="Q70" s="32">
        <f>SUM(Q64:Q69)</f>
        <v>266240071</v>
      </c>
      <c r="R70" s="32">
        <f>SUM(R64:R69)</f>
        <v>247443544</v>
      </c>
      <c r="S70" s="32">
        <f>SUM(S64:S69)</f>
        <v>105157295</v>
      </c>
      <c r="T70" s="37">
        <f t="shared" si="14"/>
        <v>0.4249748985166491</v>
      </c>
      <c r="U70" s="37">
        <f t="shared" si="15"/>
        <v>0.17511821704193808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92503032</v>
      </c>
      <c r="E71" s="31">
        <v>60684588</v>
      </c>
      <c r="F71" s="31">
        <v>26720309</v>
      </c>
      <c r="G71" s="36">
        <f t="shared" si="8"/>
        <v>0.28885873708442333</v>
      </c>
      <c r="H71" s="31">
        <v>22959266</v>
      </c>
      <c r="I71" s="36">
        <f t="shared" si="9"/>
        <v>0.24820014548279887</v>
      </c>
      <c r="J71" s="31">
        <v>14802607</v>
      </c>
      <c r="K71" s="36">
        <f t="shared" si="10"/>
        <v>0.24392695885156213</v>
      </c>
      <c r="L71" s="31">
        <v>0</v>
      </c>
      <c r="M71" s="36">
        <f t="shared" si="11"/>
        <v>0</v>
      </c>
      <c r="N71" s="31">
        <f t="shared" si="12"/>
        <v>64482182</v>
      </c>
      <c r="O71" s="36">
        <f t="shared" si="13"/>
        <v>1.0625792169833961</v>
      </c>
      <c r="P71" s="31">
        <v>6340331</v>
      </c>
      <c r="Q71" s="31">
        <v>67582824</v>
      </c>
      <c r="R71" s="31">
        <v>93007248</v>
      </c>
      <c r="S71" s="31">
        <v>34024404</v>
      </c>
      <c r="T71" s="36">
        <f t="shared" si="14"/>
        <v>0.36582529568018185</v>
      </c>
      <c r="U71" s="36">
        <f t="shared" si="15"/>
        <v>1.3346741676420364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52416444</v>
      </c>
      <c r="E72" s="31">
        <v>50447637</v>
      </c>
      <c r="F72" s="31">
        <v>58829136</v>
      </c>
      <c r="G72" s="36">
        <f t="shared" si="8"/>
        <v>1.1223412255894352</v>
      </c>
      <c r="H72" s="31">
        <v>23187203</v>
      </c>
      <c r="I72" s="36">
        <f t="shared" si="9"/>
        <v>0.44236505246330715</v>
      </c>
      <c r="J72" s="31">
        <v>-17692068</v>
      </c>
      <c r="K72" s="36">
        <f t="shared" si="10"/>
        <v>-0.35070161958230073</v>
      </c>
      <c r="L72" s="31">
        <v>0</v>
      </c>
      <c r="M72" s="36">
        <f t="shared" si="11"/>
        <v>0</v>
      </c>
      <c r="N72" s="31">
        <f t="shared" si="12"/>
        <v>64324271</v>
      </c>
      <c r="O72" s="36">
        <f t="shared" si="13"/>
        <v>1.275070049366237</v>
      </c>
      <c r="P72" s="31">
        <v>37196445</v>
      </c>
      <c r="Q72" s="31">
        <v>44094001</v>
      </c>
      <c r="R72" s="31">
        <v>44094001</v>
      </c>
      <c r="S72" s="31">
        <v>71982680</v>
      </c>
      <c r="T72" s="36">
        <f t="shared" si="14"/>
        <v>1.6324823868897722</v>
      </c>
      <c r="U72" s="36">
        <f t="shared" si="15"/>
        <v>-1.4756386799867567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59531172</v>
      </c>
      <c r="E73" s="31">
        <v>59531172</v>
      </c>
      <c r="F73" s="31">
        <v>10731779</v>
      </c>
      <c r="G73" s="36">
        <f t="shared" si="8"/>
        <v>0.18027158947920596</v>
      </c>
      <c r="H73" s="31">
        <v>11858771</v>
      </c>
      <c r="I73" s="36">
        <f t="shared" si="9"/>
        <v>0.19920271349604876</v>
      </c>
      <c r="J73" s="31">
        <v>9610178</v>
      </c>
      <c r="K73" s="36">
        <f t="shared" si="10"/>
        <v>0.16143102306132995</v>
      </c>
      <c r="L73" s="31">
        <v>0</v>
      </c>
      <c r="M73" s="36">
        <f t="shared" si="11"/>
        <v>0</v>
      </c>
      <c r="N73" s="31">
        <f t="shared" si="12"/>
        <v>32200728</v>
      </c>
      <c r="O73" s="36">
        <f t="shared" si="13"/>
        <v>0.5409053260365847</v>
      </c>
      <c r="P73" s="31">
        <v>8079361</v>
      </c>
      <c r="Q73" s="31">
        <v>37456663</v>
      </c>
      <c r="R73" s="31">
        <v>64472375</v>
      </c>
      <c r="S73" s="31">
        <v>50551229</v>
      </c>
      <c r="T73" s="36">
        <f t="shared" si="14"/>
        <v>0.78407579990654908</v>
      </c>
      <c r="U73" s="36">
        <f t="shared" si="15"/>
        <v>0.1894725337808274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150712744</v>
      </c>
      <c r="E74" s="31">
        <v>159943692</v>
      </c>
      <c r="F74" s="31">
        <v>23414370</v>
      </c>
      <c r="G74" s="36">
        <f t="shared" si="8"/>
        <v>0.15535759869118965</v>
      </c>
      <c r="H74" s="31">
        <v>28635631</v>
      </c>
      <c r="I74" s="36">
        <f t="shared" si="9"/>
        <v>0.19000139099053229</v>
      </c>
      <c r="J74" s="31">
        <v>44501823</v>
      </c>
      <c r="K74" s="36">
        <f t="shared" si="10"/>
        <v>0.27823431136002535</v>
      </c>
      <c r="L74" s="31">
        <v>0</v>
      </c>
      <c r="M74" s="36">
        <f t="shared" si="11"/>
        <v>0</v>
      </c>
      <c r="N74" s="31">
        <f t="shared" si="12"/>
        <v>96551824</v>
      </c>
      <c r="O74" s="36">
        <f t="shared" si="13"/>
        <v>0.60366134351831768</v>
      </c>
      <c r="P74" s="31">
        <v>32337319</v>
      </c>
      <c r="Q74" s="31">
        <v>88126491</v>
      </c>
      <c r="R74" s="31">
        <v>136072807</v>
      </c>
      <c r="S74" s="31">
        <v>77609132</v>
      </c>
      <c r="T74" s="36">
        <f t="shared" si="14"/>
        <v>0.57035004797101008</v>
      </c>
      <c r="U74" s="36">
        <f t="shared" si="15"/>
        <v>0.37617540279081263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18273927</v>
      </c>
      <c r="E75" s="31">
        <v>13477484</v>
      </c>
      <c r="F75" s="31">
        <v>1654436</v>
      </c>
      <c r="G75" s="36">
        <f t="shared" si="8"/>
        <v>9.0535329379393931E-2</v>
      </c>
      <c r="H75" s="31">
        <v>3154714</v>
      </c>
      <c r="I75" s="36">
        <f t="shared" si="9"/>
        <v>0.17263470517311358</v>
      </c>
      <c r="J75" s="31">
        <v>2982432</v>
      </c>
      <c r="K75" s="36">
        <f t="shared" si="10"/>
        <v>0.2212899677714327</v>
      </c>
      <c r="L75" s="31">
        <v>0</v>
      </c>
      <c r="M75" s="36">
        <f t="shared" si="11"/>
        <v>0</v>
      </c>
      <c r="N75" s="31">
        <f t="shared" si="12"/>
        <v>7791582</v>
      </c>
      <c r="O75" s="36">
        <f t="shared" si="13"/>
        <v>0.57811843812984676</v>
      </c>
      <c r="P75" s="31">
        <v>2944305</v>
      </c>
      <c r="Q75" s="31">
        <v>46501598</v>
      </c>
      <c r="R75" s="31">
        <v>19524340</v>
      </c>
      <c r="S75" s="31">
        <v>14391396</v>
      </c>
      <c r="T75" s="36">
        <f t="shared" si="14"/>
        <v>0.73710025537354917</v>
      </c>
      <c r="U75" s="36">
        <f t="shared" si="15"/>
        <v>1.2949405717138651E-2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48097572</v>
      </c>
      <c r="E76" s="31">
        <v>50492077</v>
      </c>
      <c r="F76" s="31">
        <v>2120257</v>
      </c>
      <c r="G76" s="36">
        <f t="shared" si="8"/>
        <v>4.4082412309710765E-2</v>
      </c>
      <c r="H76" s="31">
        <v>2191650</v>
      </c>
      <c r="I76" s="36">
        <f t="shared" si="9"/>
        <v>4.5566749190582845E-2</v>
      </c>
      <c r="J76" s="31">
        <v>1816792</v>
      </c>
      <c r="K76" s="36">
        <f t="shared" si="10"/>
        <v>3.5981724419853041E-2</v>
      </c>
      <c r="L76" s="31">
        <v>0</v>
      </c>
      <c r="M76" s="36">
        <f t="shared" si="11"/>
        <v>0</v>
      </c>
      <c r="N76" s="31">
        <f t="shared" si="12"/>
        <v>6128699</v>
      </c>
      <c r="O76" s="36">
        <f t="shared" si="13"/>
        <v>0.12137941958695816</v>
      </c>
      <c r="P76" s="31">
        <v>4325519</v>
      </c>
      <c r="Q76" s="31">
        <v>20715408</v>
      </c>
      <c r="R76" s="31">
        <v>39716834</v>
      </c>
      <c r="S76" s="31">
        <v>8245800</v>
      </c>
      <c r="T76" s="36">
        <f t="shared" si="14"/>
        <v>0.20761473585734452</v>
      </c>
      <c r="U76" s="36">
        <f t="shared" si="15"/>
        <v>-0.57998288760262062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421534891</v>
      </c>
      <c r="E78" s="32">
        <f>SUM(E71:E77)</f>
        <v>394576650</v>
      </c>
      <c r="F78" s="32">
        <f>SUM(F71:F77)</f>
        <v>123470287</v>
      </c>
      <c r="G78" s="37">
        <f t="shared" si="8"/>
        <v>0.29290644650338088</v>
      </c>
      <c r="H78" s="32">
        <f>SUM(H71:H77)</f>
        <v>91987235</v>
      </c>
      <c r="I78" s="37">
        <f t="shared" si="9"/>
        <v>0.21821974162513633</v>
      </c>
      <c r="J78" s="32">
        <f>SUM(J71:J77)</f>
        <v>56021764</v>
      </c>
      <c r="K78" s="37">
        <f t="shared" si="10"/>
        <v>0.1419794202216477</v>
      </c>
      <c r="L78" s="32">
        <f>SUM(L71:L77)</f>
        <v>0</v>
      </c>
      <c r="M78" s="37">
        <f t="shared" si="11"/>
        <v>0</v>
      </c>
      <c r="N78" s="32">
        <f t="shared" si="12"/>
        <v>271479286</v>
      </c>
      <c r="O78" s="37">
        <f t="shared" si="13"/>
        <v>0.68802673954477545</v>
      </c>
      <c r="P78" s="32">
        <f>SUM(P71:P77)</f>
        <v>91223280</v>
      </c>
      <c r="Q78" s="32">
        <f>SUM(Q71:Q77)</f>
        <v>304476985</v>
      </c>
      <c r="R78" s="32">
        <f>SUM(R71:R77)</f>
        <v>396887605</v>
      </c>
      <c r="S78" s="32">
        <f>SUM(S71:S77)</f>
        <v>256804641</v>
      </c>
      <c r="T78" s="37">
        <f t="shared" si="14"/>
        <v>0.64704626137165455</v>
      </c>
      <c r="U78" s="37">
        <f t="shared" si="15"/>
        <v>-0.38588303336604424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82804439</v>
      </c>
      <c r="E79" s="31">
        <v>93246835</v>
      </c>
      <c r="F79" s="31">
        <v>13281851</v>
      </c>
      <c r="G79" s="36">
        <f t="shared" si="8"/>
        <v>0.16040022926790193</v>
      </c>
      <c r="H79" s="31">
        <v>23286095</v>
      </c>
      <c r="I79" s="36">
        <f t="shared" si="9"/>
        <v>0.28121795499393454</v>
      </c>
      <c r="J79" s="31">
        <v>14449072</v>
      </c>
      <c r="K79" s="36">
        <f t="shared" si="10"/>
        <v>0.15495509311388425</v>
      </c>
      <c r="L79" s="31">
        <v>0</v>
      </c>
      <c r="M79" s="36">
        <f t="shared" si="11"/>
        <v>0</v>
      </c>
      <c r="N79" s="31">
        <f t="shared" si="12"/>
        <v>51017018</v>
      </c>
      <c r="O79" s="36">
        <f t="shared" si="13"/>
        <v>0.54711795848084277</v>
      </c>
      <c r="P79" s="31">
        <v>19361009</v>
      </c>
      <c r="Q79" s="31">
        <v>74074834</v>
      </c>
      <c r="R79" s="31">
        <v>79584641</v>
      </c>
      <c r="S79" s="31">
        <v>50320768</v>
      </c>
      <c r="T79" s="36">
        <f t="shared" si="14"/>
        <v>0.63229245452021332</v>
      </c>
      <c r="U79" s="36">
        <f t="shared" si="15"/>
        <v>-0.2537025317223911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50389604</v>
      </c>
      <c r="E80" s="31">
        <v>83254720</v>
      </c>
      <c r="F80" s="31">
        <v>6943206</v>
      </c>
      <c r="G80" s="36">
        <f t="shared" si="8"/>
        <v>0.13779044582291219</v>
      </c>
      <c r="H80" s="31">
        <v>6032773</v>
      </c>
      <c r="I80" s="36">
        <f t="shared" si="9"/>
        <v>0.11972257214007874</v>
      </c>
      <c r="J80" s="31">
        <v>5507134</v>
      </c>
      <c r="K80" s="36">
        <f t="shared" si="10"/>
        <v>6.6148009386134507E-2</v>
      </c>
      <c r="L80" s="31">
        <v>0</v>
      </c>
      <c r="M80" s="36">
        <f t="shared" si="11"/>
        <v>0</v>
      </c>
      <c r="N80" s="31">
        <f t="shared" si="12"/>
        <v>18483113</v>
      </c>
      <c r="O80" s="36">
        <f t="shared" si="13"/>
        <v>0.22200678832383317</v>
      </c>
      <c r="P80" s="31">
        <v>7063484</v>
      </c>
      <c r="Q80" s="31">
        <v>54878672</v>
      </c>
      <c r="R80" s="31">
        <v>70435705</v>
      </c>
      <c r="S80" s="31">
        <v>18827739</v>
      </c>
      <c r="T80" s="36">
        <f t="shared" si="14"/>
        <v>0.26730390502941653</v>
      </c>
      <c r="U80" s="36">
        <f t="shared" si="15"/>
        <v>-0.22033744254251864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100041320</v>
      </c>
      <c r="E81" s="31">
        <v>94522180</v>
      </c>
      <c r="F81" s="31">
        <v>16180324</v>
      </c>
      <c r="G81" s="36">
        <f t="shared" si="8"/>
        <v>0.16173641051517512</v>
      </c>
      <c r="H81" s="31">
        <v>19515698</v>
      </c>
      <c r="I81" s="36">
        <f t="shared" si="9"/>
        <v>0.19507637444208054</v>
      </c>
      <c r="J81" s="31">
        <v>20731523</v>
      </c>
      <c r="K81" s="36">
        <f t="shared" si="10"/>
        <v>0.21932971710978313</v>
      </c>
      <c r="L81" s="31">
        <v>0</v>
      </c>
      <c r="M81" s="36">
        <f t="shared" si="11"/>
        <v>0</v>
      </c>
      <c r="N81" s="31">
        <f t="shared" si="12"/>
        <v>56427545</v>
      </c>
      <c r="O81" s="36">
        <f t="shared" si="13"/>
        <v>0.59697676249108944</v>
      </c>
      <c r="P81" s="31">
        <v>20976372</v>
      </c>
      <c r="Q81" s="31">
        <v>79344820</v>
      </c>
      <c r="R81" s="31">
        <v>90024480</v>
      </c>
      <c r="S81" s="31">
        <v>56005308</v>
      </c>
      <c r="T81" s="36">
        <f t="shared" si="14"/>
        <v>0.62211198553993319</v>
      </c>
      <c r="U81" s="36">
        <f t="shared" si="15"/>
        <v>-1.1672609543728507E-2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21919367</v>
      </c>
      <c r="E82" s="31">
        <v>50843503</v>
      </c>
      <c r="F82" s="31">
        <v>2450496</v>
      </c>
      <c r="G82" s="36">
        <f t="shared" si="8"/>
        <v>0.11179592914339177</v>
      </c>
      <c r="H82" s="31">
        <v>2501442</v>
      </c>
      <c r="I82" s="36">
        <f t="shared" si="9"/>
        <v>0.11412017509447239</v>
      </c>
      <c r="J82" s="31">
        <v>2506464</v>
      </c>
      <c r="K82" s="36">
        <f t="shared" si="10"/>
        <v>4.9297626090004064E-2</v>
      </c>
      <c r="L82" s="31">
        <v>0</v>
      </c>
      <c r="M82" s="36">
        <f t="shared" si="11"/>
        <v>0</v>
      </c>
      <c r="N82" s="31">
        <f t="shared" si="12"/>
        <v>7458402</v>
      </c>
      <c r="O82" s="36">
        <f t="shared" si="13"/>
        <v>0.14669331497477661</v>
      </c>
      <c r="P82" s="31">
        <v>0</v>
      </c>
      <c r="Q82" s="31">
        <v>0</v>
      </c>
      <c r="R82" s="31">
        <v>0</v>
      </c>
      <c r="S82" s="31">
        <v>0</v>
      </c>
      <c r="T82" s="36">
        <f t="shared" si="14"/>
        <v>0</v>
      </c>
      <c r="U82" s="36">
        <f t="shared" si="15"/>
        <v>0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255154730</v>
      </c>
      <c r="E84" s="32">
        <f>SUM(E79:E83)</f>
        <v>321867238</v>
      </c>
      <c r="F84" s="32">
        <f>SUM(F79:F83)</f>
        <v>38855877</v>
      </c>
      <c r="G84" s="37">
        <f t="shared" si="8"/>
        <v>0.15228358494471178</v>
      </c>
      <c r="H84" s="32">
        <f>SUM(H79:H83)</f>
        <v>51336008</v>
      </c>
      <c r="I84" s="37">
        <f t="shared" si="9"/>
        <v>0.20119559609966861</v>
      </c>
      <c r="J84" s="32">
        <f>SUM(J79:J83)</f>
        <v>43194193</v>
      </c>
      <c r="K84" s="37">
        <f t="shared" si="10"/>
        <v>0.13419878726520157</v>
      </c>
      <c r="L84" s="32">
        <f>SUM(L79:L83)</f>
        <v>0</v>
      </c>
      <c r="M84" s="37">
        <f t="shared" si="11"/>
        <v>0</v>
      </c>
      <c r="N84" s="32">
        <f t="shared" si="12"/>
        <v>133386078</v>
      </c>
      <c r="O84" s="37">
        <f t="shared" si="13"/>
        <v>0.41441334268385527</v>
      </c>
      <c r="P84" s="32">
        <f>SUM(P79:P83)</f>
        <v>47400865</v>
      </c>
      <c r="Q84" s="32">
        <f>SUM(Q79:Q83)</f>
        <v>208298326</v>
      </c>
      <c r="R84" s="32">
        <f>SUM(R79:R83)</f>
        <v>240044826</v>
      </c>
      <c r="S84" s="32">
        <f>SUM(S79:S83)</f>
        <v>125153815</v>
      </c>
      <c r="T84" s="37">
        <f t="shared" si="14"/>
        <v>0.52137684900569359</v>
      </c>
      <c r="U84" s="37">
        <f t="shared" si="15"/>
        <v>-8.8746734896082646E-2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1467399431</v>
      </c>
      <c r="E85" s="32">
        <f>SUM(E57,E59:E62,E64:E69,E71:E77,E79:E83)</f>
        <v>1542481996</v>
      </c>
      <c r="F85" s="32">
        <f>SUM(F57,F59:F62,F64:F69,F71:F77,F79:F83)</f>
        <v>487611922</v>
      </c>
      <c r="G85" s="37">
        <f t="shared" si="8"/>
        <v>0.33229665467956693</v>
      </c>
      <c r="H85" s="32">
        <f>SUM(H57,H59:H62,H64:H69,H71:H77,H79:H83)</f>
        <v>306640343</v>
      </c>
      <c r="I85" s="37">
        <f t="shared" si="9"/>
        <v>0.20896855792770169</v>
      </c>
      <c r="J85" s="32">
        <f>SUM(J57,J59:J62,J64:J69,J71:J77,J79:J83)</f>
        <v>71450423</v>
      </c>
      <c r="K85" s="37">
        <f t="shared" si="10"/>
        <v>4.6321722512993276E-2</v>
      </c>
      <c r="L85" s="32">
        <f>SUM(L57,L59:L62,L64:L69,L71:L77,L79:L83)</f>
        <v>0</v>
      </c>
      <c r="M85" s="37">
        <f t="shared" si="11"/>
        <v>0</v>
      </c>
      <c r="N85" s="32">
        <f t="shared" si="12"/>
        <v>865702688</v>
      </c>
      <c r="O85" s="37">
        <f t="shared" si="13"/>
        <v>0.56124006001039894</v>
      </c>
      <c r="P85" s="32">
        <f>SUM(P57,P59:P62,P64:P69,P71:P77,P79:P83)</f>
        <v>298584678</v>
      </c>
      <c r="Q85" s="32">
        <f>SUM(Q57,Q59:Q62,Q64:Q69,Q71:Q77,Q79:Q83)</f>
        <v>1152026738</v>
      </c>
      <c r="R85" s="32">
        <f>SUM(R57,R59:R62,R64:R69,R71:R77,R79:R83)</f>
        <v>1305298718</v>
      </c>
      <c r="S85" s="32">
        <f>SUM(S57,S59:S62,S64:S69,S71:S77,S79:S83)</f>
        <v>809684951</v>
      </c>
      <c r="T85" s="37">
        <f t="shared" si="14"/>
        <v>0.62030624855022654</v>
      </c>
      <c r="U85" s="37">
        <f t="shared" si="15"/>
        <v>-0.76070298222067512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2550927375</v>
      </c>
      <c r="E88" s="31">
        <v>2633014392</v>
      </c>
      <c r="F88" s="31">
        <v>684173256</v>
      </c>
      <c r="G88" s="36">
        <f t="shared" ref="G88:G99" si="16">IF(($D88      =0),0,($F88      /$D88      ))</f>
        <v>0.26820569754558377</v>
      </c>
      <c r="H88" s="31">
        <v>686191701</v>
      </c>
      <c r="I88" s="36">
        <f t="shared" ref="I88:I99" si="17">IF(($D88      =0),0,($H88      /$D88      ))</f>
        <v>0.26899695684201907</v>
      </c>
      <c r="J88" s="31">
        <v>621777080</v>
      </c>
      <c r="K88" s="36">
        <f t="shared" ref="K88:K99" si="18">IF(($E88      =0),0,($J88      /$E88      ))</f>
        <v>0.23614647982524206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1992142037</v>
      </c>
      <c r="O88" s="36">
        <f t="shared" ref="O88:O99" si="21">IF(($E88      =0),0,($N88      /$E88      ))</f>
        <v>0.75660127155127221</v>
      </c>
      <c r="P88" s="31">
        <v>663470262</v>
      </c>
      <c r="Q88" s="31">
        <v>2121685135</v>
      </c>
      <c r="R88" s="31">
        <v>2430454358</v>
      </c>
      <c r="S88" s="31">
        <v>1721906107</v>
      </c>
      <c r="T88" s="36">
        <f t="shared" ref="T88:T99" si="22">IF(($R88      =0),0,($S88      /$R88      ))</f>
        <v>0.70847086732249587</v>
      </c>
      <c r="U88" s="36">
        <f t="shared" ref="U88:U99" si="23">IF(($P88      =0),0,(($J88      /$P88      )-1))</f>
        <v>-6.2841071240055113E-2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4079152000</v>
      </c>
      <c r="E89" s="31">
        <v>4085390000</v>
      </c>
      <c r="F89" s="31">
        <v>1165872764</v>
      </c>
      <c r="G89" s="36">
        <f t="shared" si="16"/>
        <v>0.28581253260481593</v>
      </c>
      <c r="H89" s="31">
        <v>1062034146</v>
      </c>
      <c r="I89" s="36">
        <f t="shared" si="17"/>
        <v>0.26035660009727513</v>
      </c>
      <c r="J89" s="31">
        <v>1197430345</v>
      </c>
      <c r="K89" s="36">
        <f t="shared" si="18"/>
        <v>0.29310062074856991</v>
      </c>
      <c r="L89" s="31">
        <v>0</v>
      </c>
      <c r="M89" s="36">
        <f t="shared" si="19"/>
        <v>0</v>
      </c>
      <c r="N89" s="31">
        <f t="shared" si="20"/>
        <v>3425337255</v>
      </c>
      <c r="O89" s="36">
        <f t="shared" si="21"/>
        <v>0.83843580539434426</v>
      </c>
      <c r="P89" s="31">
        <v>1045464868</v>
      </c>
      <c r="Q89" s="31">
        <v>3844041000</v>
      </c>
      <c r="R89" s="31">
        <v>3844603000</v>
      </c>
      <c r="S89" s="31">
        <v>3180145397</v>
      </c>
      <c r="T89" s="36">
        <f t="shared" si="22"/>
        <v>0.82717133524579778</v>
      </c>
      <c r="U89" s="36">
        <f t="shared" si="23"/>
        <v>0.14535684713223662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1634789262</v>
      </c>
      <c r="E90" s="31">
        <v>1632005110</v>
      </c>
      <c r="F90" s="31">
        <v>283397240</v>
      </c>
      <c r="G90" s="36">
        <f t="shared" si="16"/>
        <v>0.17335398915777805</v>
      </c>
      <c r="H90" s="31">
        <v>484824449</v>
      </c>
      <c r="I90" s="36">
        <f t="shared" si="17"/>
        <v>0.29656694001455952</v>
      </c>
      <c r="J90" s="31">
        <v>405845498</v>
      </c>
      <c r="K90" s="36">
        <f t="shared" si="18"/>
        <v>0.2486790608149505</v>
      </c>
      <c r="L90" s="31">
        <v>0</v>
      </c>
      <c r="M90" s="36">
        <f t="shared" si="19"/>
        <v>0</v>
      </c>
      <c r="N90" s="31">
        <f t="shared" si="20"/>
        <v>1174067187</v>
      </c>
      <c r="O90" s="36">
        <f t="shared" si="21"/>
        <v>0.71940166106465198</v>
      </c>
      <c r="P90" s="31">
        <v>481526151</v>
      </c>
      <c r="Q90" s="31">
        <v>1549032861</v>
      </c>
      <c r="R90" s="31">
        <v>1709248171</v>
      </c>
      <c r="S90" s="31">
        <v>1096392760</v>
      </c>
      <c r="T90" s="36">
        <f t="shared" si="22"/>
        <v>0.64144737938116536</v>
      </c>
      <c r="U90" s="36">
        <f t="shared" si="23"/>
        <v>-0.15716831337785431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8264868637</v>
      </c>
      <c r="E91" s="32">
        <f>SUM(E88:E90)</f>
        <v>8350409502</v>
      </c>
      <c r="F91" s="32">
        <f>SUM(F88:F90)</f>
        <v>2133443260</v>
      </c>
      <c r="G91" s="37">
        <f t="shared" si="16"/>
        <v>0.25813395877207818</v>
      </c>
      <c r="H91" s="32">
        <f>SUM(H88:H90)</f>
        <v>2233050296</v>
      </c>
      <c r="I91" s="37">
        <f t="shared" si="17"/>
        <v>0.27018581832058708</v>
      </c>
      <c r="J91" s="32">
        <f>SUM(J88:J90)</f>
        <v>2225052923</v>
      </c>
      <c r="K91" s="37">
        <f t="shared" si="18"/>
        <v>0.26646033616280485</v>
      </c>
      <c r="L91" s="32">
        <f>SUM(L88:L90)</f>
        <v>0</v>
      </c>
      <c r="M91" s="37">
        <f t="shared" si="19"/>
        <v>0</v>
      </c>
      <c r="N91" s="32">
        <f t="shared" si="20"/>
        <v>6591546479</v>
      </c>
      <c r="O91" s="37">
        <f t="shared" si="21"/>
        <v>0.7893680516412116</v>
      </c>
      <c r="P91" s="32">
        <f>SUM(P88:P90)</f>
        <v>2190461281</v>
      </c>
      <c r="Q91" s="32">
        <f>SUM(Q88:Q90)</f>
        <v>7514758996</v>
      </c>
      <c r="R91" s="32">
        <f>SUM(R88:R90)</f>
        <v>7984305529</v>
      </c>
      <c r="S91" s="32">
        <f>SUM(S88:S90)</f>
        <v>5998444264</v>
      </c>
      <c r="T91" s="37">
        <f t="shared" si="22"/>
        <v>0.75127939959372769</v>
      </c>
      <c r="U91" s="37">
        <f t="shared" si="23"/>
        <v>1.5791944053084483E-2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247363929</v>
      </c>
      <c r="E92" s="31">
        <v>250645481</v>
      </c>
      <c r="F92" s="31">
        <v>32577834</v>
      </c>
      <c r="G92" s="36">
        <f t="shared" si="16"/>
        <v>0.13170001839678089</v>
      </c>
      <c r="H92" s="31">
        <v>38599281</v>
      </c>
      <c r="I92" s="36">
        <f t="shared" si="17"/>
        <v>0.15604248022758402</v>
      </c>
      <c r="J92" s="31">
        <v>37630742</v>
      </c>
      <c r="K92" s="36">
        <f t="shared" si="18"/>
        <v>0.15013532998825541</v>
      </c>
      <c r="L92" s="31">
        <v>0</v>
      </c>
      <c r="M92" s="36">
        <f t="shared" si="19"/>
        <v>0</v>
      </c>
      <c r="N92" s="31">
        <f t="shared" si="20"/>
        <v>108807857</v>
      </c>
      <c r="O92" s="36">
        <f t="shared" si="21"/>
        <v>0.43411058745559428</v>
      </c>
      <c r="P92" s="31">
        <v>62183915</v>
      </c>
      <c r="Q92" s="31">
        <v>209812511</v>
      </c>
      <c r="R92" s="31">
        <v>204913018</v>
      </c>
      <c r="S92" s="31">
        <v>182441858</v>
      </c>
      <c r="T92" s="36">
        <f t="shared" si="22"/>
        <v>0.89033805553534917</v>
      </c>
      <c r="U92" s="36">
        <f t="shared" si="23"/>
        <v>-0.39484765473515138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124376019</v>
      </c>
      <c r="E93" s="31">
        <v>119450478</v>
      </c>
      <c r="F93" s="31">
        <v>17603774</v>
      </c>
      <c r="G93" s="36">
        <f t="shared" si="16"/>
        <v>0.14153672180165214</v>
      </c>
      <c r="H93" s="31">
        <v>27753331</v>
      </c>
      <c r="I93" s="36">
        <f t="shared" si="17"/>
        <v>0.2231405316164686</v>
      </c>
      <c r="J93" s="31">
        <v>19445125</v>
      </c>
      <c r="K93" s="36">
        <f t="shared" si="18"/>
        <v>0.16278817235038606</v>
      </c>
      <c r="L93" s="31">
        <v>0</v>
      </c>
      <c r="M93" s="36">
        <f t="shared" si="19"/>
        <v>0</v>
      </c>
      <c r="N93" s="31">
        <f t="shared" si="20"/>
        <v>64802230</v>
      </c>
      <c r="O93" s="36">
        <f t="shared" si="21"/>
        <v>0.54250289396079265</v>
      </c>
      <c r="P93" s="31">
        <v>25932827</v>
      </c>
      <c r="Q93" s="31">
        <v>129287561</v>
      </c>
      <c r="R93" s="31">
        <v>126256791</v>
      </c>
      <c r="S93" s="31">
        <v>71764379</v>
      </c>
      <c r="T93" s="36">
        <f t="shared" si="22"/>
        <v>0.56840015045210524</v>
      </c>
      <c r="U93" s="36">
        <f t="shared" si="23"/>
        <v>-0.25017334207334974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58195375</v>
      </c>
      <c r="E94" s="31">
        <v>71493455</v>
      </c>
      <c r="F94" s="31">
        <v>82091254</v>
      </c>
      <c r="G94" s="36">
        <f t="shared" si="16"/>
        <v>1.4106147438692507</v>
      </c>
      <c r="H94" s="31">
        <v>-41106494</v>
      </c>
      <c r="I94" s="36">
        <f t="shared" si="17"/>
        <v>-0.70635327979242335</v>
      </c>
      <c r="J94" s="31">
        <v>12713889</v>
      </c>
      <c r="K94" s="36">
        <f t="shared" si="18"/>
        <v>0.17783290792143142</v>
      </c>
      <c r="L94" s="31">
        <v>0</v>
      </c>
      <c r="M94" s="36">
        <f t="shared" si="19"/>
        <v>0</v>
      </c>
      <c r="N94" s="31">
        <f t="shared" si="20"/>
        <v>53698649</v>
      </c>
      <c r="O94" s="36">
        <f t="shared" si="21"/>
        <v>0.75109881037362092</v>
      </c>
      <c r="P94" s="31">
        <v>-6366238</v>
      </c>
      <c r="Q94" s="31">
        <v>61128094</v>
      </c>
      <c r="R94" s="31">
        <v>64564216</v>
      </c>
      <c r="S94" s="31">
        <v>33469524</v>
      </c>
      <c r="T94" s="36">
        <f t="shared" si="22"/>
        <v>0.51839124012595461</v>
      </c>
      <c r="U94" s="36">
        <f t="shared" si="23"/>
        <v>-2.9970803793386298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0</v>
      </c>
      <c r="E95" s="31">
        <v>0</v>
      </c>
      <c r="F95" s="31">
        <v>0</v>
      </c>
      <c r="G95" s="36">
        <f t="shared" si="16"/>
        <v>0</v>
      </c>
      <c r="H95" s="31">
        <v>0</v>
      </c>
      <c r="I95" s="36">
        <f t="shared" si="17"/>
        <v>0</v>
      </c>
      <c r="J95" s="31">
        <v>0</v>
      </c>
      <c r="K95" s="36">
        <f t="shared" si="18"/>
        <v>0</v>
      </c>
      <c r="L95" s="31">
        <v>0</v>
      </c>
      <c r="M95" s="36">
        <f t="shared" si="19"/>
        <v>0</v>
      </c>
      <c r="N95" s="31">
        <f t="shared" si="20"/>
        <v>0</v>
      </c>
      <c r="O95" s="36">
        <f t="shared" si="21"/>
        <v>0</v>
      </c>
      <c r="P95" s="31">
        <v>0</v>
      </c>
      <c r="Q95" s="31">
        <v>0</v>
      </c>
      <c r="R95" s="31">
        <v>0</v>
      </c>
      <c r="S95" s="31">
        <v>0</v>
      </c>
      <c r="T95" s="36">
        <f t="shared" si="22"/>
        <v>0</v>
      </c>
      <c r="U95" s="36">
        <f t="shared" si="23"/>
        <v>0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429935323</v>
      </c>
      <c r="E96" s="32">
        <f>SUM(E92:E95)</f>
        <v>441589414</v>
      </c>
      <c r="F96" s="32">
        <f>SUM(F92:F95)</f>
        <v>132272862</v>
      </c>
      <c r="G96" s="37">
        <f t="shared" si="16"/>
        <v>0.30765758225452899</v>
      </c>
      <c r="H96" s="32">
        <f>SUM(H92:H95)</f>
        <v>25246118</v>
      </c>
      <c r="I96" s="37">
        <f t="shared" si="17"/>
        <v>5.8720734606865506E-2</v>
      </c>
      <c r="J96" s="32">
        <f>SUM(J92:J95)</f>
        <v>69789756</v>
      </c>
      <c r="K96" s="37">
        <f t="shared" si="18"/>
        <v>0.15804218531379921</v>
      </c>
      <c r="L96" s="32">
        <f>SUM(L92:L95)</f>
        <v>0</v>
      </c>
      <c r="M96" s="37">
        <f t="shared" si="19"/>
        <v>0</v>
      </c>
      <c r="N96" s="32">
        <f t="shared" si="20"/>
        <v>227308736</v>
      </c>
      <c r="O96" s="37">
        <f t="shared" si="21"/>
        <v>0.51475132508498045</v>
      </c>
      <c r="P96" s="32">
        <f>SUM(P92:P95)</f>
        <v>81750504</v>
      </c>
      <c r="Q96" s="32">
        <f>SUM(Q92:Q95)</f>
        <v>400228166</v>
      </c>
      <c r="R96" s="32">
        <f>SUM(R92:R95)</f>
        <v>395734025</v>
      </c>
      <c r="S96" s="32">
        <f>SUM(S92:S95)</f>
        <v>287675761</v>
      </c>
      <c r="T96" s="37">
        <f t="shared" si="22"/>
        <v>0.7269421955819948</v>
      </c>
      <c r="U96" s="37">
        <f t="shared" si="23"/>
        <v>-0.14630794202810049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154144356</v>
      </c>
      <c r="E97" s="31">
        <v>225310561</v>
      </c>
      <c r="F97" s="31">
        <v>44115956</v>
      </c>
      <c r="G97" s="36">
        <f t="shared" si="16"/>
        <v>0.28619897052863874</v>
      </c>
      <c r="H97" s="31">
        <v>43138484</v>
      </c>
      <c r="I97" s="36">
        <f t="shared" si="17"/>
        <v>0.27985769391387899</v>
      </c>
      <c r="J97" s="31">
        <v>49166027</v>
      </c>
      <c r="K97" s="36">
        <f t="shared" si="18"/>
        <v>0.21821448041221644</v>
      </c>
      <c r="L97" s="31">
        <v>0</v>
      </c>
      <c r="M97" s="36">
        <f t="shared" si="19"/>
        <v>0</v>
      </c>
      <c r="N97" s="31">
        <f t="shared" si="20"/>
        <v>136420467</v>
      </c>
      <c r="O97" s="36">
        <f t="shared" si="21"/>
        <v>0.60547746361520971</v>
      </c>
      <c r="P97" s="31">
        <v>40355540</v>
      </c>
      <c r="Q97" s="31">
        <v>126582342</v>
      </c>
      <c r="R97" s="31">
        <v>199271279</v>
      </c>
      <c r="S97" s="31">
        <v>96511793</v>
      </c>
      <c r="T97" s="36">
        <f t="shared" si="22"/>
        <v>0.48432364906936737</v>
      </c>
      <c r="U97" s="36">
        <f t="shared" si="23"/>
        <v>0.2183216232517271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151903521</v>
      </c>
      <c r="E98" s="31">
        <v>137044761</v>
      </c>
      <c r="F98" s="31">
        <v>17540053</v>
      </c>
      <c r="G98" s="36">
        <f t="shared" si="16"/>
        <v>0.11546837679950815</v>
      </c>
      <c r="H98" s="31">
        <v>19819832</v>
      </c>
      <c r="I98" s="36">
        <f t="shared" si="17"/>
        <v>0.13047644892971244</v>
      </c>
      <c r="J98" s="31">
        <v>15368229</v>
      </c>
      <c r="K98" s="36">
        <f t="shared" si="18"/>
        <v>0.11214021526879091</v>
      </c>
      <c r="L98" s="31">
        <v>0</v>
      </c>
      <c r="M98" s="36">
        <f t="shared" si="19"/>
        <v>0</v>
      </c>
      <c r="N98" s="31">
        <f t="shared" si="20"/>
        <v>52728114</v>
      </c>
      <c r="O98" s="36">
        <f t="shared" si="21"/>
        <v>0.38475103765550001</v>
      </c>
      <c r="P98" s="31">
        <v>35528068</v>
      </c>
      <c r="Q98" s="31">
        <v>132990057</v>
      </c>
      <c r="R98" s="31">
        <v>67989489</v>
      </c>
      <c r="S98" s="31">
        <v>55315360</v>
      </c>
      <c r="T98" s="36">
        <f t="shared" si="22"/>
        <v>0.81358693547468786</v>
      </c>
      <c r="U98" s="36">
        <f t="shared" si="23"/>
        <v>-0.56743414812198623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118963882</v>
      </c>
      <c r="E99" s="31">
        <v>122542361</v>
      </c>
      <c r="F99" s="31">
        <v>19537796</v>
      </c>
      <c r="G99" s="36">
        <f t="shared" si="16"/>
        <v>0.16423300645148753</v>
      </c>
      <c r="H99" s="31">
        <v>28703798</v>
      </c>
      <c r="I99" s="36">
        <f t="shared" si="17"/>
        <v>0.24128161856722194</v>
      </c>
      <c r="J99" s="31">
        <v>41736681</v>
      </c>
      <c r="K99" s="36">
        <f t="shared" si="18"/>
        <v>0.34058982264916537</v>
      </c>
      <c r="L99" s="31">
        <v>0</v>
      </c>
      <c r="M99" s="36">
        <f t="shared" si="19"/>
        <v>0</v>
      </c>
      <c r="N99" s="31">
        <f t="shared" si="20"/>
        <v>89978275</v>
      </c>
      <c r="O99" s="36">
        <f t="shared" si="21"/>
        <v>0.73426261960139649</v>
      </c>
      <c r="P99" s="31">
        <v>62456949</v>
      </c>
      <c r="Q99" s="31">
        <v>183322089</v>
      </c>
      <c r="R99" s="31">
        <v>185522089</v>
      </c>
      <c r="S99" s="31">
        <v>137461758</v>
      </c>
      <c r="T99" s="36">
        <f t="shared" si="22"/>
        <v>0.74094550541633886</v>
      </c>
      <c r="U99" s="36">
        <f t="shared" si="23"/>
        <v>-0.33175280463988077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=0),0,(($J100     /$P100     )-1))</f>
        <v>0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425011759</v>
      </c>
      <c r="E101" s="32">
        <f>SUM(E97:E100)</f>
        <v>484897683</v>
      </c>
      <c r="F101" s="32">
        <f>SUM(F97:F100)</f>
        <v>81193805</v>
      </c>
      <c r="G101" s="37">
        <f>IF(($D101     =0),0,($F101     /$D101     ))</f>
        <v>0.19103896134789061</v>
      </c>
      <c r="H101" s="32">
        <f>SUM(H97:H100)</f>
        <v>91662114</v>
      </c>
      <c r="I101" s="37">
        <f>IF(($D101     =0),0,($H101     /$D101     ))</f>
        <v>0.21566959515583661</v>
      </c>
      <c r="J101" s="32">
        <f>SUM(J97:J100)</f>
        <v>106270937</v>
      </c>
      <c r="K101" s="37">
        <f>IF(($E101     =0),0,($J101     /$E101     ))</f>
        <v>0.21916156897784145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279126856</v>
      </c>
      <c r="O101" s="37">
        <f>IF(($E101     =0),0,($N101     /$E101     ))</f>
        <v>0.57564072955159906</v>
      </c>
      <c r="P101" s="32">
        <f>SUM(P97:P100)</f>
        <v>138340557</v>
      </c>
      <c r="Q101" s="32">
        <f>SUM(Q97:Q100)</f>
        <v>442894488</v>
      </c>
      <c r="R101" s="32">
        <f>SUM(R97:R100)</f>
        <v>452782857</v>
      </c>
      <c r="S101" s="32">
        <f>SUM(S97:S100)</f>
        <v>289288911</v>
      </c>
      <c r="T101" s="37">
        <f>IF(($R101     =0),0,($S101     /$R101     ))</f>
        <v>0.63891312696054658</v>
      </c>
      <c r="U101" s="37">
        <f>IF(($P101     =0),0,(($J101     /$P101     )-1))</f>
        <v>-0.23181647302460984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9119815719</v>
      </c>
      <c r="E102" s="32">
        <f>SUM(E88:E90,E92:E95,E97:E100)</f>
        <v>9276896599</v>
      </c>
      <c r="F102" s="32">
        <f>SUM(F88:F90,F92:F95,F97:F100)</f>
        <v>2346909927</v>
      </c>
      <c r="G102" s="37">
        <f>IF(($D102     =0),0,($F102     /$D102     ))</f>
        <v>0.25734181471567519</v>
      </c>
      <c r="H102" s="32">
        <f>SUM(H88:H90,H92:H95,H97:H100)</f>
        <v>2349958528</v>
      </c>
      <c r="I102" s="37">
        <f>IF(($D102     =0),0,($H102     /$D102     ))</f>
        <v>0.25767609789572327</v>
      </c>
      <c r="J102" s="32">
        <f>SUM(J88:J90,J92:J95,J97:J100)</f>
        <v>2401113616</v>
      </c>
      <c r="K102" s="37">
        <f>IF(($E102     =0),0,($J102     /$E102     ))</f>
        <v>0.2588272479245729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7097982071</v>
      </c>
      <c r="O102" s="37">
        <f>IF(($E102     =0),0,($N102     /$E102     ))</f>
        <v>0.76512462926072977</v>
      </c>
      <c r="P102" s="32">
        <f>SUM(P88:P90,P92:P95,P97:P100)</f>
        <v>2410552342</v>
      </c>
      <c r="Q102" s="32">
        <f>SUM(Q88:Q90,Q92:Q95,Q97:Q100)</f>
        <v>8357881650</v>
      </c>
      <c r="R102" s="32">
        <f>SUM(R88:R90,R92:R95,R97:R100)</f>
        <v>8832822411</v>
      </c>
      <c r="S102" s="32">
        <f>SUM(S88:S90,S92:S95,S97:S100)</f>
        <v>6575408936</v>
      </c>
      <c r="T102" s="37">
        <f>IF(($R102     =0),0,($S102     /$R102     ))</f>
        <v>0.74442897525158902</v>
      </c>
      <c r="U102" s="37">
        <f>IF(($P102     =0),0,(($J102     /$P102     )-1))</f>
        <v>-3.9155864137631058E-3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1971151220</v>
      </c>
      <c r="E105" s="31">
        <v>1967224970</v>
      </c>
      <c r="F105" s="31">
        <v>424598559</v>
      </c>
      <c r="G105" s="36">
        <f t="shared" ref="G105:G136" si="24">IF(($D105     =0),0,($F105     /$D105     ))</f>
        <v>0.21540638520874111</v>
      </c>
      <c r="H105" s="31">
        <v>366210469</v>
      </c>
      <c r="I105" s="36">
        <f t="shared" ref="I105:I136" si="25">IF(($D105     =0),0,($H105     /$D105     ))</f>
        <v>0.18578507081765142</v>
      </c>
      <c r="J105" s="31">
        <v>346255285</v>
      </c>
      <c r="K105" s="36">
        <f t="shared" ref="K105:K136" si="26">IF(($E105     =0),0,($J105     /$E105     ))</f>
        <v>0.17601204248642696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1137064313</v>
      </c>
      <c r="O105" s="36">
        <f t="shared" ref="O105:O136" si="29">IF(($E105     =0),0,($N105     /$E105     ))</f>
        <v>0.57800420914746731</v>
      </c>
      <c r="P105" s="31">
        <v>346275087</v>
      </c>
      <c r="Q105" s="31">
        <v>1806158810</v>
      </c>
      <c r="R105" s="31">
        <v>1832546302</v>
      </c>
      <c r="S105" s="31">
        <v>1062495959</v>
      </c>
      <c r="T105" s="36">
        <f t="shared" ref="T105:T136" si="30">IF(($R105     =0),0,($S105     /$R105     ))</f>
        <v>0.57979214922996258</v>
      </c>
      <c r="U105" s="36">
        <f t="shared" ref="U105:U136" si="31">IF(($P105     =0),0,(($J105     /$P105     )-1))</f>
        <v>-5.7185748393195901E-5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1971151220</v>
      </c>
      <c r="E106" s="32">
        <f>E105</f>
        <v>1967224970</v>
      </c>
      <c r="F106" s="32">
        <f>F105</f>
        <v>424598559</v>
      </c>
      <c r="G106" s="37">
        <f t="shared" si="24"/>
        <v>0.21540638520874111</v>
      </c>
      <c r="H106" s="32">
        <f>H105</f>
        <v>366210469</v>
      </c>
      <c r="I106" s="37">
        <f t="shared" si="25"/>
        <v>0.18578507081765142</v>
      </c>
      <c r="J106" s="32">
        <f>J105</f>
        <v>346255285</v>
      </c>
      <c r="K106" s="37">
        <f t="shared" si="26"/>
        <v>0.17601204248642696</v>
      </c>
      <c r="L106" s="32">
        <f>L105</f>
        <v>0</v>
      </c>
      <c r="M106" s="37">
        <f t="shared" si="27"/>
        <v>0</v>
      </c>
      <c r="N106" s="32">
        <f t="shared" si="28"/>
        <v>1137064313</v>
      </c>
      <c r="O106" s="37">
        <f t="shared" si="29"/>
        <v>0.57800420914746731</v>
      </c>
      <c r="P106" s="32">
        <f>P105</f>
        <v>346275087</v>
      </c>
      <c r="Q106" s="32">
        <f>Q105</f>
        <v>1806158810</v>
      </c>
      <c r="R106" s="32">
        <f>R105</f>
        <v>1832546302</v>
      </c>
      <c r="S106" s="32">
        <f>S105</f>
        <v>1062495959</v>
      </c>
      <c r="T106" s="37">
        <f t="shared" si="30"/>
        <v>0.57979214922996258</v>
      </c>
      <c r="U106" s="37">
        <f t="shared" si="31"/>
        <v>-5.7185748393195901E-5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38772021</v>
      </c>
      <c r="E107" s="31">
        <v>35656621</v>
      </c>
      <c r="F107" s="31">
        <v>7478481</v>
      </c>
      <c r="G107" s="36">
        <f t="shared" si="24"/>
        <v>0.19288344551345415</v>
      </c>
      <c r="H107" s="31">
        <v>8461730</v>
      </c>
      <c r="I107" s="36">
        <f t="shared" si="25"/>
        <v>0.21824320171496864</v>
      </c>
      <c r="J107" s="31">
        <v>8265643</v>
      </c>
      <c r="K107" s="36">
        <f t="shared" si="26"/>
        <v>0.23181229090664537</v>
      </c>
      <c r="L107" s="31">
        <v>0</v>
      </c>
      <c r="M107" s="36">
        <f t="shared" si="27"/>
        <v>0</v>
      </c>
      <c r="N107" s="31">
        <f t="shared" si="28"/>
        <v>24205854</v>
      </c>
      <c r="O107" s="36">
        <f t="shared" si="29"/>
        <v>0.67886000751445297</v>
      </c>
      <c r="P107" s="31">
        <v>6889659</v>
      </c>
      <c r="Q107" s="31">
        <v>39113877</v>
      </c>
      <c r="R107" s="31">
        <v>34861442</v>
      </c>
      <c r="S107" s="31">
        <v>21334991</v>
      </c>
      <c r="T107" s="36">
        <f t="shared" si="30"/>
        <v>0.6119939330105737</v>
      </c>
      <c r="U107" s="36">
        <f t="shared" si="31"/>
        <v>0.19971728644334941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2549032</v>
      </c>
      <c r="E108" s="31">
        <v>6273525</v>
      </c>
      <c r="F108" s="31">
        <v>165439</v>
      </c>
      <c r="G108" s="36">
        <f t="shared" si="24"/>
        <v>6.4902676780832877E-2</v>
      </c>
      <c r="H108" s="31">
        <v>566639</v>
      </c>
      <c r="I108" s="36">
        <f t="shared" si="25"/>
        <v>0.22229575776216226</v>
      </c>
      <c r="J108" s="31">
        <v>364776</v>
      </c>
      <c r="K108" s="36">
        <f t="shared" si="26"/>
        <v>5.8145301086709622E-2</v>
      </c>
      <c r="L108" s="31">
        <v>0</v>
      </c>
      <c r="M108" s="36">
        <f t="shared" si="27"/>
        <v>0</v>
      </c>
      <c r="N108" s="31">
        <f t="shared" si="28"/>
        <v>1096854</v>
      </c>
      <c r="O108" s="36">
        <f t="shared" si="29"/>
        <v>0.17483854770643298</v>
      </c>
      <c r="P108" s="31">
        <v>1029152</v>
      </c>
      <c r="Q108" s="31">
        <v>3226412</v>
      </c>
      <c r="R108" s="31">
        <v>3515103</v>
      </c>
      <c r="S108" s="31">
        <v>2747259</v>
      </c>
      <c r="T108" s="36">
        <f t="shared" si="30"/>
        <v>0.78155860582179237</v>
      </c>
      <c r="U108" s="36">
        <f t="shared" si="31"/>
        <v>-0.64555673020117532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10937076</v>
      </c>
      <c r="E109" s="31">
        <v>12457974</v>
      </c>
      <c r="F109" s="31">
        <v>3691490</v>
      </c>
      <c r="G109" s="36">
        <f t="shared" si="24"/>
        <v>0.33752074137548282</v>
      </c>
      <c r="H109" s="31">
        <v>3875299</v>
      </c>
      <c r="I109" s="36">
        <f t="shared" si="25"/>
        <v>0.35432678715956623</v>
      </c>
      <c r="J109" s="31">
        <v>2646958</v>
      </c>
      <c r="K109" s="36">
        <f t="shared" si="26"/>
        <v>0.21247098444739088</v>
      </c>
      <c r="L109" s="31">
        <v>0</v>
      </c>
      <c r="M109" s="36">
        <f t="shared" si="27"/>
        <v>0</v>
      </c>
      <c r="N109" s="31">
        <f t="shared" si="28"/>
        <v>10213747</v>
      </c>
      <c r="O109" s="36">
        <f t="shared" si="29"/>
        <v>0.81985618207262267</v>
      </c>
      <c r="P109" s="31">
        <v>4877501</v>
      </c>
      <c r="Q109" s="31">
        <v>12289524</v>
      </c>
      <c r="R109" s="31">
        <v>16391130</v>
      </c>
      <c r="S109" s="31">
        <v>13676432</v>
      </c>
      <c r="T109" s="36">
        <f t="shared" si="30"/>
        <v>0.83438005799478132</v>
      </c>
      <c r="U109" s="36">
        <f t="shared" si="31"/>
        <v>-0.45731266892615707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175873835</v>
      </c>
      <c r="E110" s="31">
        <v>173529020</v>
      </c>
      <c r="F110" s="31">
        <v>47540352</v>
      </c>
      <c r="G110" s="36">
        <f t="shared" si="24"/>
        <v>0.27030940674034887</v>
      </c>
      <c r="H110" s="31">
        <v>51811800</v>
      </c>
      <c r="I110" s="36">
        <f t="shared" si="25"/>
        <v>0.29459640770328344</v>
      </c>
      <c r="J110" s="31">
        <v>48045266</v>
      </c>
      <c r="K110" s="36">
        <f t="shared" si="26"/>
        <v>0.27687164947972392</v>
      </c>
      <c r="L110" s="31">
        <v>0</v>
      </c>
      <c r="M110" s="36">
        <f t="shared" si="27"/>
        <v>0</v>
      </c>
      <c r="N110" s="31">
        <f t="shared" si="28"/>
        <v>147397418</v>
      </c>
      <c r="O110" s="36">
        <f t="shared" si="29"/>
        <v>0.84941076714430819</v>
      </c>
      <c r="P110" s="31">
        <v>57991542</v>
      </c>
      <c r="Q110" s="31">
        <v>179857858</v>
      </c>
      <c r="R110" s="31">
        <v>193997854</v>
      </c>
      <c r="S110" s="31">
        <v>153114241</v>
      </c>
      <c r="T110" s="36">
        <f t="shared" si="30"/>
        <v>0.78925739559985031</v>
      </c>
      <c r="U110" s="36">
        <f t="shared" si="31"/>
        <v>-0.17151252849941467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0</v>
      </c>
      <c r="E111" s="31">
        <v>0</v>
      </c>
      <c r="F111" s="31">
        <v>0</v>
      </c>
      <c r="G111" s="36">
        <f t="shared" si="24"/>
        <v>0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0</v>
      </c>
      <c r="O111" s="36">
        <f t="shared" si="29"/>
        <v>0</v>
      </c>
      <c r="P111" s="31">
        <v>0</v>
      </c>
      <c r="Q111" s="31">
        <v>0</v>
      </c>
      <c r="R111" s="31">
        <v>0</v>
      </c>
      <c r="S111" s="31">
        <v>0</v>
      </c>
      <c r="T111" s="36">
        <f t="shared" si="30"/>
        <v>0</v>
      </c>
      <c r="U111" s="36">
        <f t="shared" si="31"/>
        <v>0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228131964</v>
      </c>
      <c r="E112" s="32">
        <f>SUM(E107:E111)</f>
        <v>227917140</v>
      </c>
      <c r="F112" s="32">
        <f>SUM(F107:F111)</f>
        <v>58875762</v>
      </c>
      <c r="G112" s="37">
        <f t="shared" si="24"/>
        <v>0.25807765368644264</v>
      </c>
      <c r="H112" s="32">
        <f>SUM(H107:H111)</f>
        <v>64715468</v>
      </c>
      <c r="I112" s="37">
        <f t="shared" si="25"/>
        <v>0.28367558348816041</v>
      </c>
      <c r="J112" s="32">
        <f>SUM(J107:J111)</f>
        <v>59322643</v>
      </c>
      <c r="K112" s="37">
        <f t="shared" si="26"/>
        <v>0.26028162252299236</v>
      </c>
      <c r="L112" s="32">
        <f>SUM(L107:L111)</f>
        <v>0</v>
      </c>
      <c r="M112" s="37">
        <f t="shared" si="27"/>
        <v>0</v>
      </c>
      <c r="N112" s="32">
        <f t="shared" si="28"/>
        <v>182913873</v>
      </c>
      <c r="O112" s="37">
        <f t="shared" si="29"/>
        <v>0.80254549087444671</v>
      </c>
      <c r="P112" s="32">
        <f>SUM(P107:P111)</f>
        <v>70787854</v>
      </c>
      <c r="Q112" s="32">
        <f>SUM(Q107:Q111)</f>
        <v>234487671</v>
      </c>
      <c r="R112" s="32">
        <f>SUM(R107:R111)</f>
        <v>248765529</v>
      </c>
      <c r="S112" s="32">
        <f>SUM(S107:S111)</f>
        <v>190872923</v>
      </c>
      <c r="T112" s="37">
        <f t="shared" si="30"/>
        <v>0.7672804337774628</v>
      </c>
      <c r="U112" s="37">
        <f t="shared" si="31"/>
        <v>-0.16196579430137836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13406807</v>
      </c>
      <c r="E113" s="31">
        <v>16186807</v>
      </c>
      <c r="F113" s="31">
        <v>3951210</v>
      </c>
      <c r="G113" s="36">
        <f t="shared" si="24"/>
        <v>0.29471670622244356</v>
      </c>
      <c r="H113" s="31">
        <v>4875004</v>
      </c>
      <c r="I113" s="36">
        <f t="shared" si="25"/>
        <v>0.36362155433430199</v>
      </c>
      <c r="J113" s="31">
        <v>3598287</v>
      </c>
      <c r="K113" s="36">
        <f t="shared" si="26"/>
        <v>0.22229751673693274</v>
      </c>
      <c r="L113" s="31">
        <v>0</v>
      </c>
      <c r="M113" s="36">
        <f t="shared" si="27"/>
        <v>0</v>
      </c>
      <c r="N113" s="31">
        <f t="shared" si="28"/>
        <v>12424501</v>
      </c>
      <c r="O113" s="36">
        <f t="shared" si="29"/>
        <v>0.76756960158973908</v>
      </c>
      <c r="P113" s="31">
        <v>3476916</v>
      </c>
      <c r="Q113" s="31">
        <v>17125035</v>
      </c>
      <c r="R113" s="31">
        <v>16235535</v>
      </c>
      <c r="S113" s="31">
        <v>10090769</v>
      </c>
      <c r="T113" s="36">
        <f t="shared" si="30"/>
        <v>0.6215236516690088</v>
      </c>
      <c r="U113" s="36">
        <f t="shared" si="31"/>
        <v>3.4907659546563607E-2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26794223</v>
      </c>
      <c r="E114" s="31">
        <v>31221254</v>
      </c>
      <c r="F114" s="31">
        <v>5847625</v>
      </c>
      <c r="G114" s="36">
        <f t="shared" si="24"/>
        <v>0.21824200686842085</v>
      </c>
      <c r="H114" s="31">
        <v>6638323</v>
      </c>
      <c r="I114" s="36">
        <f t="shared" si="25"/>
        <v>0.24775202475548555</v>
      </c>
      <c r="J114" s="31">
        <v>7232595</v>
      </c>
      <c r="K114" s="36">
        <f t="shared" si="26"/>
        <v>0.23165613399128684</v>
      </c>
      <c r="L114" s="31">
        <v>0</v>
      </c>
      <c r="M114" s="36">
        <f t="shared" si="27"/>
        <v>0</v>
      </c>
      <c r="N114" s="31">
        <f t="shared" si="28"/>
        <v>19718543</v>
      </c>
      <c r="O114" s="36">
        <f t="shared" si="29"/>
        <v>0.63157434355455422</v>
      </c>
      <c r="P114" s="31">
        <v>4078565</v>
      </c>
      <c r="Q114" s="31">
        <v>25201553</v>
      </c>
      <c r="R114" s="31">
        <v>26484567</v>
      </c>
      <c r="S114" s="31">
        <v>11157521</v>
      </c>
      <c r="T114" s="36">
        <f t="shared" si="30"/>
        <v>0.42128387449188803</v>
      </c>
      <c r="U114" s="36">
        <f t="shared" si="31"/>
        <v>0.77331855689439788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12042575</v>
      </c>
      <c r="E115" s="31">
        <v>11584333</v>
      </c>
      <c r="F115" s="31">
        <v>923723</v>
      </c>
      <c r="G115" s="36">
        <f t="shared" si="24"/>
        <v>7.6704774518738722E-2</v>
      </c>
      <c r="H115" s="31">
        <v>946994</v>
      </c>
      <c r="I115" s="36">
        <f t="shared" si="25"/>
        <v>7.8637168545763678E-2</v>
      </c>
      <c r="J115" s="31">
        <v>995997</v>
      </c>
      <c r="K115" s="36">
        <f t="shared" si="26"/>
        <v>8.5977932436852422E-2</v>
      </c>
      <c r="L115" s="31">
        <v>0</v>
      </c>
      <c r="M115" s="36">
        <f t="shared" si="27"/>
        <v>0</v>
      </c>
      <c r="N115" s="31">
        <f t="shared" si="28"/>
        <v>2866714</v>
      </c>
      <c r="O115" s="36">
        <f t="shared" si="29"/>
        <v>0.24746474397792259</v>
      </c>
      <c r="P115" s="31">
        <v>992806</v>
      </c>
      <c r="Q115" s="31">
        <v>19482338</v>
      </c>
      <c r="R115" s="31">
        <v>11961650</v>
      </c>
      <c r="S115" s="31">
        <v>3502257</v>
      </c>
      <c r="T115" s="36">
        <f t="shared" si="30"/>
        <v>0.29279045951018462</v>
      </c>
      <c r="U115" s="36">
        <f t="shared" si="31"/>
        <v>3.2141223965205246E-3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272508</v>
      </c>
      <c r="E116" s="31">
        <v>272508</v>
      </c>
      <c r="F116" s="31">
        <v>0</v>
      </c>
      <c r="G116" s="36">
        <f t="shared" si="24"/>
        <v>0</v>
      </c>
      <c r="H116" s="31">
        <v>43333</v>
      </c>
      <c r="I116" s="36">
        <f t="shared" si="25"/>
        <v>0.15901551514083989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43333</v>
      </c>
      <c r="O116" s="36">
        <f t="shared" si="29"/>
        <v>0.15901551514083989</v>
      </c>
      <c r="P116" s="31">
        <v>0</v>
      </c>
      <c r="Q116" s="31">
        <v>-180916</v>
      </c>
      <c r="R116" s="31">
        <v>-180916</v>
      </c>
      <c r="S116" s="31">
        <v>35900</v>
      </c>
      <c r="T116" s="36">
        <f t="shared" si="30"/>
        <v>-0.19843463264719538</v>
      </c>
      <c r="U116" s="36">
        <f t="shared" si="31"/>
        <v>0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122446547</v>
      </c>
      <c r="E117" s="31">
        <v>123157826</v>
      </c>
      <c r="F117" s="31">
        <v>30263329</v>
      </c>
      <c r="G117" s="36">
        <f t="shared" si="24"/>
        <v>0.24715543019763556</v>
      </c>
      <c r="H117" s="31">
        <v>34018885</v>
      </c>
      <c r="I117" s="36">
        <f t="shared" si="25"/>
        <v>0.27782641351250192</v>
      </c>
      <c r="J117" s="31">
        <v>14392244</v>
      </c>
      <c r="K117" s="36">
        <f t="shared" si="26"/>
        <v>0.11686016607665679</v>
      </c>
      <c r="L117" s="31">
        <v>0</v>
      </c>
      <c r="M117" s="36">
        <f t="shared" si="27"/>
        <v>0</v>
      </c>
      <c r="N117" s="31">
        <f t="shared" si="28"/>
        <v>78674458</v>
      </c>
      <c r="O117" s="36">
        <f t="shared" si="29"/>
        <v>0.638810058241853</v>
      </c>
      <c r="P117" s="31">
        <v>31328453</v>
      </c>
      <c r="Q117" s="31">
        <v>124979605</v>
      </c>
      <c r="R117" s="31">
        <v>114429531</v>
      </c>
      <c r="S117" s="31">
        <v>92412686</v>
      </c>
      <c r="T117" s="36">
        <f t="shared" si="30"/>
        <v>0.80759472832235935</v>
      </c>
      <c r="U117" s="36">
        <f t="shared" si="31"/>
        <v>-0.54060151007137192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771600</v>
      </c>
      <c r="E118" s="31">
        <v>611600</v>
      </c>
      <c r="F118" s="31">
        <v>0</v>
      </c>
      <c r="G118" s="36">
        <f t="shared" si="24"/>
        <v>0</v>
      </c>
      <c r="H118" s="31">
        <v>276327</v>
      </c>
      <c r="I118" s="36">
        <f t="shared" si="25"/>
        <v>0.35812208398133749</v>
      </c>
      <c r="J118" s="31">
        <v>200430</v>
      </c>
      <c r="K118" s="36">
        <f t="shared" si="26"/>
        <v>0.32771419228253762</v>
      </c>
      <c r="L118" s="31">
        <v>0</v>
      </c>
      <c r="M118" s="36">
        <f t="shared" si="27"/>
        <v>0</v>
      </c>
      <c r="N118" s="31">
        <f t="shared" si="28"/>
        <v>476757</v>
      </c>
      <c r="O118" s="36">
        <f t="shared" si="29"/>
        <v>0.77952419882276003</v>
      </c>
      <c r="P118" s="31">
        <v>352733</v>
      </c>
      <c r="Q118" s="31">
        <v>1040800</v>
      </c>
      <c r="R118" s="31">
        <v>1241600</v>
      </c>
      <c r="S118" s="31">
        <v>702573</v>
      </c>
      <c r="T118" s="36">
        <f t="shared" si="30"/>
        <v>0.56586098582474231</v>
      </c>
      <c r="U118" s="36">
        <f t="shared" si="31"/>
        <v>-0.43177984481179821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7106340</v>
      </c>
      <c r="E119" s="31">
        <v>7642645</v>
      </c>
      <c r="F119" s="31">
        <v>1766536</v>
      </c>
      <c r="G119" s="36">
        <f t="shared" si="24"/>
        <v>0.2485859106093995</v>
      </c>
      <c r="H119" s="31">
        <v>1892333</v>
      </c>
      <c r="I119" s="36">
        <f t="shared" si="25"/>
        <v>0.26628799072377624</v>
      </c>
      <c r="J119" s="31">
        <v>2038266</v>
      </c>
      <c r="K119" s="36">
        <f t="shared" si="26"/>
        <v>0.26669641204059591</v>
      </c>
      <c r="L119" s="31">
        <v>0</v>
      </c>
      <c r="M119" s="36">
        <f t="shared" si="27"/>
        <v>0</v>
      </c>
      <c r="N119" s="31">
        <f t="shared" si="28"/>
        <v>5697135</v>
      </c>
      <c r="O119" s="36">
        <f t="shared" si="29"/>
        <v>0.74544022390154197</v>
      </c>
      <c r="P119" s="31">
        <v>1412603</v>
      </c>
      <c r="Q119" s="31">
        <v>7428768</v>
      </c>
      <c r="R119" s="31">
        <v>6192039</v>
      </c>
      <c r="S119" s="31">
        <v>4123280</v>
      </c>
      <c r="T119" s="36">
        <f t="shared" si="30"/>
        <v>0.66590019862600991</v>
      </c>
      <c r="U119" s="36">
        <f t="shared" si="31"/>
        <v>0.44291495912156487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0</v>
      </c>
      <c r="E120" s="31">
        <v>0</v>
      </c>
      <c r="F120" s="31">
        <v>0</v>
      </c>
      <c r="G120" s="36">
        <f t="shared" si="24"/>
        <v>0</v>
      </c>
      <c r="H120" s="31">
        <v>0</v>
      </c>
      <c r="I120" s="36">
        <f t="shared" si="25"/>
        <v>0</v>
      </c>
      <c r="J120" s="31">
        <v>0</v>
      </c>
      <c r="K120" s="36">
        <f t="shared" si="26"/>
        <v>0</v>
      </c>
      <c r="L120" s="31">
        <v>0</v>
      </c>
      <c r="M120" s="36">
        <f t="shared" si="27"/>
        <v>0</v>
      </c>
      <c r="N120" s="31">
        <f t="shared" si="28"/>
        <v>0</v>
      </c>
      <c r="O120" s="36">
        <f t="shared" si="29"/>
        <v>0</v>
      </c>
      <c r="P120" s="31">
        <v>0</v>
      </c>
      <c r="Q120" s="31">
        <v>0</v>
      </c>
      <c r="R120" s="31">
        <v>0</v>
      </c>
      <c r="S120" s="31">
        <v>0</v>
      </c>
      <c r="T120" s="36">
        <f t="shared" si="30"/>
        <v>0</v>
      </c>
      <c r="U120" s="36">
        <f t="shared" si="31"/>
        <v>0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182840600</v>
      </c>
      <c r="E121" s="32">
        <f>SUM(E113:E120)</f>
        <v>190676973</v>
      </c>
      <c r="F121" s="32">
        <f>SUM(F113:F120)</f>
        <v>42752423</v>
      </c>
      <c r="G121" s="37">
        <f t="shared" si="24"/>
        <v>0.23382346699802997</v>
      </c>
      <c r="H121" s="32">
        <f>SUM(H113:H120)</f>
        <v>48691199</v>
      </c>
      <c r="I121" s="37">
        <f t="shared" si="25"/>
        <v>0.26630408672909628</v>
      </c>
      <c r="J121" s="32">
        <f>SUM(J113:J120)</f>
        <v>28457819</v>
      </c>
      <c r="K121" s="37">
        <f t="shared" si="26"/>
        <v>0.14924622806971033</v>
      </c>
      <c r="L121" s="32">
        <f>SUM(L113:L120)</f>
        <v>0</v>
      </c>
      <c r="M121" s="37">
        <f t="shared" si="27"/>
        <v>0</v>
      </c>
      <c r="N121" s="32">
        <f t="shared" si="28"/>
        <v>119901441</v>
      </c>
      <c r="O121" s="37">
        <f t="shared" si="29"/>
        <v>0.62881972119412655</v>
      </c>
      <c r="P121" s="32">
        <f>SUM(P113:P120)</f>
        <v>41642076</v>
      </c>
      <c r="Q121" s="32">
        <f>SUM(Q113:Q120)</f>
        <v>195077183</v>
      </c>
      <c r="R121" s="32">
        <f>SUM(R113:R120)</f>
        <v>176364006</v>
      </c>
      <c r="S121" s="32">
        <f>SUM(S113:S120)</f>
        <v>122024986</v>
      </c>
      <c r="T121" s="37">
        <f t="shared" si="30"/>
        <v>0.69189280039374923</v>
      </c>
      <c r="U121" s="37">
        <f t="shared" si="31"/>
        <v>-0.31660902304678562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14180141</v>
      </c>
      <c r="E122" s="31">
        <v>14379957</v>
      </c>
      <c r="F122" s="31">
        <v>3286094</v>
      </c>
      <c r="G122" s="36">
        <f t="shared" si="24"/>
        <v>0.23173916253724133</v>
      </c>
      <c r="H122" s="31">
        <v>3758334</v>
      </c>
      <c r="I122" s="36">
        <f t="shared" si="25"/>
        <v>0.26504207539262126</v>
      </c>
      <c r="J122" s="31">
        <v>3653551</v>
      </c>
      <c r="K122" s="36">
        <f t="shared" si="26"/>
        <v>0.25407245654489785</v>
      </c>
      <c r="L122" s="31">
        <v>0</v>
      </c>
      <c r="M122" s="36">
        <f t="shared" si="27"/>
        <v>0</v>
      </c>
      <c r="N122" s="31">
        <f t="shared" si="28"/>
        <v>10697979</v>
      </c>
      <c r="O122" s="36">
        <f t="shared" si="29"/>
        <v>0.74395069470652797</v>
      </c>
      <c r="P122" s="31">
        <v>3583113</v>
      </c>
      <c r="Q122" s="31">
        <v>15017342</v>
      </c>
      <c r="R122" s="31">
        <v>15190740</v>
      </c>
      <c r="S122" s="31">
        <v>10566154</v>
      </c>
      <c r="T122" s="36">
        <f t="shared" si="30"/>
        <v>0.69556545632405009</v>
      </c>
      <c r="U122" s="36">
        <f t="shared" si="31"/>
        <v>1.9658325037474444E-2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40832269</v>
      </c>
      <c r="E123" s="31">
        <v>41132269</v>
      </c>
      <c r="F123" s="31">
        <v>9688240</v>
      </c>
      <c r="G123" s="36">
        <f t="shared" si="24"/>
        <v>0.23726920490262249</v>
      </c>
      <c r="H123" s="31">
        <v>8432577</v>
      </c>
      <c r="I123" s="36">
        <f t="shared" si="25"/>
        <v>0.20651747273706489</v>
      </c>
      <c r="J123" s="31">
        <v>8059489</v>
      </c>
      <c r="K123" s="36">
        <f t="shared" si="26"/>
        <v>0.19594078313549879</v>
      </c>
      <c r="L123" s="31">
        <v>0</v>
      </c>
      <c r="M123" s="36">
        <f t="shared" si="27"/>
        <v>0</v>
      </c>
      <c r="N123" s="31">
        <f t="shared" si="28"/>
        <v>26180306</v>
      </c>
      <c r="O123" s="36">
        <f t="shared" si="29"/>
        <v>0.63649068326378977</v>
      </c>
      <c r="P123" s="31">
        <v>5352275</v>
      </c>
      <c r="Q123" s="31">
        <v>47214163</v>
      </c>
      <c r="R123" s="31">
        <v>43205561</v>
      </c>
      <c r="S123" s="31">
        <v>25241101</v>
      </c>
      <c r="T123" s="36">
        <f t="shared" si="30"/>
        <v>0.58420954191521779</v>
      </c>
      <c r="U123" s="36">
        <f t="shared" si="31"/>
        <v>0.50580622258759123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61130736</v>
      </c>
      <c r="E124" s="31">
        <v>66736491</v>
      </c>
      <c r="F124" s="31">
        <v>9679482</v>
      </c>
      <c r="G124" s="36">
        <f t="shared" si="24"/>
        <v>0.15834067497567836</v>
      </c>
      <c r="H124" s="31">
        <v>9631495</v>
      </c>
      <c r="I124" s="36">
        <f t="shared" si="25"/>
        <v>0.15755568524481695</v>
      </c>
      <c r="J124" s="31">
        <v>11354484</v>
      </c>
      <c r="K124" s="36">
        <f t="shared" si="26"/>
        <v>0.17013906230101311</v>
      </c>
      <c r="L124" s="31">
        <v>0</v>
      </c>
      <c r="M124" s="36">
        <f t="shared" si="27"/>
        <v>0</v>
      </c>
      <c r="N124" s="31">
        <f t="shared" si="28"/>
        <v>30665461</v>
      </c>
      <c r="O124" s="36">
        <f t="shared" si="29"/>
        <v>0.45950065010160634</v>
      </c>
      <c r="P124" s="31">
        <v>24257521</v>
      </c>
      <c r="Q124" s="31">
        <v>64418628</v>
      </c>
      <c r="R124" s="31">
        <v>62672837</v>
      </c>
      <c r="S124" s="31">
        <v>40503366</v>
      </c>
      <c r="T124" s="36">
        <f t="shared" si="30"/>
        <v>0.64626667530624149</v>
      </c>
      <c r="U124" s="36">
        <f t="shared" si="31"/>
        <v>-0.5319190283293993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116143146</v>
      </c>
      <c r="E126" s="32">
        <f>SUM(E122:E125)</f>
        <v>122248717</v>
      </c>
      <c r="F126" s="32">
        <f>SUM(F122:F125)</f>
        <v>22653816</v>
      </c>
      <c r="G126" s="37">
        <f t="shared" si="24"/>
        <v>0.19505082116511635</v>
      </c>
      <c r="H126" s="32">
        <f>SUM(H122:H125)</f>
        <v>21822406</v>
      </c>
      <c r="I126" s="37">
        <f t="shared" si="25"/>
        <v>0.18789232728378133</v>
      </c>
      <c r="J126" s="32">
        <f>SUM(J122:J125)</f>
        <v>23067524</v>
      </c>
      <c r="K126" s="37">
        <f t="shared" si="26"/>
        <v>0.18869338317881895</v>
      </c>
      <c r="L126" s="32">
        <f>SUM(L122:L125)</f>
        <v>0</v>
      </c>
      <c r="M126" s="37">
        <f t="shared" si="27"/>
        <v>0</v>
      </c>
      <c r="N126" s="32">
        <f t="shared" si="28"/>
        <v>67543746</v>
      </c>
      <c r="O126" s="37">
        <f t="shared" si="29"/>
        <v>0.5525108782941256</v>
      </c>
      <c r="P126" s="32">
        <f>SUM(P122:P125)</f>
        <v>33192909</v>
      </c>
      <c r="Q126" s="32">
        <f>SUM(Q122:Q125)</f>
        <v>126650133</v>
      </c>
      <c r="R126" s="32">
        <f>SUM(R122:R125)</f>
        <v>121069138</v>
      </c>
      <c r="S126" s="32">
        <f>SUM(S122:S125)</f>
        <v>76310621</v>
      </c>
      <c r="T126" s="37">
        <f t="shared" si="30"/>
        <v>0.63030613962081727</v>
      </c>
      <c r="U126" s="37">
        <f t="shared" si="31"/>
        <v>-0.30504662908574842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19471984</v>
      </c>
      <c r="E127" s="31">
        <v>19877397</v>
      </c>
      <c r="F127" s="31">
        <v>4059093</v>
      </c>
      <c r="G127" s="36">
        <f t="shared" si="24"/>
        <v>0.20845811089409277</v>
      </c>
      <c r="H127" s="31">
        <v>5085974</v>
      </c>
      <c r="I127" s="36">
        <f t="shared" si="25"/>
        <v>0.26119444223043731</v>
      </c>
      <c r="J127" s="31">
        <v>5175957</v>
      </c>
      <c r="K127" s="36">
        <f t="shared" si="26"/>
        <v>0.26039410492228937</v>
      </c>
      <c r="L127" s="31">
        <v>0</v>
      </c>
      <c r="M127" s="36">
        <f t="shared" si="27"/>
        <v>0</v>
      </c>
      <c r="N127" s="31">
        <f t="shared" si="28"/>
        <v>14321024</v>
      </c>
      <c r="O127" s="36">
        <f t="shared" si="29"/>
        <v>0.72046777553419095</v>
      </c>
      <c r="P127" s="31">
        <v>3675053</v>
      </c>
      <c r="Q127" s="31">
        <v>18087372</v>
      </c>
      <c r="R127" s="31">
        <v>17926822</v>
      </c>
      <c r="S127" s="31">
        <v>11886127</v>
      </c>
      <c r="T127" s="36">
        <f t="shared" si="30"/>
        <v>0.66303592460504157</v>
      </c>
      <c r="U127" s="36">
        <f t="shared" si="31"/>
        <v>0.40840336180185699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14866993</v>
      </c>
      <c r="E128" s="31">
        <v>14660339</v>
      </c>
      <c r="F128" s="31">
        <v>1118673</v>
      </c>
      <c r="G128" s="36">
        <f t="shared" si="24"/>
        <v>7.5245411092882061E-2</v>
      </c>
      <c r="H128" s="31">
        <v>2165974</v>
      </c>
      <c r="I128" s="36">
        <f t="shared" si="25"/>
        <v>0.14569012038950985</v>
      </c>
      <c r="J128" s="31">
        <v>2428252</v>
      </c>
      <c r="K128" s="36">
        <f t="shared" si="26"/>
        <v>0.16563409618290545</v>
      </c>
      <c r="L128" s="31">
        <v>0</v>
      </c>
      <c r="M128" s="36">
        <f t="shared" si="27"/>
        <v>0</v>
      </c>
      <c r="N128" s="31">
        <f t="shared" si="28"/>
        <v>5712899</v>
      </c>
      <c r="O128" s="36">
        <f t="shared" si="29"/>
        <v>0.38968396296975122</v>
      </c>
      <c r="P128" s="31">
        <v>2071026</v>
      </c>
      <c r="Q128" s="31">
        <v>15837250</v>
      </c>
      <c r="R128" s="31">
        <v>16267294</v>
      </c>
      <c r="S128" s="31">
        <v>8758207</v>
      </c>
      <c r="T128" s="36">
        <f t="shared" si="30"/>
        <v>0.53839360129595004</v>
      </c>
      <c r="U128" s="36">
        <f t="shared" si="31"/>
        <v>0.17248745307881208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7071173</v>
      </c>
      <c r="E129" s="31">
        <v>7687751</v>
      </c>
      <c r="F129" s="31">
        <v>1696234</v>
      </c>
      <c r="G129" s="36">
        <f t="shared" si="24"/>
        <v>0.23988014435511618</v>
      </c>
      <c r="H129" s="31">
        <v>2443074</v>
      </c>
      <c r="I129" s="36">
        <f t="shared" si="25"/>
        <v>0.34549769889663284</v>
      </c>
      <c r="J129" s="31">
        <v>1686235</v>
      </c>
      <c r="K129" s="36">
        <f t="shared" si="26"/>
        <v>0.21934048072056445</v>
      </c>
      <c r="L129" s="31">
        <v>0</v>
      </c>
      <c r="M129" s="36">
        <f t="shared" si="27"/>
        <v>0</v>
      </c>
      <c r="N129" s="31">
        <f t="shared" si="28"/>
        <v>5825543</v>
      </c>
      <c r="O129" s="36">
        <f t="shared" si="29"/>
        <v>0.75776946990088523</v>
      </c>
      <c r="P129" s="31">
        <v>926490</v>
      </c>
      <c r="Q129" s="31">
        <v>6623070</v>
      </c>
      <c r="R129" s="31">
        <v>7238343</v>
      </c>
      <c r="S129" s="31">
        <v>4833347</v>
      </c>
      <c r="T129" s="36">
        <f t="shared" si="30"/>
        <v>0.6677421890617784</v>
      </c>
      <c r="U129" s="36">
        <f t="shared" si="31"/>
        <v>0.82002504074517812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11096750</v>
      </c>
      <c r="E130" s="31">
        <v>10424150</v>
      </c>
      <c r="F130" s="31">
        <v>2496922</v>
      </c>
      <c r="G130" s="36">
        <f t="shared" si="24"/>
        <v>0.22501381034987722</v>
      </c>
      <c r="H130" s="31">
        <v>3090808</v>
      </c>
      <c r="I130" s="36">
        <f t="shared" si="25"/>
        <v>0.27853272354518216</v>
      </c>
      <c r="J130" s="31">
        <v>2491747</v>
      </c>
      <c r="K130" s="36">
        <f t="shared" si="26"/>
        <v>0.23903598854582866</v>
      </c>
      <c r="L130" s="31">
        <v>0</v>
      </c>
      <c r="M130" s="36">
        <f t="shared" si="27"/>
        <v>0</v>
      </c>
      <c r="N130" s="31">
        <f t="shared" si="28"/>
        <v>8079477</v>
      </c>
      <c r="O130" s="36">
        <f t="shared" si="29"/>
        <v>0.77507297957147581</v>
      </c>
      <c r="P130" s="31">
        <v>2377903</v>
      </c>
      <c r="Q130" s="31">
        <v>16930185</v>
      </c>
      <c r="R130" s="31">
        <v>16932145</v>
      </c>
      <c r="S130" s="31">
        <v>7544559</v>
      </c>
      <c r="T130" s="36">
        <f t="shared" si="30"/>
        <v>0.44557609210173904</v>
      </c>
      <c r="U130" s="36">
        <f t="shared" si="31"/>
        <v>4.7875796447542251E-2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52506900</v>
      </c>
      <c r="E132" s="32">
        <f>SUM(E127:E131)</f>
        <v>52649637</v>
      </c>
      <c r="F132" s="32">
        <f>SUM(F127:F131)</f>
        <v>9370922</v>
      </c>
      <c r="G132" s="37">
        <f t="shared" si="24"/>
        <v>0.17847029628486924</v>
      </c>
      <c r="H132" s="32">
        <f>SUM(H127:H131)</f>
        <v>12785830</v>
      </c>
      <c r="I132" s="37">
        <f t="shared" si="25"/>
        <v>0.24350761518962269</v>
      </c>
      <c r="J132" s="32">
        <f>SUM(J127:J131)</f>
        <v>11782191</v>
      </c>
      <c r="K132" s="37">
        <f t="shared" si="26"/>
        <v>0.22378484774738333</v>
      </c>
      <c r="L132" s="32">
        <f>SUM(L127:L131)</f>
        <v>0</v>
      </c>
      <c r="M132" s="37">
        <f t="shared" si="27"/>
        <v>0</v>
      </c>
      <c r="N132" s="32">
        <f t="shared" si="28"/>
        <v>33938943</v>
      </c>
      <c r="O132" s="37">
        <f t="shared" si="29"/>
        <v>0.64461874637426275</v>
      </c>
      <c r="P132" s="32">
        <f>SUM(P127:P131)</f>
        <v>9050472</v>
      </c>
      <c r="Q132" s="32">
        <f>SUM(Q127:Q131)</f>
        <v>57477877</v>
      </c>
      <c r="R132" s="32">
        <f>SUM(R127:R131)</f>
        <v>58364604</v>
      </c>
      <c r="S132" s="32">
        <f>SUM(S127:S131)</f>
        <v>33022240</v>
      </c>
      <c r="T132" s="37">
        <f t="shared" si="30"/>
        <v>0.56579223941963175</v>
      </c>
      <c r="U132" s="37">
        <f t="shared" si="31"/>
        <v>0.30183166137633477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114686944</v>
      </c>
      <c r="E133" s="31">
        <v>111319321</v>
      </c>
      <c r="F133" s="31">
        <v>28265888</v>
      </c>
      <c r="G133" s="36">
        <f t="shared" si="24"/>
        <v>0.24646125368899882</v>
      </c>
      <c r="H133" s="31">
        <v>27804234</v>
      </c>
      <c r="I133" s="36">
        <f t="shared" si="25"/>
        <v>0.24243591319339716</v>
      </c>
      <c r="J133" s="31">
        <v>34979251</v>
      </c>
      <c r="K133" s="36">
        <f t="shared" si="26"/>
        <v>0.31422443728344335</v>
      </c>
      <c r="L133" s="31">
        <v>0</v>
      </c>
      <c r="M133" s="36">
        <f t="shared" si="27"/>
        <v>0</v>
      </c>
      <c r="N133" s="31">
        <f t="shared" si="28"/>
        <v>91049373</v>
      </c>
      <c r="O133" s="36">
        <f t="shared" si="29"/>
        <v>0.81791168129744518</v>
      </c>
      <c r="P133" s="31">
        <v>21841337</v>
      </c>
      <c r="Q133" s="31">
        <v>128131841</v>
      </c>
      <c r="R133" s="31">
        <v>131492643</v>
      </c>
      <c r="S133" s="31">
        <v>66604227</v>
      </c>
      <c r="T133" s="36">
        <f t="shared" si="30"/>
        <v>0.50652436121464228</v>
      </c>
      <c r="U133" s="36">
        <f t="shared" si="31"/>
        <v>0.60151601525126419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3514303</v>
      </c>
      <c r="E134" s="31">
        <v>3579289</v>
      </c>
      <c r="F134" s="31">
        <v>667703</v>
      </c>
      <c r="G134" s="36">
        <f t="shared" si="24"/>
        <v>0.18999585408543315</v>
      </c>
      <c r="H134" s="31">
        <v>803864</v>
      </c>
      <c r="I134" s="36">
        <f t="shared" si="25"/>
        <v>0.22874066351137054</v>
      </c>
      <c r="J134" s="31">
        <v>596865</v>
      </c>
      <c r="K134" s="36">
        <f t="shared" si="26"/>
        <v>0.16675518517783838</v>
      </c>
      <c r="L134" s="31">
        <v>0</v>
      </c>
      <c r="M134" s="36">
        <f t="shared" si="27"/>
        <v>0</v>
      </c>
      <c r="N134" s="31">
        <f t="shared" si="28"/>
        <v>2068432</v>
      </c>
      <c r="O134" s="36">
        <f t="shared" si="29"/>
        <v>0.57788907238281118</v>
      </c>
      <c r="P134" s="31">
        <v>588953</v>
      </c>
      <c r="Q134" s="31">
        <v>3607874</v>
      </c>
      <c r="R134" s="31">
        <v>2871599</v>
      </c>
      <c r="S134" s="31">
        <v>2041605</v>
      </c>
      <c r="T134" s="36">
        <f t="shared" si="30"/>
        <v>0.71096451837460595</v>
      </c>
      <c r="U134" s="36">
        <f t="shared" si="31"/>
        <v>1.343400916541726E-2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25179954</v>
      </c>
      <c r="E135" s="31">
        <v>25884868</v>
      </c>
      <c r="F135" s="31">
        <v>5411182</v>
      </c>
      <c r="G135" s="36">
        <f t="shared" si="24"/>
        <v>0.21490039259007385</v>
      </c>
      <c r="H135" s="31">
        <v>6509046</v>
      </c>
      <c r="I135" s="36">
        <f t="shared" si="25"/>
        <v>0.25850110766683687</v>
      </c>
      <c r="J135" s="31">
        <v>9783736</v>
      </c>
      <c r="K135" s="36">
        <f t="shared" si="26"/>
        <v>0.37797125332066595</v>
      </c>
      <c r="L135" s="31">
        <v>0</v>
      </c>
      <c r="M135" s="36">
        <f t="shared" si="27"/>
        <v>0</v>
      </c>
      <c r="N135" s="31">
        <f t="shared" si="28"/>
        <v>21703964</v>
      </c>
      <c r="O135" s="36">
        <f t="shared" si="29"/>
        <v>0.83848076799155402</v>
      </c>
      <c r="P135" s="31">
        <v>18280504</v>
      </c>
      <c r="Q135" s="31">
        <v>19673210</v>
      </c>
      <c r="R135" s="31">
        <v>23129845</v>
      </c>
      <c r="S135" s="31">
        <v>31742794</v>
      </c>
      <c r="T135" s="36">
        <f t="shared" si="30"/>
        <v>1.3723738312989127</v>
      </c>
      <c r="U135" s="36">
        <f t="shared" si="31"/>
        <v>-0.46479943879009022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0</v>
      </c>
      <c r="E136" s="31">
        <v>0</v>
      </c>
      <c r="F136" s="31">
        <v>0</v>
      </c>
      <c r="G136" s="36">
        <f t="shared" si="24"/>
        <v>0</v>
      </c>
      <c r="H136" s="31">
        <v>0</v>
      </c>
      <c r="I136" s="36">
        <f t="shared" si="25"/>
        <v>0</v>
      </c>
      <c r="J136" s="31">
        <v>0</v>
      </c>
      <c r="K136" s="36">
        <f t="shared" si="26"/>
        <v>0</v>
      </c>
      <c r="L136" s="31">
        <v>0</v>
      </c>
      <c r="M136" s="36">
        <f t="shared" si="27"/>
        <v>0</v>
      </c>
      <c r="N136" s="31">
        <f t="shared" si="28"/>
        <v>0</v>
      </c>
      <c r="O136" s="36">
        <f t="shared" si="29"/>
        <v>0</v>
      </c>
      <c r="P136" s="31">
        <v>0</v>
      </c>
      <c r="Q136" s="31">
        <v>0</v>
      </c>
      <c r="R136" s="31">
        <v>0</v>
      </c>
      <c r="S136" s="31">
        <v>0</v>
      </c>
      <c r="T136" s="36">
        <f t="shared" si="30"/>
        <v>0</v>
      </c>
      <c r="U136" s="36">
        <f t="shared" si="31"/>
        <v>0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143381201</v>
      </c>
      <c r="E137" s="32">
        <f>SUM(E133:E136)</f>
        <v>140783478</v>
      </c>
      <c r="F137" s="32">
        <f>SUM(F133:F136)</f>
        <v>34344773</v>
      </c>
      <c r="G137" s="37">
        <f t="shared" ref="G137:G170" si="32">IF(($D137     =0),0,($F137     /$D137     ))</f>
        <v>0.23953470022893728</v>
      </c>
      <c r="H137" s="32">
        <f>SUM(H133:H136)</f>
        <v>35117144</v>
      </c>
      <c r="I137" s="37">
        <f t="shared" ref="I137:I170" si="33">IF(($D137     =0),0,($H137     /$D137     ))</f>
        <v>0.24492153612243769</v>
      </c>
      <c r="J137" s="32">
        <f>SUM(J133:J136)</f>
        <v>45359852</v>
      </c>
      <c r="K137" s="37">
        <f t="shared" ref="K137:K170" si="34">IF(($E137     =0),0,($J137     /$E137     ))</f>
        <v>0.32219584744170049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114821769</v>
      </c>
      <c r="O137" s="37">
        <f t="shared" ref="O137:O170" si="37">IF(($E137     =0),0,($N137     /$E137     ))</f>
        <v>0.81559122299848286</v>
      </c>
      <c r="P137" s="32">
        <f>SUM(P133:P136)</f>
        <v>40710794</v>
      </c>
      <c r="Q137" s="32">
        <f>SUM(Q133:Q136)</f>
        <v>151412925</v>
      </c>
      <c r="R137" s="32">
        <f>SUM(R133:R136)</f>
        <v>157494087</v>
      </c>
      <c r="S137" s="32">
        <f>SUM(S133:S136)</f>
        <v>100388626</v>
      </c>
      <c r="T137" s="37">
        <f t="shared" ref="T137:T170" si="38">IF(($R137     =0),0,($S137     /$R137     ))</f>
        <v>0.63741203185615469</v>
      </c>
      <c r="U137" s="37">
        <f t="shared" ref="U137:U170" si="39">IF(($P137     =0),0,(($J137     /$P137     )-1))</f>
        <v>0.11419718318439087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3211112</v>
      </c>
      <c r="E139" s="31">
        <v>4211112</v>
      </c>
      <c r="F139" s="31">
        <v>1687158</v>
      </c>
      <c r="G139" s="36">
        <f t="shared" si="32"/>
        <v>0.52541238050868355</v>
      </c>
      <c r="H139" s="31">
        <v>2192308</v>
      </c>
      <c r="I139" s="36">
        <f t="shared" si="33"/>
        <v>0.68272548575073055</v>
      </c>
      <c r="J139" s="31">
        <v>1993962</v>
      </c>
      <c r="K139" s="36">
        <f t="shared" si="34"/>
        <v>0.47350011113454121</v>
      </c>
      <c r="L139" s="31">
        <v>0</v>
      </c>
      <c r="M139" s="36">
        <f t="shared" si="35"/>
        <v>0</v>
      </c>
      <c r="N139" s="31">
        <f t="shared" si="36"/>
        <v>5873428</v>
      </c>
      <c r="O139" s="36">
        <f t="shared" si="37"/>
        <v>1.3947451409508937</v>
      </c>
      <c r="P139" s="31">
        <v>1464912</v>
      </c>
      <c r="Q139" s="31">
        <v>1462171</v>
      </c>
      <c r="R139" s="31">
        <v>1424640</v>
      </c>
      <c r="S139" s="31">
        <v>4869376</v>
      </c>
      <c r="T139" s="36">
        <f t="shared" si="38"/>
        <v>3.4179694519317159</v>
      </c>
      <c r="U139" s="36">
        <f t="shared" si="39"/>
        <v>0.36114797339362359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29446807</v>
      </c>
      <c r="E140" s="31">
        <v>29153853</v>
      </c>
      <c r="F140" s="31">
        <v>2965078</v>
      </c>
      <c r="G140" s="36">
        <f t="shared" si="32"/>
        <v>0.10069268291125757</v>
      </c>
      <c r="H140" s="31">
        <v>10374860</v>
      </c>
      <c r="I140" s="36">
        <f t="shared" si="33"/>
        <v>0.35232546605137866</v>
      </c>
      <c r="J140" s="31">
        <v>5731149</v>
      </c>
      <c r="K140" s="36">
        <f t="shared" si="34"/>
        <v>0.19658290106628445</v>
      </c>
      <c r="L140" s="31">
        <v>0</v>
      </c>
      <c r="M140" s="36">
        <f t="shared" si="35"/>
        <v>0</v>
      </c>
      <c r="N140" s="31">
        <f t="shared" si="36"/>
        <v>19071087</v>
      </c>
      <c r="O140" s="36">
        <f t="shared" si="37"/>
        <v>0.65415322633341122</v>
      </c>
      <c r="P140" s="31">
        <v>6992323</v>
      </c>
      <c r="Q140" s="31">
        <v>26738872</v>
      </c>
      <c r="R140" s="31">
        <v>25228563</v>
      </c>
      <c r="S140" s="31">
        <v>19413533</v>
      </c>
      <c r="T140" s="36">
        <f t="shared" si="38"/>
        <v>0.76950609513510537</v>
      </c>
      <c r="U140" s="36">
        <f t="shared" si="39"/>
        <v>-0.18036552373224179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11047219</v>
      </c>
      <c r="E141" s="31">
        <v>11047219</v>
      </c>
      <c r="F141" s="31">
        <v>4788374</v>
      </c>
      <c r="G141" s="36">
        <f t="shared" si="32"/>
        <v>0.4334461007788476</v>
      </c>
      <c r="H141" s="31">
        <v>4651739</v>
      </c>
      <c r="I141" s="36">
        <f t="shared" si="33"/>
        <v>0.42107782963296009</v>
      </c>
      <c r="J141" s="31">
        <v>3020513</v>
      </c>
      <c r="K141" s="36">
        <f t="shared" si="34"/>
        <v>0.27341840512078197</v>
      </c>
      <c r="L141" s="31">
        <v>0</v>
      </c>
      <c r="M141" s="36">
        <f t="shared" si="35"/>
        <v>0</v>
      </c>
      <c r="N141" s="31">
        <f t="shared" si="36"/>
        <v>12460626</v>
      </c>
      <c r="O141" s="36">
        <f t="shared" si="37"/>
        <v>1.1279423355325897</v>
      </c>
      <c r="P141" s="31">
        <v>4519520</v>
      </c>
      <c r="Q141" s="31">
        <v>11419505</v>
      </c>
      <c r="R141" s="31">
        <v>17123590</v>
      </c>
      <c r="S141" s="31">
        <v>13660133</v>
      </c>
      <c r="T141" s="36">
        <f t="shared" si="38"/>
        <v>0.79773768234348053</v>
      </c>
      <c r="U141" s="36">
        <f t="shared" si="39"/>
        <v>-0.331673938825362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15644678</v>
      </c>
      <c r="E142" s="31">
        <v>22860330</v>
      </c>
      <c r="F142" s="31">
        <v>4813274</v>
      </c>
      <c r="G142" s="36">
        <f t="shared" si="32"/>
        <v>0.3076620688517846</v>
      </c>
      <c r="H142" s="31">
        <v>5069400</v>
      </c>
      <c r="I142" s="36">
        <f t="shared" si="33"/>
        <v>0.32403351478374948</v>
      </c>
      <c r="J142" s="31">
        <v>2744203</v>
      </c>
      <c r="K142" s="36">
        <f t="shared" si="34"/>
        <v>0.12004214287370304</v>
      </c>
      <c r="L142" s="31">
        <v>0</v>
      </c>
      <c r="M142" s="36">
        <f t="shared" si="35"/>
        <v>0</v>
      </c>
      <c r="N142" s="31">
        <f t="shared" si="36"/>
        <v>12626877</v>
      </c>
      <c r="O142" s="36">
        <f t="shared" si="37"/>
        <v>0.55234885060714345</v>
      </c>
      <c r="P142" s="31">
        <v>4455843</v>
      </c>
      <c r="Q142" s="31">
        <v>6770277</v>
      </c>
      <c r="R142" s="31">
        <v>14265417</v>
      </c>
      <c r="S142" s="31">
        <v>9777313</v>
      </c>
      <c r="T142" s="36">
        <f t="shared" si="38"/>
        <v>0.68538571287470951</v>
      </c>
      <c r="U142" s="36">
        <f t="shared" si="39"/>
        <v>-0.38413382159111087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0</v>
      </c>
      <c r="E143" s="31">
        <v>0</v>
      </c>
      <c r="F143" s="31">
        <v>0</v>
      </c>
      <c r="G143" s="36">
        <f t="shared" si="32"/>
        <v>0</v>
      </c>
      <c r="H143" s="31">
        <v>0</v>
      </c>
      <c r="I143" s="36">
        <f t="shared" si="33"/>
        <v>0</v>
      </c>
      <c r="J143" s="31">
        <v>-19580</v>
      </c>
      <c r="K143" s="36">
        <f t="shared" si="34"/>
        <v>0</v>
      </c>
      <c r="L143" s="31">
        <v>0</v>
      </c>
      <c r="M143" s="36">
        <f t="shared" si="35"/>
        <v>0</v>
      </c>
      <c r="N143" s="31">
        <f t="shared" si="36"/>
        <v>-19580</v>
      </c>
      <c r="O143" s="36">
        <f t="shared" si="37"/>
        <v>0</v>
      </c>
      <c r="P143" s="31">
        <v>0</v>
      </c>
      <c r="Q143" s="31">
        <v>0</v>
      </c>
      <c r="R143" s="31">
        <v>0</v>
      </c>
      <c r="S143" s="31">
        <v>0</v>
      </c>
      <c r="T143" s="36">
        <f t="shared" si="38"/>
        <v>0</v>
      </c>
      <c r="U143" s="36">
        <f t="shared" si="39"/>
        <v>0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59349816</v>
      </c>
      <c r="E144" s="32">
        <f>SUM(E138:E143)</f>
        <v>67272514</v>
      </c>
      <c r="F144" s="32">
        <f>SUM(F138:F143)</f>
        <v>14253884</v>
      </c>
      <c r="G144" s="37">
        <f t="shared" si="32"/>
        <v>0.24016728206874305</v>
      </c>
      <c r="H144" s="32">
        <f>SUM(H138:H143)</f>
        <v>22288307</v>
      </c>
      <c r="I144" s="37">
        <f t="shared" si="33"/>
        <v>0.37554129906653799</v>
      </c>
      <c r="J144" s="32">
        <f>SUM(J138:J143)</f>
        <v>13470247</v>
      </c>
      <c r="K144" s="37">
        <f t="shared" si="34"/>
        <v>0.20023403614736324</v>
      </c>
      <c r="L144" s="32">
        <f>SUM(L138:L143)</f>
        <v>0</v>
      </c>
      <c r="M144" s="37">
        <f t="shared" si="35"/>
        <v>0</v>
      </c>
      <c r="N144" s="32">
        <f t="shared" si="36"/>
        <v>50012438</v>
      </c>
      <c r="O144" s="37">
        <f t="shared" si="37"/>
        <v>0.7434304893080107</v>
      </c>
      <c r="P144" s="32">
        <f>SUM(P138:P143)</f>
        <v>17432598</v>
      </c>
      <c r="Q144" s="32">
        <f>SUM(Q138:Q143)</f>
        <v>46390825</v>
      </c>
      <c r="R144" s="32">
        <f>SUM(R138:R143)</f>
        <v>58042210</v>
      </c>
      <c r="S144" s="32">
        <f>SUM(S138:S143)</f>
        <v>47720355</v>
      </c>
      <c r="T144" s="37">
        <f t="shared" si="38"/>
        <v>0.82216640269210972</v>
      </c>
      <c r="U144" s="37">
        <f t="shared" si="39"/>
        <v>-0.22729549548495298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2422275</v>
      </c>
      <c r="E145" s="31">
        <v>5300585</v>
      </c>
      <c r="F145" s="31">
        <v>14260</v>
      </c>
      <c r="G145" s="36">
        <f t="shared" si="32"/>
        <v>5.8870276909104048E-3</v>
      </c>
      <c r="H145" s="31">
        <v>21160</v>
      </c>
      <c r="I145" s="36">
        <f t="shared" si="33"/>
        <v>8.7355894768347941E-3</v>
      </c>
      <c r="J145" s="31">
        <v>612500</v>
      </c>
      <c r="K145" s="36">
        <f t="shared" si="34"/>
        <v>0.11555328326967684</v>
      </c>
      <c r="L145" s="31">
        <v>0</v>
      </c>
      <c r="M145" s="36">
        <f t="shared" si="35"/>
        <v>0</v>
      </c>
      <c r="N145" s="31">
        <f t="shared" si="36"/>
        <v>647920</v>
      </c>
      <c r="O145" s="36">
        <f t="shared" si="37"/>
        <v>0.12223556456504329</v>
      </c>
      <c r="P145" s="31">
        <v>2426965</v>
      </c>
      <c r="Q145" s="31">
        <v>3906189</v>
      </c>
      <c r="R145" s="31">
        <v>4921807</v>
      </c>
      <c r="S145" s="31">
        <v>3335588</v>
      </c>
      <c r="T145" s="36">
        <f t="shared" si="38"/>
        <v>0.6777161314939818</v>
      </c>
      <c r="U145" s="36">
        <f t="shared" si="39"/>
        <v>-0.74762718044965626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7641717</v>
      </c>
      <c r="E146" s="31">
        <v>2856814</v>
      </c>
      <c r="F146" s="31">
        <v>796845</v>
      </c>
      <c r="G146" s="36">
        <f t="shared" si="32"/>
        <v>0.10427564904588851</v>
      </c>
      <c r="H146" s="31">
        <v>767538</v>
      </c>
      <c r="I146" s="36">
        <f t="shared" si="33"/>
        <v>0.1004405161824234</v>
      </c>
      <c r="J146" s="31">
        <v>694757</v>
      </c>
      <c r="K146" s="36">
        <f t="shared" si="34"/>
        <v>0.24319294150756751</v>
      </c>
      <c r="L146" s="31">
        <v>0</v>
      </c>
      <c r="M146" s="36">
        <f t="shared" si="35"/>
        <v>0</v>
      </c>
      <c r="N146" s="31">
        <f t="shared" si="36"/>
        <v>2259140</v>
      </c>
      <c r="O146" s="36">
        <f t="shared" si="37"/>
        <v>0.79079001993129405</v>
      </c>
      <c r="P146" s="31">
        <v>776119</v>
      </c>
      <c r="Q146" s="31">
        <v>4563643</v>
      </c>
      <c r="R146" s="31">
        <v>6107121</v>
      </c>
      <c r="S146" s="31">
        <v>2292070</v>
      </c>
      <c r="T146" s="36">
        <f t="shared" si="38"/>
        <v>0.37531105082083688</v>
      </c>
      <c r="U146" s="36">
        <f t="shared" si="39"/>
        <v>-0.10483186212423612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22824157</v>
      </c>
      <c r="E147" s="31">
        <v>22202903</v>
      </c>
      <c r="F147" s="31">
        <v>5870021</v>
      </c>
      <c r="G147" s="36">
        <f t="shared" si="32"/>
        <v>0.25718456983975357</v>
      </c>
      <c r="H147" s="31">
        <v>5275706</v>
      </c>
      <c r="I147" s="36">
        <f t="shared" si="33"/>
        <v>0.23114571109899043</v>
      </c>
      <c r="J147" s="31">
        <v>7895979</v>
      </c>
      <c r="K147" s="36">
        <f t="shared" si="34"/>
        <v>0.35562822573246389</v>
      </c>
      <c r="L147" s="31">
        <v>0</v>
      </c>
      <c r="M147" s="36">
        <f t="shared" si="35"/>
        <v>0</v>
      </c>
      <c r="N147" s="31">
        <f t="shared" si="36"/>
        <v>19041706</v>
      </c>
      <c r="O147" s="36">
        <f t="shared" si="37"/>
        <v>0.85762235686027188</v>
      </c>
      <c r="P147" s="31">
        <v>4784837</v>
      </c>
      <c r="Q147" s="31">
        <v>21836791</v>
      </c>
      <c r="R147" s="31">
        <v>20385332</v>
      </c>
      <c r="S147" s="31">
        <v>14695419</v>
      </c>
      <c r="T147" s="36">
        <f t="shared" si="38"/>
        <v>0.72088200476695696</v>
      </c>
      <c r="U147" s="36">
        <f t="shared" si="39"/>
        <v>0.6502085650984557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11160258</v>
      </c>
      <c r="E148" s="31">
        <v>10490693</v>
      </c>
      <c r="F148" s="31">
        <v>5117247</v>
      </c>
      <c r="G148" s="36">
        <f t="shared" si="32"/>
        <v>0.45852407713155019</v>
      </c>
      <c r="H148" s="31">
        <v>2800943</v>
      </c>
      <c r="I148" s="36">
        <f t="shared" si="33"/>
        <v>0.25097475345104031</v>
      </c>
      <c r="J148" s="31">
        <v>3433551</v>
      </c>
      <c r="K148" s="36">
        <f t="shared" si="34"/>
        <v>0.32729496516579026</v>
      </c>
      <c r="L148" s="31">
        <v>0</v>
      </c>
      <c r="M148" s="36">
        <f t="shared" si="35"/>
        <v>0</v>
      </c>
      <c r="N148" s="31">
        <f t="shared" si="36"/>
        <v>11351741</v>
      </c>
      <c r="O148" s="36">
        <f t="shared" si="37"/>
        <v>1.0820773232044822</v>
      </c>
      <c r="P148" s="31">
        <v>3767964</v>
      </c>
      <c r="Q148" s="31">
        <v>11194866</v>
      </c>
      <c r="R148" s="31">
        <v>11177475</v>
      </c>
      <c r="S148" s="31">
        <v>9237689</v>
      </c>
      <c r="T148" s="36">
        <f t="shared" si="38"/>
        <v>0.82645579614358344</v>
      </c>
      <c r="U148" s="36">
        <f t="shared" si="39"/>
        <v>-8.8751644123988394E-2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0</v>
      </c>
      <c r="E149" s="31">
        <v>0</v>
      </c>
      <c r="F149" s="31">
        <v>0</v>
      </c>
      <c r="G149" s="36">
        <f t="shared" si="32"/>
        <v>0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0</v>
      </c>
      <c r="O149" s="36">
        <f t="shared" si="37"/>
        <v>0</v>
      </c>
      <c r="P149" s="31">
        <v>0</v>
      </c>
      <c r="Q149" s="31">
        <v>0</v>
      </c>
      <c r="R149" s="31">
        <v>0</v>
      </c>
      <c r="S149" s="31">
        <v>0</v>
      </c>
      <c r="T149" s="36">
        <f t="shared" si="38"/>
        <v>0</v>
      </c>
      <c r="U149" s="36">
        <f t="shared" si="39"/>
        <v>0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44048407</v>
      </c>
      <c r="E150" s="32">
        <f>SUM(E145:E149)</f>
        <v>40850995</v>
      </c>
      <c r="F150" s="32">
        <f>SUM(F145:F149)</f>
        <v>11798373</v>
      </c>
      <c r="G150" s="37">
        <f t="shared" si="32"/>
        <v>0.26785016311713611</v>
      </c>
      <c r="H150" s="32">
        <f>SUM(H145:H149)</f>
        <v>8865347</v>
      </c>
      <c r="I150" s="37">
        <f t="shared" si="33"/>
        <v>0.20126373696102109</v>
      </c>
      <c r="J150" s="32">
        <f>SUM(J145:J149)</f>
        <v>12636787</v>
      </c>
      <c r="K150" s="37">
        <f t="shared" si="34"/>
        <v>0.30933853630737757</v>
      </c>
      <c r="L150" s="32">
        <f>SUM(L145:L149)</f>
        <v>0</v>
      </c>
      <c r="M150" s="37">
        <f t="shared" si="35"/>
        <v>0</v>
      </c>
      <c r="N150" s="32">
        <f t="shared" si="36"/>
        <v>33300507</v>
      </c>
      <c r="O150" s="37">
        <f t="shared" si="37"/>
        <v>0.81517003441409441</v>
      </c>
      <c r="P150" s="32">
        <f>SUM(P145:P149)</f>
        <v>11755885</v>
      </c>
      <c r="Q150" s="32">
        <f>SUM(Q145:Q149)</f>
        <v>41501489</v>
      </c>
      <c r="R150" s="32">
        <f>SUM(R145:R149)</f>
        <v>42591735</v>
      </c>
      <c r="S150" s="32">
        <f>SUM(S145:S149)</f>
        <v>29560766</v>
      </c>
      <c r="T150" s="37">
        <f t="shared" si="38"/>
        <v>0.69404935018495961</v>
      </c>
      <c r="U150" s="37">
        <f t="shared" si="39"/>
        <v>7.493285277969286E-2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10945572</v>
      </c>
      <c r="E151" s="31">
        <v>10873119</v>
      </c>
      <c r="F151" s="31">
        <v>1343331</v>
      </c>
      <c r="G151" s="36">
        <f t="shared" si="32"/>
        <v>0.12272825942764801</v>
      </c>
      <c r="H151" s="31">
        <v>2867999</v>
      </c>
      <c r="I151" s="36">
        <f t="shared" si="33"/>
        <v>0.26202367496189327</v>
      </c>
      <c r="J151" s="31">
        <v>2797637</v>
      </c>
      <c r="K151" s="36">
        <f t="shared" si="34"/>
        <v>0.25729848077630713</v>
      </c>
      <c r="L151" s="31">
        <v>0</v>
      </c>
      <c r="M151" s="36">
        <f t="shared" si="35"/>
        <v>0</v>
      </c>
      <c r="N151" s="31">
        <f t="shared" si="36"/>
        <v>7008967</v>
      </c>
      <c r="O151" s="36">
        <f t="shared" si="37"/>
        <v>0.64461420867370256</v>
      </c>
      <c r="P151" s="31">
        <v>1677752</v>
      </c>
      <c r="Q151" s="31">
        <v>8649328</v>
      </c>
      <c r="R151" s="31">
        <v>5857119</v>
      </c>
      <c r="S151" s="31">
        <v>4635820</v>
      </c>
      <c r="T151" s="36">
        <f t="shared" si="38"/>
        <v>0.79148468726689691</v>
      </c>
      <c r="U151" s="36">
        <f t="shared" si="39"/>
        <v>0.66749138132453423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146790200</v>
      </c>
      <c r="E152" s="31">
        <v>154746716</v>
      </c>
      <c r="F152" s="31">
        <v>35712189</v>
      </c>
      <c r="G152" s="36">
        <f t="shared" si="32"/>
        <v>0.24328728348350231</v>
      </c>
      <c r="H152" s="31">
        <v>39292479</v>
      </c>
      <c r="I152" s="36">
        <f t="shared" si="33"/>
        <v>0.26767780819155501</v>
      </c>
      <c r="J152" s="31">
        <v>37641792</v>
      </c>
      <c r="K152" s="36">
        <f t="shared" si="34"/>
        <v>0.24324775977798457</v>
      </c>
      <c r="L152" s="31">
        <v>0</v>
      </c>
      <c r="M152" s="36">
        <f t="shared" si="35"/>
        <v>0</v>
      </c>
      <c r="N152" s="31">
        <f t="shared" si="36"/>
        <v>112646460</v>
      </c>
      <c r="O152" s="36">
        <f t="shared" si="37"/>
        <v>0.7279408759795587</v>
      </c>
      <c r="P152" s="31">
        <v>37009606</v>
      </c>
      <c r="Q152" s="31">
        <v>148947400</v>
      </c>
      <c r="R152" s="31">
        <v>141592817</v>
      </c>
      <c r="S152" s="31">
        <v>108668401</v>
      </c>
      <c r="T152" s="36">
        <f t="shared" si="38"/>
        <v>0.76747114226846691</v>
      </c>
      <c r="U152" s="36">
        <f t="shared" si="39"/>
        <v>1.7081673336376557E-2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35065256</v>
      </c>
      <c r="E153" s="31">
        <v>34520516</v>
      </c>
      <c r="F153" s="31">
        <v>7024996</v>
      </c>
      <c r="G153" s="36">
        <f t="shared" si="32"/>
        <v>0.20034064488221617</v>
      </c>
      <c r="H153" s="31">
        <v>7685663</v>
      </c>
      <c r="I153" s="36">
        <f t="shared" si="33"/>
        <v>0.21918171651163762</v>
      </c>
      <c r="J153" s="31">
        <v>8321635</v>
      </c>
      <c r="K153" s="36">
        <f t="shared" si="34"/>
        <v>0.24106345919047095</v>
      </c>
      <c r="L153" s="31">
        <v>0</v>
      </c>
      <c r="M153" s="36">
        <f t="shared" si="35"/>
        <v>0</v>
      </c>
      <c r="N153" s="31">
        <f t="shared" si="36"/>
        <v>23032294</v>
      </c>
      <c r="O153" s="36">
        <f t="shared" si="37"/>
        <v>0.66720595949376882</v>
      </c>
      <c r="P153" s="31">
        <v>8043514</v>
      </c>
      <c r="Q153" s="31">
        <v>30116060</v>
      </c>
      <c r="R153" s="31">
        <v>34743490</v>
      </c>
      <c r="S153" s="31">
        <v>23070712</v>
      </c>
      <c r="T153" s="36">
        <f t="shared" si="38"/>
        <v>0.66402977939176522</v>
      </c>
      <c r="U153" s="36">
        <f t="shared" si="39"/>
        <v>3.4577051771153666E-2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2863065</v>
      </c>
      <c r="E154" s="31">
        <v>2863065</v>
      </c>
      <c r="F154" s="31">
        <v>1412786</v>
      </c>
      <c r="G154" s="36">
        <f t="shared" si="32"/>
        <v>0.49345229675190749</v>
      </c>
      <c r="H154" s="31">
        <v>956630</v>
      </c>
      <c r="I154" s="36">
        <f t="shared" si="33"/>
        <v>0.33412793631999271</v>
      </c>
      <c r="J154" s="31">
        <v>1526172</v>
      </c>
      <c r="K154" s="36">
        <f t="shared" si="34"/>
        <v>0.53305530960701208</v>
      </c>
      <c r="L154" s="31">
        <v>0</v>
      </c>
      <c r="M154" s="36">
        <f t="shared" si="35"/>
        <v>0</v>
      </c>
      <c r="N154" s="31">
        <f t="shared" si="36"/>
        <v>3895588</v>
      </c>
      <c r="O154" s="36">
        <f t="shared" si="37"/>
        <v>1.3606355426789123</v>
      </c>
      <c r="P154" s="31">
        <v>1221388</v>
      </c>
      <c r="Q154" s="31">
        <v>2822862</v>
      </c>
      <c r="R154" s="31">
        <v>4163392</v>
      </c>
      <c r="S154" s="31">
        <v>2984485</v>
      </c>
      <c r="T154" s="36">
        <f t="shared" si="38"/>
        <v>0.71683977871889071</v>
      </c>
      <c r="U154" s="36">
        <f t="shared" si="39"/>
        <v>0.24953904901636492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11202996</v>
      </c>
      <c r="E155" s="31">
        <v>13654703</v>
      </c>
      <c r="F155" s="31">
        <v>2834174</v>
      </c>
      <c r="G155" s="36">
        <f t="shared" si="32"/>
        <v>0.25298357689318107</v>
      </c>
      <c r="H155" s="31">
        <v>3284800</v>
      </c>
      <c r="I155" s="36">
        <f t="shared" si="33"/>
        <v>0.29320728133795637</v>
      </c>
      <c r="J155" s="31">
        <v>3110828</v>
      </c>
      <c r="K155" s="36">
        <f t="shared" si="34"/>
        <v>0.22782099325045738</v>
      </c>
      <c r="L155" s="31">
        <v>0</v>
      </c>
      <c r="M155" s="36">
        <f t="shared" si="35"/>
        <v>0</v>
      </c>
      <c r="N155" s="31">
        <f t="shared" si="36"/>
        <v>9229802</v>
      </c>
      <c r="O155" s="36">
        <f t="shared" si="37"/>
        <v>0.67594307983117607</v>
      </c>
      <c r="P155" s="31">
        <v>2831988</v>
      </c>
      <c r="Q155" s="31">
        <v>6776192</v>
      </c>
      <c r="R155" s="31">
        <v>9986073</v>
      </c>
      <c r="S155" s="31">
        <v>8319408</v>
      </c>
      <c r="T155" s="36">
        <f t="shared" si="38"/>
        <v>0.83310105984604754</v>
      </c>
      <c r="U155" s="36">
        <f t="shared" si="39"/>
        <v>9.8460869184473943E-2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33512390</v>
      </c>
      <c r="E156" s="31">
        <v>39033697</v>
      </c>
      <c r="F156" s="31">
        <v>6321597</v>
      </c>
      <c r="G156" s="36">
        <f t="shared" si="32"/>
        <v>0.18863462140420303</v>
      </c>
      <c r="H156" s="31">
        <v>16146651</v>
      </c>
      <c r="I156" s="36">
        <f t="shared" si="33"/>
        <v>0.4818113837896969</v>
      </c>
      <c r="J156" s="31">
        <v>7882792</v>
      </c>
      <c r="K156" s="36">
        <f t="shared" si="34"/>
        <v>0.20194838321361155</v>
      </c>
      <c r="L156" s="31">
        <v>0</v>
      </c>
      <c r="M156" s="36">
        <f t="shared" si="35"/>
        <v>0</v>
      </c>
      <c r="N156" s="31">
        <f t="shared" si="36"/>
        <v>30351040</v>
      </c>
      <c r="O156" s="36">
        <f t="shared" si="37"/>
        <v>0.77755996312621889</v>
      </c>
      <c r="P156" s="31">
        <v>3597079</v>
      </c>
      <c r="Q156" s="31">
        <v>36336730</v>
      </c>
      <c r="R156" s="31">
        <v>31177857</v>
      </c>
      <c r="S156" s="31">
        <v>23235816</v>
      </c>
      <c r="T156" s="36">
        <f t="shared" si="38"/>
        <v>0.74526661662474103</v>
      </c>
      <c r="U156" s="36">
        <f t="shared" si="39"/>
        <v>1.1914425565854962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240379479</v>
      </c>
      <c r="E157" s="32">
        <f>SUM(E151:E156)</f>
        <v>255691816</v>
      </c>
      <c r="F157" s="32">
        <f>SUM(F151:F156)</f>
        <v>54649073</v>
      </c>
      <c r="G157" s="37">
        <f t="shared" si="32"/>
        <v>0.22734500144249004</v>
      </c>
      <c r="H157" s="32">
        <f>SUM(H151:H156)</f>
        <v>70234222</v>
      </c>
      <c r="I157" s="37">
        <f t="shared" si="33"/>
        <v>0.29218060664820728</v>
      </c>
      <c r="J157" s="32">
        <f>SUM(J151:J156)</f>
        <v>61280856</v>
      </c>
      <c r="K157" s="37">
        <f t="shared" si="34"/>
        <v>0.23966686520776245</v>
      </c>
      <c r="L157" s="32">
        <f>SUM(L151:L156)</f>
        <v>0</v>
      </c>
      <c r="M157" s="37">
        <f t="shared" si="35"/>
        <v>0</v>
      </c>
      <c r="N157" s="32">
        <f t="shared" si="36"/>
        <v>186164151</v>
      </c>
      <c r="O157" s="37">
        <f t="shared" si="37"/>
        <v>0.72808020965364018</v>
      </c>
      <c r="P157" s="32">
        <f>SUM(P151:P156)</f>
        <v>54381327</v>
      </c>
      <c r="Q157" s="32">
        <f>SUM(Q151:Q156)</f>
        <v>233648572</v>
      </c>
      <c r="R157" s="32">
        <f>SUM(R151:R156)</f>
        <v>227520748</v>
      </c>
      <c r="S157" s="32">
        <f>SUM(S151:S156)</f>
        <v>170914642</v>
      </c>
      <c r="T157" s="37">
        <f t="shared" si="38"/>
        <v>0.75120464178502089</v>
      </c>
      <c r="U157" s="37">
        <f t="shared" si="39"/>
        <v>0.12687312687312691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23439566</v>
      </c>
      <c r="E158" s="31">
        <v>21996579</v>
      </c>
      <c r="F158" s="31">
        <v>2291220</v>
      </c>
      <c r="G158" s="36">
        <f t="shared" si="32"/>
        <v>9.7750103393552598E-2</v>
      </c>
      <c r="H158" s="31">
        <v>3485045</v>
      </c>
      <c r="I158" s="36">
        <f t="shared" si="33"/>
        <v>0.14868214710118779</v>
      </c>
      <c r="J158" s="31">
        <v>2820535</v>
      </c>
      <c r="K158" s="36">
        <f t="shared" si="34"/>
        <v>0.12822607551837947</v>
      </c>
      <c r="L158" s="31">
        <v>0</v>
      </c>
      <c r="M158" s="36">
        <f t="shared" si="35"/>
        <v>0</v>
      </c>
      <c r="N158" s="31">
        <f t="shared" si="36"/>
        <v>8596800</v>
      </c>
      <c r="O158" s="36">
        <f t="shared" si="37"/>
        <v>0.39082440955932285</v>
      </c>
      <c r="P158" s="31">
        <v>2440404</v>
      </c>
      <c r="Q158" s="31">
        <v>20123878</v>
      </c>
      <c r="R158" s="31">
        <v>21299311</v>
      </c>
      <c r="S158" s="31">
        <v>21892113</v>
      </c>
      <c r="T158" s="36">
        <f t="shared" si="38"/>
        <v>1.0278319801048963</v>
      </c>
      <c r="U158" s="36">
        <f t="shared" si="39"/>
        <v>0.1557656027444636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211509321</v>
      </c>
      <c r="E159" s="31">
        <v>212198976</v>
      </c>
      <c r="F159" s="31">
        <v>35749594</v>
      </c>
      <c r="G159" s="36">
        <f t="shared" si="32"/>
        <v>0.16902136431141018</v>
      </c>
      <c r="H159" s="31">
        <v>49520007</v>
      </c>
      <c r="I159" s="36">
        <f t="shared" si="33"/>
        <v>0.2341268307508774</v>
      </c>
      <c r="J159" s="31">
        <v>56128470</v>
      </c>
      <c r="K159" s="36">
        <f t="shared" si="34"/>
        <v>0.26450867510312587</v>
      </c>
      <c r="L159" s="31">
        <v>0</v>
      </c>
      <c r="M159" s="36">
        <f t="shared" si="35"/>
        <v>0</v>
      </c>
      <c r="N159" s="31">
        <f t="shared" si="36"/>
        <v>141398071</v>
      </c>
      <c r="O159" s="36">
        <f t="shared" si="37"/>
        <v>0.6663466227094329</v>
      </c>
      <c r="P159" s="31">
        <v>38210648</v>
      </c>
      <c r="Q159" s="31">
        <v>187589770</v>
      </c>
      <c r="R159" s="31">
        <v>200914157</v>
      </c>
      <c r="S159" s="31">
        <v>131380505</v>
      </c>
      <c r="T159" s="36">
        <f t="shared" si="38"/>
        <v>0.65391362640513184</v>
      </c>
      <c r="U159" s="36">
        <f t="shared" si="39"/>
        <v>0.46892222293639207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8120741</v>
      </c>
      <c r="E160" s="31">
        <v>8010781</v>
      </c>
      <c r="F160" s="31">
        <v>1758605</v>
      </c>
      <c r="G160" s="36">
        <f t="shared" si="32"/>
        <v>0.21655720826461525</v>
      </c>
      <c r="H160" s="31">
        <v>2100494</v>
      </c>
      <c r="I160" s="36">
        <f t="shared" si="33"/>
        <v>0.25865792296540424</v>
      </c>
      <c r="J160" s="31">
        <v>1871976</v>
      </c>
      <c r="K160" s="36">
        <f t="shared" si="34"/>
        <v>0.23368208418130518</v>
      </c>
      <c r="L160" s="31">
        <v>0</v>
      </c>
      <c r="M160" s="36">
        <f t="shared" si="35"/>
        <v>0</v>
      </c>
      <c r="N160" s="31">
        <f t="shared" si="36"/>
        <v>5731075</v>
      </c>
      <c r="O160" s="36">
        <f t="shared" si="37"/>
        <v>0.71542025677646159</v>
      </c>
      <c r="P160" s="31">
        <v>1846034</v>
      </c>
      <c r="Q160" s="31">
        <v>7834348</v>
      </c>
      <c r="R160" s="31">
        <v>7900538</v>
      </c>
      <c r="S160" s="31">
        <v>6120827</v>
      </c>
      <c r="T160" s="36">
        <f t="shared" si="38"/>
        <v>0.77473546738209476</v>
      </c>
      <c r="U160" s="36">
        <f t="shared" si="39"/>
        <v>1.4052828929477901E-2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1330000</v>
      </c>
      <c r="E161" s="31">
        <v>1432600</v>
      </c>
      <c r="F161" s="31">
        <v>213237</v>
      </c>
      <c r="G161" s="36">
        <f t="shared" si="32"/>
        <v>0.16032857142857143</v>
      </c>
      <c r="H161" s="31">
        <v>411876</v>
      </c>
      <c r="I161" s="36">
        <f t="shared" si="33"/>
        <v>0.30968120300751878</v>
      </c>
      <c r="J161" s="31">
        <v>383338</v>
      </c>
      <c r="K161" s="36">
        <f t="shared" si="34"/>
        <v>0.26758201870724557</v>
      </c>
      <c r="L161" s="31">
        <v>0</v>
      </c>
      <c r="M161" s="36">
        <f t="shared" si="35"/>
        <v>0</v>
      </c>
      <c r="N161" s="31">
        <f t="shared" si="36"/>
        <v>1008451</v>
      </c>
      <c r="O161" s="36">
        <f t="shared" si="37"/>
        <v>0.70393061566382797</v>
      </c>
      <c r="P161" s="31">
        <v>507073</v>
      </c>
      <c r="Q161" s="31">
        <v>2500648</v>
      </c>
      <c r="R161" s="31">
        <v>1915548</v>
      </c>
      <c r="S161" s="31">
        <v>1488986</v>
      </c>
      <c r="T161" s="36">
        <f t="shared" si="38"/>
        <v>0.77731594300952001</v>
      </c>
      <c r="U161" s="36">
        <f t="shared" si="39"/>
        <v>-0.24401811967902054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244399628</v>
      </c>
      <c r="E163" s="32">
        <f>SUM(E158:E162)</f>
        <v>243638936</v>
      </c>
      <c r="F163" s="32">
        <f>SUM(F158:F162)</f>
        <v>40012656</v>
      </c>
      <c r="G163" s="37">
        <f t="shared" si="32"/>
        <v>0.16371815426822173</v>
      </c>
      <c r="H163" s="32">
        <f>SUM(H158:H162)</f>
        <v>55517422</v>
      </c>
      <c r="I163" s="37">
        <f t="shared" si="33"/>
        <v>0.2271583735798485</v>
      </c>
      <c r="J163" s="32">
        <f>SUM(J158:J162)</f>
        <v>61204319</v>
      </c>
      <c r="K163" s="37">
        <f t="shared" si="34"/>
        <v>0.25120910477133263</v>
      </c>
      <c r="L163" s="32">
        <f>SUM(L158:L162)</f>
        <v>0</v>
      </c>
      <c r="M163" s="37">
        <f t="shared" si="35"/>
        <v>0</v>
      </c>
      <c r="N163" s="32">
        <f t="shared" si="36"/>
        <v>156734397</v>
      </c>
      <c r="O163" s="37">
        <f t="shared" si="37"/>
        <v>0.6433060313479616</v>
      </c>
      <c r="P163" s="32">
        <f>SUM(P158:P162)</f>
        <v>43004159</v>
      </c>
      <c r="Q163" s="32">
        <f>SUM(Q158:Q162)</f>
        <v>218048644</v>
      </c>
      <c r="R163" s="32">
        <f>SUM(R158:R162)</f>
        <v>232029554</v>
      </c>
      <c r="S163" s="32">
        <f>SUM(S158:S162)</f>
        <v>160882431</v>
      </c>
      <c r="T163" s="37">
        <f t="shared" si="38"/>
        <v>0.69337042728617237</v>
      </c>
      <c r="U163" s="37">
        <f t="shared" si="39"/>
        <v>0.42321860078696116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28822198</v>
      </c>
      <c r="E164" s="31">
        <v>29163583</v>
      </c>
      <c r="F164" s="31">
        <v>8054186</v>
      </c>
      <c r="G164" s="36">
        <f t="shared" si="32"/>
        <v>0.27944385088187929</v>
      </c>
      <c r="H164" s="31">
        <v>8390139</v>
      </c>
      <c r="I164" s="36">
        <f t="shared" si="33"/>
        <v>0.29109990154116627</v>
      </c>
      <c r="J164" s="31">
        <v>7998372</v>
      </c>
      <c r="K164" s="36">
        <f t="shared" si="34"/>
        <v>0.27425889336025688</v>
      </c>
      <c r="L164" s="31">
        <v>0</v>
      </c>
      <c r="M164" s="36">
        <f t="shared" si="35"/>
        <v>0</v>
      </c>
      <c r="N164" s="31">
        <f t="shared" si="36"/>
        <v>24442697</v>
      </c>
      <c r="O164" s="36">
        <f t="shared" si="37"/>
        <v>0.83812393696618137</v>
      </c>
      <c r="P164" s="31">
        <v>7374972</v>
      </c>
      <c r="Q164" s="31">
        <v>28289016</v>
      </c>
      <c r="R164" s="31">
        <v>27437363</v>
      </c>
      <c r="S164" s="31">
        <v>21125104</v>
      </c>
      <c r="T164" s="36">
        <f t="shared" si="38"/>
        <v>0.76993929773790581</v>
      </c>
      <c r="U164" s="36">
        <f t="shared" si="39"/>
        <v>8.4529134483493529E-2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20807045</v>
      </c>
      <c r="E165" s="31">
        <v>22241309</v>
      </c>
      <c r="F165" s="31">
        <v>4394886</v>
      </c>
      <c r="G165" s="36">
        <f t="shared" si="32"/>
        <v>0.21122105517626361</v>
      </c>
      <c r="H165" s="31">
        <v>5068959</v>
      </c>
      <c r="I165" s="36">
        <f t="shared" si="33"/>
        <v>0.24361743822825394</v>
      </c>
      <c r="J165" s="31">
        <v>4913935</v>
      </c>
      <c r="K165" s="36">
        <f t="shared" si="34"/>
        <v>0.22093731083903381</v>
      </c>
      <c r="L165" s="31">
        <v>0</v>
      </c>
      <c r="M165" s="36">
        <f t="shared" si="35"/>
        <v>0</v>
      </c>
      <c r="N165" s="31">
        <f t="shared" si="36"/>
        <v>14377780</v>
      </c>
      <c r="O165" s="36">
        <f t="shared" si="37"/>
        <v>0.64644486527299272</v>
      </c>
      <c r="P165" s="31">
        <v>3569546</v>
      </c>
      <c r="Q165" s="31">
        <v>17659577</v>
      </c>
      <c r="R165" s="31">
        <v>18674143</v>
      </c>
      <c r="S165" s="31">
        <v>11546308</v>
      </c>
      <c r="T165" s="36">
        <f t="shared" si="38"/>
        <v>0.61830457226336977</v>
      </c>
      <c r="U165" s="36">
        <f t="shared" si="39"/>
        <v>0.37662744786031621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9985556</v>
      </c>
      <c r="E166" s="31">
        <v>12083210</v>
      </c>
      <c r="F166" s="31">
        <v>1582854</v>
      </c>
      <c r="G166" s="36">
        <f t="shared" si="32"/>
        <v>0.15851435813889583</v>
      </c>
      <c r="H166" s="31">
        <v>3693613</v>
      </c>
      <c r="I166" s="36">
        <f t="shared" si="33"/>
        <v>0.36989557717166677</v>
      </c>
      <c r="J166" s="31">
        <v>2714362</v>
      </c>
      <c r="K166" s="36">
        <f t="shared" si="34"/>
        <v>0.2246391480409593</v>
      </c>
      <c r="L166" s="31">
        <v>0</v>
      </c>
      <c r="M166" s="36">
        <f t="shared" si="35"/>
        <v>0</v>
      </c>
      <c r="N166" s="31">
        <f t="shared" si="36"/>
        <v>7990829</v>
      </c>
      <c r="O166" s="36">
        <f t="shared" si="37"/>
        <v>0.6613167361984108</v>
      </c>
      <c r="P166" s="31">
        <v>4955989</v>
      </c>
      <c r="Q166" s="31">
        <v>25886789</v>
      </c>
      <c r="R166" s="31">
        <v>19055084</v>
      </c>
      <c r="S166" s="31">
        <v>11671741</v>
      </c>
      <c r="T166" s="36">
        <f t="shared" si="38"/>
        <v>0.61252634729922995</v>
      </c>
      <c r="U166" s="36">
        <f t="shared" si="39"/>
        <v>-0.45230669398176626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10901799</v>
      </c>
      <c r="E167" s="31">
        <v>10818999</v>
      </c>
      <c r="F167" s="31">
        <v>2066497</v>
      </c>
      <c r="G167" s="36">
        <f t="shared" si="32"/>
        <v>0.18955559536549885</v>
      </c>
      <c r="H167" s="31">
        <v>2853060</v>
      </c>
      <c r="I167" s="36">
        <f t="shared" si="33"/>
        <v>0.26170543045235012</v>
      </c>
      <c r="J167" s="31">
        <v>2394178</v>
      </c>
      <c r="K167" s="36">
        <f t="shared" si="34"/>
        <v>0.22129385537423563</v>
      </c>
      <c r="L167" s="31">
        <v>0</v>
      </c>
      <c r="M167" s="36">
        <f t="shared" si="35"/>
        <v>0</v>
      </c>
      <c r="N167" s="31">
        <f t="shared" si="36"/>
        <v>7313735</v>
      </c>
      <c r="O167" s="36">
        <f t="shared" si="37"/>
        <v>0.67600847361202265</v>
      </c>
      <c r="P167" s="31">
        <v>2080914</v>
      </c>
      <c r="Q167" s="31">
        <v>10941811</v>
      </c>
      <c r="R167" s="31">
        <v>10228811</v>
      </c>
      <c r="S167" s="31">
        <v>6836158</v>
      </c>
      <c r="T167" s="36">
        <f t="shared" si="38"/>
        <v>0.66832381593520496</v>
      </c>
      <c r="U167" s="36">
        <f t="shared" si="39"/>
        <v>0.1505415408805939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70516598</v>
      </c>
      <c r="E169" s="32">
        <f>SUM(E164:E168)</f>
        <v>74307101</v>
      </c>
      <c r="F169" s="32">
        <f>SUM(F164:F168)</f>
        <v>16098423</v>
      </c>
      <c r="G169" s="37">
        <f t="shared" si="32"/>
        <v>0.22829267798767036</v>
      </c>
      <c r="H169" s="32">
        <f>SUM(H164:H168)</f>
        <v>20005771</v>
      </c>
      <c r="I169" s="37">
        <f t="shared" si="33"/>
        <v>0.28370300847468566</v>
      </c>
      <c r="J169" s="32">
        <f>SUM(J164:J168)</f>
        <v>18020847</v>
      </c>
      <c r="K169" s="37">
        <f t="shared" si="34"/>
        <v>0.24251850438896816</v>
      </c>
      <c r="L169" s="32">
        <f>SUM(L164:L168)</f>
        <v>0</v>
      </c>
      <c r="M169" s="37">
        <f t="shared" si="35"/>
        <v>0</v>
      </c>
      <c r="N169" s="32">
        <f t="shared" si="36"/>
        <v>54125041</v>
      </c>
      <c r="O169" s="37">
        <f t="shared" si="37"/>
        <v>0.72839661716852611</v>
      </c>
      <c r="P169" s="32">
        <f>SUM(P164:P168)</f>
        <v>17981421</v>
      </c>
      <c r="Q169" s="32">
        <f>SUM(Q164:Q168)</f>
        <v>82777193</v>
      </c>
      <c r="R169" s="32">
        <f>SUM(R164:R168)</f>
        <v>75395401</v>
      </c>
      <c r="S169" s="32">
        <f>SUM(S164:S168)</f>
        <v>51179311</v>
      </c>
      <c r="T169" s="37">
        <f t="shared" si="38"/>
        <v>0.6788121068551648</v>
      </c>
      <c r="U169" s="37">
        <f t="shared" si="39"/>
        <v>2.1925964583111579E-3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3352848959</v>
      </c>
      <c r="E170" s="32">
        <f>SUM(E105,E107:E111,E113:E120,E122:E125,E127:E131,E133:E136,E138:E143,E145:E149,E151:E156,E158:E162,E164:E168)</f>
        <v>3383262277</v>
      </c>
      <c r="F170" s="32">
        <f>SUM(F105,F107:F111,F113:F120,F122:F125,F127:F131,F133:F136,F138:F143,F145:F149,F151:F156,F158:F162,F164:F168)</f>
        <v>729408664</v>
      </c>
      <c r="G170" s="37">
        <f t="shared" si="32"/>
        <v>0.21754891822432373</v>
      </c>
      <c r="H170" s="32">
        <f>SUM(H105,H107:H111,H113:H120,H122:H125,H127:H131,H133:H136,H138:H143,H145:H149,H151:H156,H158:H162,H164:H168)</f>
        <v>726253585</v>
      </c>
      <c r="I170" s="37">
        <f t="shared" si="33"/>
        <v>0.2166079038694925</v>
      </c>
      <c r="J170" s="32">
        <f>SUM(J105,J107:J111,J113:J120,J122:J125,J127:J131,J133:J136,J138:J143,J145:J149,J151:J156,J158:J162,J164:J168)</f>
        <v>680858370</v>
      </c>
      <c r="K170" s="37">
        <f t="shared" si="34"/>
        <v>0.2012431535765325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2136520619</v>
      </c>
      <c r="O170" s="37">
        <f t="shared" si="37"/>
        <v>0.63149718942112032</v>
      </c>
      <c r="P170" s="32">
        <f>SUM(P105,P107:P111,P113:P120,P122:P125,P127:P131,P133:P136,P138:P143,P145:P149,P151:P156,P158:P162,P164:P168)</f>
        <v>686214582</v>
      </c>
      <c r="Q170" s="32">
        <f>SUM(Q105,Q107:Q111,Q113:Q120,Q122:Q125,Q127:Q131,Q133:Q136,Q138:Q143,Q145:Q149,Q151:Q156,Q158:Q162,Q164:Q168)</f>
        <v>3193631322</v>
      </c>
      <c r="R170" s="32">
        <f>SUM(R105,R107:R111,R113:R120,R122:R125,R127:R131,R133:R136,R138:R143,R145:R149,R151:R156,R158:R162,R164:R168)</f>
        <v>3230183314</v>
      </c>
      <c r="S170" s="32">
        <f>SUM(S105,S107:S111,S113:S120,S122:S125,S127:S131,S133:S136,S138:S143,S145:S149,S151:S156,S158:S162,S164:S168)</f>
        <v>2045372860</v>
      </c>
      <c r="T170" s="37">
        <f t="shared" si="38"/>
        <v>0.63320643479740291</v>
      </c>
      <c r="U170" s="37">
        <f t="shared" si="39"/>
        <v>-7.8054476551475682E-3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32450561</v>
      </c>
      <c r="E173" s="31">
        <v>27617108</v>
      </c>
      <c r="F173" s="31">
        <v>5405420</v>
      </c>
      <c r="G173" s="36">
        <f t="shared" ref="G173:G205" si="40">IF(($D173     =0),0,($F173     /$D173     ))</f>
        <v>0.16657400776522785</v>
      </c>
      <c r="H173" s="31">
        <v>5701977</v>
      </c>
      <c r="I173" s="36">
        <f t="shared" ref="I173:I205" si="41">IF(($D173     =0),0,($H173     /$D173     ))</f>
        <v>0.17571274037450385</v>
      </c>
      <c r="J173" s="31">
        <v>4665592</v>
      </c>
      <c r="K173" s="36">
        <f t="shared" ref="K173:K205" si="42">IF(($E173     =0),0,($J173     /$E173     ))</f>
        <v>0.16893847103759019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15772989</v>
      </c>
      <c r="O173" s="36">
        <f t="shared" ref="O173:O205" si="45">IF(($E173     =0),0,($N173     /$E173     ))</f>
        <v>0.57113109019235464</v>
      </c>
      <c r="P173" s="31">
        <v>4480938</v>
      </c>
      <c r="Q173" s="31">
        <v>25427361</v>
      </c>
      <c r="R173" s="31">
        <v>26762069</v>
      </c>
      <c r="S173" s="31">
        <v>13663203</v>
      </c>
      <c r="T173" s="36">
        <f t="shared" ref="T173:T205" si="46">IF(($R173     =0),0,($S173     /$R173     ))</f>
        <v>0.51054359810521377</v>
      </c>
      <c r="U173" s="36">
        <f t="shared" ref="U173:U205" si="47">IF(($P173     =0),0,(($J173     /$P173     )-1))</f>
        <v>4.120878262542349E-2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9792792</v>
      </c>
      <c r="E174" s="31">
        <v>8908252</v>
      </c>
      <c r="F174" s="31">
        <v>2331551</v>
      </c>
      <c r="G174" s="36">
        <f t="shared" si="40"/>
        <v>0.23808848385628939</v>
      </c>
      <c r="H174" s="31">
        <v>1840420</v>
      </c>
      <c r="I174" s="36">
        <f t="shared" si="41"/>
        <v>0.18793618816778709</v>
      </c>
      <c r="J174" s="31">
        <v>1019734</v>
      </c>
      <c r="K174" s="36">
        <f t="shared" si="42"/>
        <v>0.11447071771207191</v>
      </c>
      <c r="L174" s="31">
        <v>0</v>
      </c>
      <c r="M174" s="36">
        <f t="shared" si="43"/>
        <v>0</v>
      </c>
      <c r="N174" s="31">
        <f t="shared" si="44"/>
        <v>5191705</v>
      </c>
      <c r="O174" s="36">
        <f t="shared" si="45"/>
        <v>0.58279727605370846</v>
      </c>
      <c r="P174" s="31">
        <v>2122656</v>
      </c>
      <c r="Q174" s="31">
        <v>6978300</v>
      </c>
      <c r="R174" s="31">
        <v>8070200</v>
      </c>
      <c r="S174" s="31">
        <v>6145510</v>
      </c>
      <c r="T174" s="36">
        <f t="shared" si="46"/>
        <v>0.7615065301975168</v>
      </c>
      <c r="U174" s="36">
        <f t="shared" si="47"/>
        <v>-0.51959526178523507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125544751</v>
      </c>
      <c r="E175" s="31">
        <v>126114751</v>
      </c>
      <c r="F175" s="31">
        <v>22878489</v>
      </c>
      <c r="G175" s="36">
        <f t="shared" si="40"/>
        <v>0.18223373592098646</v>
      </c>
      <c r="H175" s="31">
        <v>24675563</v>
      </c>
      <c r="I175" s="36">
        <f t="shared" si="41"/>
        <v>0.19654794647687024</v>
      </c>
      <c r="J175" s="31">
        <v>24398169</v>
      </c>
      <c r="K175" s="36">
        <f t="shared" si="42"/>
        <v>0.1934600735166975</v>
      </c>
      <c r="L175" s="31">
        <v>0</v>
      </c>
      <c r="M175" s="36">
        <f t="shared" si="43"/>
        <v>0</v>
      </c>
      <c r="N175" s="31">
        <f t="shared" si="44"/>
        <v>71952221</v>
      </c>
      <c r="O175" s="36">
        <f t="shared" si="45"/>
        <v>0.57052977886781853</v>
      </c>
      <c r="P175" s="31">
        <v>23939660</v>
      </c>
      <c r="Q175" s="31">
        <v>118792654</v>
      </c>
      <c r="R175" s="31">
        <v>115525654</v>
      </c>
      <c r="S175" s="31">
        <v>66883814</v>
      </c>
      <c r="T175" s="36">
        <f t="shared" si="46"/>
        <v>0.57895204817451196</v>
      </c>
      <c r="U175" s="36">
        <f t="shared" si="47"/>
        <v>1.9152694733342024E-2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9592753</v>
      </c>
      <c r="E176" s="31">
        <v>12035144</v>
      </c>
      <c r="F176" s="31">
        <v>1153390</v>
      </c>
      <c r="G176" s="36">
        <f t="shared" si="40"/>
        <v>0.12023555698765516</v>
      </c>
      <c r="H176" s="31">
        <v>448974</v>
      </c>
      <c r="I176" s="36">
        <f t="shared" si="41"/>
        <v>4.6803456734474454E-2</v>
      </c>
      <c r="J176" s="31">
        <v>605396</v>
      </c>
      <c r="K176" s="36">
        <f t="shared" si="42"/>
        <v>5.0302347857242087E-2</v>
      </c>
      <c r="L176" s="31">
        <v>0</v>
      </c>
      <c r="M176" s="36">
        <f t="shared" si="43"/>
        <v>0</v>
      </c>
      <c r="N176" s="31">
        <f t="shared" si="44"/>
        <v>2207760</v>
      </c>
      <c r="O176" s="36">
        <f t="shared" si="45"/>
        <v>0.18344275731142062</v>
      </c>
      <c r="P176" s="31">
        <v>719530</v>
      </c>
      <c r="Q176" s="31">
        <v>10454242</v>
      </c>
      <c r="R176" s="31">
        <v>10733641</v>
      </c>
      <c r="S176" s="31">
        <v>3158495</v>
      </c>
      <c r="T176" s="36">
        <f t="shared" si="46"/>
        <v>0.29426128561594339</v>
      </c>
      <c r="U176" s="36">
        <f t="shared" si="47"/>
        <v>-0.1586229900073659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11880000</v>
      </c>
      <c r="E177" s="31">
        <v>12030000</v>
      </c>
      <c r="F177" s="31">
        <v>2472330</v>
      </c>
      <c r="G177" s="36">
        <f t="shared" si="40"/>
        <v>0.20810858585858585</v>
      </c>
      <c r="H177" s="31">
        <v>2485286</v>
      </c>
      <c r="I177" s="36">
        <f t="shared" si="41"/>
        <v>0.20919915824915825</v>
      </c>
      <c r="J177" s="31">
        <v>2459286</v>
      </c>
      <c r="K177" s="36">
        <f t="shared" si="42"/>
        <v>0.20442942643391521</v>
      </c>
      <c r="L177" s="31">
        <v>0</v>
      </c>
      <c r="M177" s="36">
        <f t="shared" si="43"/>
        <v>0</v>
      </c>
      <c r="N177" s="31">
        <f t="shared" si="44"/>
        <v>7416902</v>
      </c>
      <c r="O177" s="36">
        <f t="shared" si="45"/>
        <v>0.61653383208645052</v>
      </c>
      <c r="P177" s="31">
        <v>2459286</v>
      </c>
      <c r="Q177" s="31">
        <v>11219560</v>
      </c>
      <c r="R177" s="31">
        <v>9950000</v>
      </c>
      <c r="S177" s="31">
        <v>7473994</v>
      </c>
      <c r="T177" s="36">
        <f t="shared" si="46"/>
        <v>0.75115517587939695</v>
      </c>
      <c r="U177" s="36">
        <f t="shared" si="47"/>
        <v>0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0</v>
      </c>
      <c r="E178" s="31">
        <v>0</v>
      </c>
      <c r="F178" s="31">
        <v>0</v>
      </c>
      <c r="G178" s="36">
        <f t="shared" si="40"/>
        <v>0</v>
      </c>
      <c r="H178" s="31">
        <v>0</v>
      </c>
      <c r="I178" s="36">
        <f t="shared" si="41"/>
        <v>0</v>
      </c>
      <c r="J178" s="31">
        <v>0</v>
      </c>
      <c r="K178" s="36">
        <f t="shared" si="42"/>
        <v>0</v>
      </c>
      <c r="L178" s="31">
        <v>0</v>
      </c>
      <c r="M178" s="36">
        <f t="shared" si="43"/>
        <v>0</v>
      </c>
      <c r="N178" s="31">
        <f t="shared" si="44"/>
        <v>0</v>
      </c>
      <c r="O178" s="36">
        <f t="shared" si="45"/>
        <v>0</v>
      </c>
      <c r="P178" s="31">
        <v>0</v>
      </c>
      <c r="Q178" s="31">
        <v>0</v>
      </c>
      <c r="R178" s="31">
        <v>0</v>
      </c>
      <c r="S178" s="31">
        <v>0</v>
      </c>
      <c r="T178" s="36">
        <f t="shared" si="46"/>
        <v>0</v>
      </c>
      <c r="U178" s="36">
        <f t="shared" si="47"/>
        <v>0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189260857</v>
      </c>
      <c r="E179" s="32">
        <f>SUM(E173:E178)</f>
        <v>186705255</v>
      </c>
      <c r="F179" s="32">
        <f>SUM(F173:F178)</f>
        <v>34241180</v>
      </c>
      <c r="G179" s="37">
        <f t="shared" si="40"/>
        <v>0.1809205587608641</v>
      </c>
      <c r="H179" s="32">
        <f>SUM(H173:H178)</f>
        <v>35152220</v>
      </c>
      <c r="I179" s="37">
        <f t="shared" si="41"/>
        <v>0.18573423240918749</v>
      </c>
      <c r="J179" s="32">
        <f>SUM(J173:J178)</f>
        <v>33148177</v>
      </c>
      <c r="K179" s="37">
        <f t="shared" si="42"/>
        <v>0.17754281742096653</v>
      </c>
      <c r="L179" s="32">
        <f>SUM(L173:L178)</f>
        <v>0</v>
      </c>
      <c r="M179" s="37">
        <f t="shared" si="43"/>
        <v>0</v>
      </c>
      <c r="N179" s="32">
        <f t="shared" si="44"/>
        <v>102541577</v>
      </c>
      <c r="O179" s="37">
        <f t="shared" si="45"/>
        <v>0.5492163410183607</v>
      </c>
      <c r="P179" s="32">
        <f>SUM(P173:P178)</f>
        <v>33722070</v>
      </c>
      <c r="Q179" s="32">
        <f>SUM(Q173:Q178)</f>
        <v>172872117</v>
      </c>
      <c r="R179" s="32">
        <f>SUM(R173:R178)</f>
        <v>171041564</v>
      </c>
      <c r="S179" s="32">
        <f>SUM(S173:S178)</f>
        <v>97325016</v>
      </c>
      <c r="T179" s="37">
        <f t="shared" si="46"/>
        <v>0.56901383338613531</v>
      </c>
      <c r="U179" s="37">
        <f t="shared" si="47"/>
        <v>-1.7018320642831264E-2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3623734</v>
      </c>
      <c r="E180" s="31">
        <v>7373734</v>
      </c>
      <c r="F180" s="31">
        <v>4747999</v>
      </c>
      <c r="G180" s="36">
        <f t="shared" si="40"/>
        <v>1.3102504212505663</v>
      </c>
      <c r="H180" s="31">
        <v>6347285</v>
      </c>
      <c r="I180" s="36">
        <f t="shared" si="41"/>
        <v>1.7515868990383952</v>
      </c>
      <c r="J180" s="31">
        <v>5865636</v>
      </c>
      <c r="K180" s="36">
        <f t="shared" si="42"/>
        <v>0.79547702697168088</v>
      </c>
      <c r="L180" s="31">
        <v>0</v>
      </c>
      <c r="M180" s="36">
        <f t="shared" si="43"/>
        <v>0</v>
      </c>
      <c r="N180" s="31">
        <f t="shared" si="44"/>
        <v>16960920</v>
      </c>
      <c r="O180" s="36">
        <f t="shared" si="45"/>
        <v>2.3001806140552397</v>
      </c>
      <c r="P180" s="31">
        <v>4952032</v>
      </c>
      <c r="Q180" s="31">
        <v>10454589</v>
      </c>
      <c r="R180" s="31">
        <v>10831703</v>
      </c>
      <c r="S180" s="31">
        <v>13087303</v>
      </c>
      <c r="T180" s="36">
        <f t="shared" si="46"/>
        <v>1.2082405693730709</v>
      </c>
      <c r="U180" s="36">
        <f t="shared" si="47"/>
        <v>0.18449073026991747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121431746</v>
      </c>
      <c r="E181" s="31">
        <v>115953124</v>
      </c>
      <c r="F181" s="31">
        <v>20970013</v>
      </c>
      <c r="G181" s="36">
        <f t="shared" si="40"/>
        <v>0.17268970998737018</v>
      </c>
      <c r="H181" s="31">
        <v>34449771</v>
      </c>
      <c r="I181" s="36">
        <f t="shared" si="41"/>
        <v>0.28369657964071437</v>
      </c>
      <c r="J181" s="31">
        <v>24079436</v>
      </c>
      <c r="K181" s="36">
        <f t="shared" si="42"/>
        <v>0.20766526307648253</v>
      </c>
      <c r="L181" s="31">
        <v>0</v>
      </c>
      <c r="M181" s="36">
        <f t="shared" si="43"/>
        <v>0</v>
      </c>
      <c r="N181" s="31">
        <f t="shared" si="44"/>
        <v>79499220</v>
      </c>
      <c r="O181" s="36">
        <f t="shared" si="45"/>
        <v>0.68561516289979385</v>
      </c>
      <c r="P181" s="31">
        <v>35761834</v>
      </c>
      <c r="Q181" s="31">
        <v>116963306</v>
      </c>
      <c r="R181" s="31">
        <v>120371595</v>
      </c>
      <c r="S181" s="31">
        <v>85974093</v>
      </c>
      <c r="T181" s="36">
        <f t="shared" si="46"/>
        <v>0.71423904451876707</v>
      </c>
      <c r="U181" s="36">
        <f t="shared" si="47"/>
        <v>-0.32667222827554088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43806924</v>
      </c>
      <c r="E182" s="31">
        <v>49864854</v>
      </c>
      <c r="F182" s="31">
        <v>11332417</v>
      </c>
      <c r="G182" s="36">
        <f t="shared" si="40"/>
        <v>0.25869008743914546</v>
      </c>
      <c r="H182" s="31">
        <v>12701821</v>
      </c>
      <c r="I182" s="36">
        <f t="shared" si="41"/>
        <v>0.28995007729828282</v>
      </c>
      <c r="J182" s="31">
        <v>5831684</v>
      </c>
      <c r="K182" s="36">
        <f t="shared" si="42"/>
        <v>0.11694978591534631</v>
      </c>
      <c r="L182" s="31">
        <v>0</v>
      </c>
      <c r="M182" s="36">
        <f t="shared" si="43"/>
        <v>0</v>
      </c>
      <c r="N182" s="31">
        <f t="shared" si="44"/>
        <v>29865922</v>
      </c>
      <c r="O182" s="36">
        <f t="shared" si="45"/>
        <v>0.59893731966005559</v>
      </c>
      <c r="P182" s="31">
        <v>3629894</v>
      </c>
      <c r="Q182" s="31">
        <v>50260146</v>
      </c>
      <c r="R182" s="31">
        <v>49200066</v>
      </c>
      <c r="S182" s="31">
        <v>27372467</v>
      </c>
      <c r="T182" s="36">
        <f t="shared" si="46"/>
        <v>0.55635020896110177</v>
      </c>
      <c r="U182" s="36">
        <f t="shared" si="47"/>
        <v>0.6065714315624644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16242721</v>
      </c>
      <c r="E183" s="31">
        <v>16894829</v>
      </c>
      <c r="F183" s="31">
        <v>3730705</v>
      </c>
      <c r="G183" s="36">
        <f t="shared" si="40"/>
        <v>0.22968473077879009</v>
      </c>
      <c r="H183" s="31">
        <v>3722487</v>
      </c>
      <c r="I183" s="36">
        <f t="shared" si="41"/>
        <v>0.22917878106753173</v>
      </c>
      <c r="J183" s="31">
        <v>5173245</v>
      </c>
      <c r="K183" s="36">
        <f t="shared" si="42"/>
        <v>0.30620286242613048</v>
      </c>
      <c r="L183" s="31">
        <v>0</v>
      </c>
      <c r="M183" s="36">
        <f t="shared" si="43"/>
        <v>0</v>
      </c>
      <c r="N183" s="31">
        <f t="shared" si="44"/>
        <v>12626437</v>
      </c>
      <c r="O183" s="36">
        <f t="shared" si="45"/>
        <v>0.74735512268280435</v>
      </c>
      <c r="P183" s="31">
        <v>4488834</v>
      </c>
      <c r="Q183" s="31">
        <v>17326712</v>
      </c>
      <c r="R183" s="31">
        <v>16942162</v>
      </c>
      <c r="S183" s="31">
        <v>11868188</v>
      </c>
      <c r="T183" s="36">
        <f t="shared" si="46"/>
        <v>0.70051201257549067</v>
      </c>
      <c r="U183" s="36">
        <f t="shared" si="47"/>
        <v>0.15246966138645357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0</v>
      </c>
      <c r="E184" s="31">
        <v>0</v>
      </c>
      <c r="F184" s="31">
        <v>0</v>
      </c>
      <c r="G184" s="36">
        <f t="shared" si="40"/>
        <v>0</v>
      </c>
      <c r="H184" s="31">
        <v>0</v>
      </c>
      <c r="I184" s="36">
        <f t="shared" si="41"/>
        <v>0</v>
      </c>
      <c r="J184" s="31">
        <v>0</v>
      </c>
      <c r="K184" s="36">
        <f t="shared" si="42"/>
        <v>0</v>
      </c>
      <c r="L184" s="31">
        <v>0</v>
      </c>
      <c r="M184" s="36">
        <f t="shared" si="43"/>
        <v>0</v>
      </c>
      <c r="N184" s="31">
        <f t="shared" si="44"/>
        <v>0</v>
      </c>
      <c r="O184" s="36">
        <f t="shared" si="45"/>
        <v>0</v>
      </c>
      <c r="P184" s="31">
        <v>0</v>
      </c>
      <c r="Q184" s="31">
        <v>0</v>
      </c>
      <c r="R184" s="31">
        <v>0</v>
      </c>
      <c r="S184" s="31">
        <v>0</v>
      </c>
      <c r="T184" s="36">
        <f t="shared" si="46"/>
        <v>0</v>
      </c>
      <c r="U184" s="36">
        <f t="shared" si="47"/>
        <v>0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185105125</v>
      </c>
      <c r="E185" s="32">
        <f>SUM(E180:E184)</f>
        <v>190086541</v>
      </c>
      <c r="F185" s="32">
        <f>SUM(F180:F184)</f>
        <v>40781134</v>
      </c>
      <c r="G185" s="37">
        <f t="shared" si="40"/>
        <v>0.2203133705779351</v>
      </c>
      <c r="H185" s="32">
        <f>SUM(H180:H184)</f>
        <v>57221364</v>
      </c>
      <c r="I185" s="37">
        <f t="shared" si="41"/>
        <v>0.30912900979916141</v>
      </c>
      <c r="J185" s="32">
        <f>SUM(J180:J184)</f>
        <v>40950001</v>
      </c>
      <c r="K185" s="37">
        <f t="shared" si="42"/>
        <v>0.21542819804375313</v>
      </c>
      <c r="L185" s="32">
        <f>SUM(L180:L184)</f>
        <v>0</v>
      </c>
      <c r="M185" s="37">
        <f t="shared" si="43"/>
        <v>0</v>
      </c>
      <c r="N185" s="32">
        <f t="shared" si="44"/>
        <v>138952499</v>
      </c>
      <c r="O185" s="37">
        <f t="shared" si="45"/>
        <v>0.7309959888217441</v>
      </c>
      <c r="P185" s="32">
        <f>SUM(P180:P184)</f>
        <v>48832594</v>
      </c>
      <c r="Q185" s="32">
        <f>SUM(Q180:Q184)</f>
        <v>195004753</v>
      </c>
      <c r="R185" s="32">
        <f>SUM(R180:R184)</f>
        <v>197345526</v>
      </c>
      <c r="S185" s="32">
        <f>SUM(S180:S184)</f>
        <v>138302051</v>
      </c>
      <c r="T185" s="37">
        <f t="shared" si="46"/>
        <v>0.70081168701032526</v>
      </c>
      <c r="U185" s="37">
        <f t="shared" si="47"/>
        <v>-0.16142073058826245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35835979</v>
      </c>
      <c r="E186" s="31">
        <v>28825834</v>
      </c>
      <c r="F186" s="31">
        <v>5246654</v>
      </c>
      <c r="G186" s="36">
        <f t="shared" si="40"/>
        <v>0.14640744152685212</v>
      </c>
      <c r="H186" s="31">
        <v>5830011</v>
      </c>
      <c r="I186" s="36">
        <f t="shared" si="41"/>
        <v>0.16268596987401962</v>
      </c>
      <c r="J186" s="31">
        <v>6467417</v>
      </c>
      <c r="K186" s="36">
        <f t="shared" si="42"/>
        <v>0.22436183459600856</v>
      </c>
      <c r="L186" s="31">
        <v>0</v>
      </c>
      <c r="M186" s="36">
        <f t="shared" si="43"/>
        <v>0</v>
      </c>
      <c r="N186" s="31">
        <f t="shared" si="44"/>
        <v>17544082</v>
      </c>
      <c r="O186" s="36">
        <f t="shared" si="45"/>
        <v>0.60862357009340995</v>
      </c>
      <c r="P186" s="31">
        <v>5506376</v>
      </c>
      <c r="Q186" s="31">
        <v>38912287</v>
      </c>
      <c r="R186" s="31">
        <v>37354993</v>
      </c>
      <c r="S186" s="31">
        <v>15166463</v>
      </c>
      <c r="T186" s="36">
        <f t="shared" si="46"/>
        <v>0.40600899055181189</v>
      </c>
      <c r="U186" s="36">
        <f t="shared" si="47"/>
        <v>0.17453239662529407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11330003</v>
      </c>
      <c r="E187" s="31">
        <v>9972498</v>
      </c>
      <c r="F187" s="31">
        <v>2544752</v>
      </c>
      <c r="G187" s="36">
        <f t="shared" si="40"/>
        <v>0.22460294141140122</v>
      </c>
      <c r="H187" s="31">
        <v>2621176</v>
      </c>
      <c r="I187" s="36">
        <f t="shared" si="41"/>
        <v>0.23134821764830954</v>
      </c>
      <c r="J187" s="31">
        <v>-8919828</v>
      </c>
      <c r="K187" s="36">
        <f t="shared" si="42"/>
        <v>-0.89444269630337359</v>
      </c>
      <c r="L187" s="31">
        <v>0</v>
      </c>
      <c r="M187" s="36">
        <f t="shared" si="43"/>
        <v>0</v>
      </c>
      <c r="N187" s="31">
        <f t="shared" si="44"/>
        <v>-3753900</v>
      </c>
      <c r="O187" s="36">
        <f t="shared" si="45"/>
        <v>-0.37642524470799593</v>
      </c>
      <c r="P187" s="31">
        <v>2503024</v>
      </c>
      <c r="Q187" s="31">
        <v>11276920</v>
      </c>
      <c r="R187" s="31">
        <v>11349717</v>
      </c>
      <c r="S187" s="31">
        <v>7693765</v>
      </c>
      <c r="T187" s="36">
        <f t="shared" si="46"/>
        <v>0.67788165995680771</v>
      </c>
      <c r="U187" s="36">
        <f t="shared" si="47"/>
        <v>-4.5636206444684504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210256093</v>
      </c>
      <c r="E188" s="31">
        <v>194668303</v>
      </c>
      <c r="F188" s="31">
        <v>34351226</v>
      </c>
      <c r="G188" s="36">
        <f t="shared" si="40"/>
        <v>0.16337802871662796</v>
      </c>
      <c r="H188" s="31">
        <v>53683652</v>
      </c>
      <c r="I188" s="36">
        <f t="shared" si="41"/>
        <v>0.25532507160208667</v>
      </c>
      <c r="J188" s="31">
        <v>60898805</v>
      </c>
      <c r="K188" s="36">
        <f t="shared" si="42"/>
        <v>0.31283369743044404</v>
      </c>
      <c r="L188" s="31">
        <v>0</v>
      </c>
      <c r="M188" s="36">
        <f t="shared" si="43"/>
        <v>0</v>
      </c>
      <c r="N188" s="31">
        <f t="shared" si="44"/>
        <v>148933683</v>
      </c>
      <c r="O188" s="36">
        <f t="shared" si="45"/>
        <v>0.76506385839301227</v>
      </c>
      <c r="P188" s="31">
        <v>28870121</v>
      </c>
      <c r="Q188" s="31">
        <v>178696227</v>
      </c>
      <c r="R188" s="31">
        <v>200265228</v>
      </c>
      <c r="S188" s="31">
        <v>118902455</v>
      </c>
      <c r="T188" s="36">
        <f t="shared" si="46"/>
        <v>0.59372491264434579</v>
      </c>
      <c r="U188" s="36">
        <f t="shared" si="47"/>
        <v>1.1094059494935959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25330602</v>
      </c>
      <c r="E189" s="31">
        <v>27590602</v>
      </c>
      <c r="F189" s="31">
        <v>6123130</v>
      </c>
      <c r="G189" s="36">
        <f t="shared" si="40"/>
        <v>0.24172856215576716</v>
      </c>
      <c r="H189" s="31">
        <v>5786933</v>
      </c>
      <c r="I189" s="36">
        <f t="shared" si="41"/>
        <v>0.22845619697471067</v>
      </c>
      <c r="J189" s="31">
        <v>6060647</v>
      </c>
      <c r="K189" s="36">
        <f t="shared" si="42"/>
        <v>0.2196634564189647</v>
      </c>
      <c r="L189" s="31">
        <v>0</v>
      </c>
      <c r="M189" s="36">
        <f t="shared" si="43"/>
        <v>0</v>
      </c>
      <c r="N189" s="31">
        <f t="shared" si="44"/>
        <v>17970710</v>
      </c>
      <c r="O189" s="36">
        <f t="shared" si="45"/>
        <v>0.65133446526465788</v>
      </c>
      <c r="P189" s="31">
        <v>5758784</v>
      </c>
      <c r="Q189" s="31">
        <v>21652702</v>
      </c>
      <c r="R189" s="31">
        <v>21646541</v>
      </c>
      <c r="S189" s="31">
        <v>14077016</v>
      </c>
      <c r="T189" s="36">
        <f t="shared" si="46"/>
        <v>0.65031249103494182</v>
      </c>
      <c r="U189" s="36">
        <f t="shared" si="47"/>
        <v>5.2417836821106789E-2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0</v>
      </c>
      <c r="E190" s="31">
        <v>0</v>
      </c>
      <c r="F190" s="31">
        <v>0</v>
      </c>
      <c r="G190" s="36">
        <f t="shared" si="40"/>
        <v>0</v>
      </c>
      <c r="H190" s="31">
        <v>0</v>
      </c>
      <c r="I190" s="36">
        <f t="shared" si="41"/>
        <v>0</v>
      </c>
      <c r="J190" s="31">
        <v>0</v>
      </c>
      <c r="K190" s="36">
        <f t="shared" si="42"/>
        <v>0</v>
      </c>
      <c r="L190" s="31">
        <v>0</v>
      </c>
      <c r="M190" s="36">
        <f t="shared" si="43"/>
        <v>0</v>
      </c>
      <c r="N190" s="31">
        <f t="shared" si="44"/>
        <v>0</v>
      </c>
      <c r="O190" s="36">
        <f t="shared" si="45"/>
        <v>0</v>
      </c>
      <c r="P190" s="31">
        <v>0</v>
      </c>
      <c r="Q190" s="31">
        <v>0</v>
      </c>
      <c r="R190" s="31">
        <v>0</v>
      </c>
      <c r="S190" s="31">
        <v>0</v>
      </c>
      <c r="T190" s="36">
        <f t="shared" si="46"/>
        <v>0</v>
      </c>
      <c r="U190" s="36">
        <f t="shared" si="47"/>
        <v>0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282752677</v>
      </c>
      <c r="E191" s="32">
        <f>SUM(E186:E190)</f>
        <v>261057237</v>
      </c>
      <c r="F191" s="32">
        <f>SUM(F186:F190)</f>
        <v>48265762</v>
      </c>
      <c r="G191" s="37">
        <f t="shared" si="40"/>
        <v>0.1706995757285085</v>
      </c>
      <c r="H191" s="32">
        <f>SUM(H186:H190)</f>
        <v>67921772</v>
      </c>
      <c r="I191" s="37">
        <f t="shared" si="41"/>
        <v>0.24021619431033717</v>
      </c>
      <c r="J191" s="32">
        <f>SUM(J186:J190)</f>
        <v>64507041</v>
      </c>
      <c r="K191" s="37">
        <f t="shared" si="42"/>
        <v>0.24709922521703545</v>
      </c>
      <c r="L191" s="32">
        <f>SUM(L186:L190)</f>
        <v>0</v>
      </c>
      <c r="M191" s="37">
        <f t="shared" si="43"/>
        <v>0</v>
      </c>
      <c r="N191" s="32">
        <f t="shared" si="44"/>
        <v>180694575</v>
      </c>
      <c r="O191" s="37">
        <f t="shared" si="45"/>
        <v>0.69216458841169759</v>
      </c>
      <c r="P191" s="32">
        <f>SUM(P186:P190)</f>
        <v>42638305</v>
      </c>
      <c r="Q191" s="32">
        <f>SUM(Q186:Q190)</f>
        <v>250538136</v>
      </c>
      <c r="R191" s="32">
        <f>SUM(R186:R190)</f>
        <v>270616479</v>
      </c>
      <c r="S191" s="32">
        <f>SUM(S186:S190)</f>
        <v>155839699</v>
      </c>
      <c r="T191" s="37">
        <f t="shared" si="46"/>
        <v>0.57586921378871392</v>
      </c>
      <c r="U191" s="37">
        <f t="shared" si="47"/>
        <v>0.51288943122856323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11623671</v>
      </c>
      <c r="E192" s="31">
        <v>14073326</v>
      </c>
      <c r="F192" s="31">
        <v>2074616</v>
      </c>
      <c r="G192" s="36">
        <f t="shared" si="40"/>
        <v>0.17848199592022176</v>
      </c>
      <c r="H192" s="31">
        <v>2048037</v>
      </c>
      <c r="I192" s="36">
        <f t="shared" si="41"/>
        <v>0.17619536891572379</v>
      </c>
      <c r="J192" s="31">
        <v>2794842</v>
      </c>
      <c r="K192" s="36">
        <f t="shared" si="42"/>
        <v>0.1985914346047267</v>
      </c>
      <c r="L192" s="31">
        <v>0</v>
      </c>
      <c r="M192" s="36">
        <f t="shared" si="43"/>
        <v>0</v>
      </c>
      <c r="N192" s="31">
        <f t="shared" si="44"/>
        <v>6917495</v>
      </c>
      <c r="O192" s="36">
        <f t="shared" si="45"/>
        <v>0.49153234992211509</v>
      </c>
      <c r="P192" s="31">
        <v>2180553</v>
      </c>
      <c r="Q192" s="31">
        <v>10424136</v>
      </c>
      <c r="R192" s="31">
        <v>10043052</v>
      </c>
      <c r="S192" s="31">
        <v>6521983</v>
      </c>
      <c r="T192" s="36">
        <f t="shared" si="46"/>
        <v>0.64940249238976355</v>
      </c>
      <c r="U192" s="36">
        <f t="shared" si="47"/>
        <v>0.28171248302609486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23727664</v>
      </c>
      <c r="E193" s="31">
        <v>23227664</v>
      </c>
      <c r="F193" s="31">
        <v>5075695</v>
      </c>
      <c r="G193" s="36">
        <f t="shared" si="40"/>
        <v>0.21391465253385247</v>
      </c>
      <c r="H193" s="31">
        <v>6714766</v>
      </c>
      <c r="I193" s="36">
        <f t="shared" si="41"/>
        <v>0.28299313409023324</v>
      </c>
      <c r="J193" s="31">
        <v>4096985</v>
      </c>
      <c r="K193" s="36">
        <f t="shared" si="42"/>
        <v>0.17638385848873997</v>
      </c>
      <c r="L193" s="31">
        <v>0</v>
      </c>
      <c r="M193" s="36">
        <f t="shared" si="43"/>
        <v>0</v>
      </c>
      <c r="N193" s="31">
        <f t="shared" si="44"/>
        <v>15887446</v>
      </c>
      <c r="O193" s="36">
        <f t="shared" si="45"/>
        <v>0.68398811003982152</v>
      </c>
      <c r="P193" s="31">
        <v>6126727</v>
      </c>
      <c r="Q193" s="31">
        <v>23899638</v>
      </c>
      <c r="R193" s="31">
        <v>31294452</v>
      </c>
      <c r="S193" s="31">
        <v>16049309</v>
      </c>
      <c r="T193" s="36">
        <f t="shared" si="46"/>
        <v>0.51284837964250019</v>
      </c>
      <c r="U193" s="36">
        <f t="shared" si="47"/>
        <v>-0.33129303786507869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30616983</v>
      </c>
      <c r="E194" s="31">
        <v>27718282</v>
      </c>
      <c r="F194" s="31">
        <v>5246667</v>
      </c>
      <c r="G194" s="36">
        <f t="shared" si="40"/>
        <v>0.17136459853016869</v>
      </c>
      <c r="H194" s="31">
        <v>7549125</v>
      </c>
      <c r="I194" s="36">
        <f t="shared" si="41"/>
        <v>0.24656658691681019</v>
      </c>
      <c r="J194" s="31">
        <v>5919884</v>
      </c>
      <c r="K194" s="36">
        <f t="shared" si="42"/>
        <v>0.2135732654715036</v>
      </c>
      <c r="L194" s="31">
        <v>0</v>
      </c>
      <c r="M194" s="36">
        <f t="shared" si="43"/>
        <v>0</v>
      </c>
      <c r="N194" s="31">
        <f t="shared" si="44"/>
        <v>18715676</v>
      </c>
      <c r="O194" s="36">
        <f t="shared" si="45"/>
        <v>0.67521053433253908</v>
      </c>
      <c r="P194" s="31">
        <v>6710940</v>
      </c>
      <c r="Q194" s="31">
        <v>21199299</v>
      </c>
      <c r="R194" s="31">
        <v>31316191</v>
      </c>
      <c r="S194" s="31">
        <v>17521797</v>
      </c>
      <c r="T194" s="36">
        <f t="shared" si="46"/>
        <v>0.55951239408394204</v>
      </c>
      <c r="U194" s="36">
        <f t="shared" si="47"/>
        <v>-0.11787558821863997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69423739</v>
      </c>
      <c r="E195" s="31">
        <v>96454568</v>
      </c>
      <c r="F195" s="31">
        <v>41355063</v>
      </c>
      <c r="G195" s="36">
        <f t="shared" si="40"/>
        <v>0.59569051733154277</v>
      </c>
      <c r="H195" s="31">
        <v>43987944</v>
      </c>
      <c r="I195" s="36">
        <f t="shared" si="41"/>
        <v>0.63361531132744087</v>
      </c>
      <c r="J195" s="31">
        <v>-7730948</v>
      </c>
      <c r="K195" s="36">
        <f t="shared" si="42"/>
        <v>-8.0151185789355248E-2</v>
      </c>
      <c r="L195" s="31">
        <v>0</v>
      </c>
      <c r="M195" s="36">
        <f t="shared" si="43"/>
        <v>0</v>
      </c>
      <c r="N195" s="31">
        <f t="shared" si="44"/>
        <v>77612059</v>
      </c>
      <c r="O195" s="36">
        <f t="shared" si="45"/>
        <v>0.80464886847038697</v>
      </c>
      <c r="P195" s="31">
        <v>29413998</v>
      </c>
      <c r="Q195" s="31">
        <v>98591139</v>
      </c>
      <c r="R195" s="31">
        <v>132599245</v>
      </c>
      <c r="S195" s="31">
        <v>100509480</v>
      </c>
      <c r="T195" s="36">
        <f t="shared" si="46"/>
        <v>0.75799436112928098</v>
      </c>
      <c r="U195" s="36">
        <f t="shared" si="47"/>
        <v>-1.2628322746197236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28528440</v>
      </c>
      <c r="E196" s="31">
        <v>24460705</v>
      </c>
      <c r="F196" s="31">
        <v>7411830</v>
      </c>
      <c r="G196" s="36">
        <f t="shared" si="40"/>
        <v>0.25980495253157904</v>
      </c>
      <c r="H196" s="31">
        <v>6966124</v>
      </c>
      <c r="I196" s="36">
        <f t="shared" si="41"/>
        <v>0.24418173583974448</v>
      </c>
      <c r="J196" s="31">
        <v>6431563</v>
      </c>
      <c r="K196" s="36">
        <f t="shared" si="42"/>
        <v>0.26293449023648335</v>
      </c>
      <c r="L196" s="31">
        <v>0</v>
      </c>
      <c r="M196" s="36">
        <f t="shared" si="43"/>
        <v>0</v>
      </c>
      <c r="N196" s="31">
        <f t="shared" si="44"/>
        <v>20809517</v>
      </c>
      <c r="O196" s="36">
        <f t="shared" si="45"/>
        <v>0.85073251159359475</v>
      </c>
      <c r="P196" s="31">
        <v>6928944</v>
      </c>
      <c r="Q196" s="31">
        <v>30206656</v>
      </c>
      <c r="R196" s="31">
        <v>29902831</v>
      </c>
      <c r="S196" s="31">
        <v>20988867</v>
      </c>
      <c r="T196" s="36">
        <f t="shared" si="46"/>
        <v>0.70190233827693438</v>
      </c>
      <c r="U196" s="36">
        <f t="shared" si="47"/>
        <v>-7.1783088447532561E-2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163920497</v>
      </c>
      <c r="E198" s="32">
        <f>SUM(E192:E197)</f>
        <v>185934545</v>
      </c>
      <c r="F198" s="32">
        <f>SUM(F192:F197)</f>
        <v>61163871</v>
      </c>
      <c r="G198" s="37">
        <f t="shared" si="40"/>
        <v>0.37313131743371908</v>
      </c>
      <c r="H198" s="32">
        <f>SUM(H192:H197)</f>
        <v>67265996</v>
      </c>
      <c r="I198" s="37">
        <f t="shared" si="41"/>
        <v>0.41035744297432186</v>
      </c>
      <c r="J198" s="32">
        <f>SUM(J192:J197)</f>
        <v>11512326</v>
      </c>
      <c r="K198" s="37">
        <f t="shared" si="42"/>
        <v>6.1916014584594808E-2</v>
      </c>
      <c r="L198" s="32">
        <f>SUM(L192:L197)</f>
        <v>0</v>
      </c>
      <c r="M198" s="37">
        <f t="shared" si="43"/>
        <v>0</v>
      </c>
      <c r="N198" s="32">
        <f t="shared" si="44"/>
        <v>139942193</v>
      </c>
      <c r="O198" s="37">
        <f t="shared" si="45"/>
        <v>0.75264224300008375</v>
      </c>
      <c r="P198" s="32">
        <f>SUM(P192:P197)</f>
        <v>51361162</v>
      </c>
      <c r="Q198" s="32">
        <f>SUM(Q192:Q197)</f>
        <v>184320868</v>
      </c>
      <c r="R198" s="32">
        <f>SUM(R192:R197)</f>
        <v>235155771</v>
      </c>
      <c r="S198" s="32">
        <f>SUM(S192:S197)</f>
        <v>161591436</v>
      </c>
      <c r="T198" s="37">
        <f t="shared" si="46"/>
        <v>0.68716763919010948</v>
      </c>
      <c r="U198" s="37">
        <f t="shared" si="47"/>
        <v>-0.77585542165109112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7259754</v>
      </c>
      <c r="E199" s="31">
        <v>7809494</v>
      </c>
      <c r="F199" s="31">
        <v>2078543</v>
      </c>
      <c r="G199" s="36">
        <f t="shared" si="40"/>
        <v>0.28631039013167664</v>
      </c>
      <c r="H199" s="31">
        <v>1851065</v>
      </c>
      <c r="I199" s="36">
        <f t="shared" si="41"/>
        <v>0.25497627054580635</v>
      </c>
      <c r="J199" s="31">
        <v>2012933</v>
      </c>
      <c r="K199" s="36">
        <f t="shared" si="42"/>
        <v>0.25775459972182579</v>
      </c>
      <c r="L199" s="31">
        <v>0</v>
      </c>
      <c r="M199" s="36">
        <f t="shared" si="43"/>
        <v>0</v>
      </c>
      <c r="N199" s="31">
        <f t="shared" si="44"/>
        <v>5942541</v>
      </c>
      <c r="O199" s="36">
        <f t="shared" si="45"/>
        <v>0.76093803260492932</v>
      </c>
      <c r="P199" s="31">
        <v>1785639</v>
      </c>
      <c r="Q199" s="31">
        <v>25926942</v>
      </c>
      <c r="R199" s="31">
        <v>6975468</v>
      </c>
      <c r="S199" s="31">
        <v>4758893</v>
      </c>
      <c r="T199" s="36">
        <f t="shared" si="46"/>
        <v>0.68223279068873943</v>
      </c>
      <c r="U199" s="36">
        <f t="shared" si="47"/>
        <v>0.12729000654667599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47591345</v>
      </c>
      <c r="E200" s="31">
        <v>54264612</v>
      </c>
      <c r="F200" s="31">
        <v>11050058</v>
      </c>
      <c r="G200" s="36">
        <f t="shared" si="40"/>
        <v>0.23218629353719672</v>
      </c>
      <c r="H200" s="31">
        <v>12258819</v>
      </c>
      <c r="I200" s="36">
        <f t="shared" si="41"/>
        <v>0.25758505039099022</v>
      </c>
      <c r="J200" s="31">
        <v>10317507</v>
      </c>
      <c r="K200" s="36">
        <f t="shared" si="42"/>
        <v>0.19013324927118247</v>
      </c>
      <c r="L200" s="31">
        <v>0</v>
      </c>
      <c r="M200" s="36">
        <f t="shared" si="43"/>
        <v>0</v>
      </c>
      <c r="N200" s="31">
        <f t="shared" si="44"/>
        <v>33626384</v>
      </c>
      <c r="O200" s="36">
        <f t="shared" si="45"/>
        <v>0.61967427317088342</v>
      </c>
      <c r="P200" s="31">
        <v>11150321</v>
      </c>
      <c r="Q200" s="31">
        <v>51363891</v>
      </c>
      <c r="R200" s="31">
        <v>61523300</v>
      </c>
      <c r="S200" s="31">
        <v>33617283</v>
      </c>
      <c r="T200" s="36">
        <f t="shared" si="46"/>
        <v>0.54641547186188</v>
      </c>
      <c r="U200" s="36">
        <f t="shared" si="47"/>
        <v>-7.4689688305834445E-2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28828004</v>
      </c>
      <c r="E201" s="31">
        <v>24224915</v>
      </c>
      <c r="F201" s="31">
        <v>5822436</v>
      </c>
      <c r="G201" s="36">
        <f t="shared" si="40"/>
        <v>0.20197152740786356</v>
      </c>
      <c r="H201" s="31">
        <v>5296901</v>
      </c>
      <c r="I201" s="36">
        <f t="shared" si="41"/>
        <v>0.18374151051179263</v>
      </c>
      <c r="J201" s="31">
        <v>5838093</v>
      </c>
      <c r="K201" s="36">
        <f t="shared" si="42"/>
        <v>0.24099539668147443</v>
      </c>
      <c r="L201" s="31">
        <v>0</v>
      </c>
      <c r="M201" s="36">
        <f t="shared" si="43"/>
        <v>0</v>
      </c>
      <c r="N201" s="31">
        <f t="shared" si="44"/>
        <v>16957430</v>
      </c>
      <c r="O201" s="36">
        <f t="shared" si="45"/>
        <v>0.69999956656194662</v>
      </c>
      <c r="P201" s="31">
        <v>6765745</v>
      </c>
      <c r="Q201" s="31">
        <v>30379748</v>
      </c>
      <c r="R201" s="31">
        <v>27313541</v>
      </c>
      <c r="S201" s="31">
        <v>16964894</v>
      </c>
      <c r="T201" s="36">
        <f t="shared" si="46"/>
        <v>0.62111661025569698</v>
      </c>
      <c r="U201" s="36">
        <f t="shared" si="47"/>
        <v>-0.13711010391316847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53788653</v>
      </c>
      <c r="E202" s="31">
        <v>52172189</v>
      </c>
      <c r="F202" s="31">
        <v>12320132</v>
      </c>
      <c r="G202" s="36">
        <f t="shared" si="40"/>
        <v>0.22904704455045566</v>
      </c>
      <c r="H202" s="31">
        <v>8622906</v>
      </c>
      <c r="I202" s="36">
        <f t="shared" si="41"/>
        <v>0.1603108744887142</v>
      </c>
      <c r="J202" s="31">
        <v>15146772</v>
      </c>
      <c r="K202" s="36">
        <f t="shared" si="42"/>
        <v>0.29032272347246152</v>
      </c>
      <c r="L202" s="31">
        <v>0</v>
      </c>
      <c r="M202" s="36">
        <f t="shared" si="43"/>
        <v>0</v>
      </c>
      <c r="N202" s="31">
        <f t="shared" si="44"/>
        <v>36089810</v>
      </c>
      <c r="O202" s="36">
        <f t="shared" si="45"/>
        <v>0.69174421644451223</v>
      </c>
      <c r="P202" s="31">
        <v>11110655</v>
      </c>
      <c r="Q202" s="31">
        <v>55070624</v>
      </c>
      <c r="R202" s="31">
        <v>51315282</v>
      </c>
      <c r="S202" s="31">
        <v>35325900</v>
      </c>
      <c r="T202" s="36">
        <f t="shared" si="46"/>
        <v>0.68840896168123955</v>
      </c>
      <c r="U202" s="36">
        <f t="shared" si="47"/>
        <v>0.3632654420463961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137467756</v>
      </c>
      <c r="E204" s="32">
        <f>SUM(E199:E203)</f>
        <v>138471210</v>
      </c>
      <c r="F204" s="32">
        <f>SUM(F199:F203)</f>
        <v>31271169</v>
      </c>
      <c r="G204" s="37">
        <f t="shared" si="40"/>
        <v>0.22748002811655701</v>
      </c>
      <c r="H204" s="32">
        <f>SUM(H199:H203)</f>
        <v>28029691</v>
      </c>
      <c r="I204" s="37">
        <f t="shared" si="41"/>
        <v>0.20390011312907444</v>
      </c>
      <c r="J204" s="32">
        <f>SUM(J199:J203)</f>
        <v>33315305</v>
      </c>
      <c r="K204" s="37">
        <f t="shared" si="42"/>
        <v>0.24059373063902598</v>
      </c>
      <c r="L204" s="32">
        <f>SUM(L199:L203)</f>
        <v>0</v>
      </c>
      <c r="M204" s="37">
        <f t="shared" si="43"/>
        <v>0</v>
      </c>
      <c r="N204" s="32">
        <f t="shared" si="44"/>
        <v>92616165</v>
      </c>
      <c r="O204" s="37">
        <f t="shared" si="45"/>
        <v>0.66884780598075222</v>
      </c>
      <c r="P204" s="32">
        <f>SUM(P199:P203)</f>
        <v>30812360</v>
      </c>
      <c r="Q204" s="32">
        <f>SUM(Q199:Q203)</f>
        <v>162741205</v>
      </c>
      <c r="R204" s="32">
        <f>SUM(R199:R203)</f>
        <v>147127591</v>
      </c>
      <c r="S204" s="32">
        <f>SUM(S199:S203)</f>
        <v>90666970</v>
      </c>
      <c r="T204" s="37">
        <f t="shared" si="46"/>
        <v>0.61624722721110825</v>
      </c>
      <c r="U204" s="37">
        <f t="shared" si="47"/>
        <v>8.1231849816112645E-2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958506912</v>
      </c>
      <c r="E205" s="32">
        <f>SUM(E173:E178,E180:E184,E186:E190,E192:E197,E199:E203)</f>
        <v>962254788</v>
      </c>
      <c r="F205" s="32">
        <f>SUM(F173:F178,F180:F184,F186:F190,F192:F197,F199:F203)</f>
        <v>215723116</v>
      </c>
      <c r="G205" s="37">
        <f t="shared" si="40"/>
        <v>0.22506161750036499</v>
      </c>
      <c r="H205" s="32">
        <f>SUM(H173:H178,H180:H184,H186:H190,H192:H197,H199:H203)</f>
        <v>255591043</v>
      </c>
      <c r="I205" s="37">
        <f t="shared" si="41"/>
        <v>0.26665539893362816</v>
      </c>
      <c r="J205" s="32">
        <f>SUM(J173:J178,J180:J184,J186:J190,J192:J197,J199:J203)</f>
        <v>183432850</v>
      </c>
      <c r="K205" s="37">
        <f t="shared" si="42"/>
        <v>0.1906281499323649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654747009</v>
      </c>
      <c r="O205" s="37">
        <f t="shared" si="45"/>
        <v>0.68042998295790247</v>
      </c>
      <c r="P205" s="32">
        <f>SUM(P173:P178,P180:P184,P186:P190,P192:P197,P199:P203)</f>
        <v>207366491</v>
      </c>
      <c r="Q205" s="32">
        <f>SUM(Q173:Q178,Q180:Q184,Q186:Q190,Q192:Q197,Q199:Q203)</f>
        <v>965477079</v>
      </c>
      <c r="R205" s="32">
        <f>SUM(R173:R178,R180:R184,R186:R190,R192:R197,R199:R203)</f>
        <v>1021286931</v>
      </c>
      <c r="S205" s="32">
        <f>SUM(S173:S178,S180:S184,S186:S190,S192:S197,S199:S203)</f>
        <v>643725172</v>
      </c>
      <c r="T205" s="37">
        <f t="shared" si="46"/>
        <v>0.63030785224059627</v>
      </c>
      <c r="U205" s="37">
        <f t="shared" si="47"/>
        <v>-0.11541710950782302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16030979</v>
      </c>
      <c r="E208" s="31">
        <v>15234184</v>
      </c>
      <c r="F208" s="31">
        <v>1775941</v>
      </c>
      <c r="G208" s="36">
        <f t="shared" ref="G208:G231" si="48">IF(($D208     =0),0,($F208     /$D208     ))</f>
        <v>0.1107818181285123</v>
      </c>
      <c r="H208" s="31">
        <v>3033309</v>
      </c>
      <c r="I208" s="36">
        <f t="shared" ref="I208:I231" si="49">IF(($D208     =0),0,($H208     /$D208     ))</f>
        <v>0.18921545589948063</v>
      </c>
      <c r="J208" s="31">
        <v>1254895</v>
      </c>
      <c r="K208" s="36">
        <f t="shared" ref="K208:K231" si="50">IF(($E208     =0),0,($J208     /$E208     ))</f>
        <v>8.2373627625870874E-2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6064145</v>
      </c>
      <c r="O208" s="36">
        <f t="shared" ref="O208:O231" si="53">IF(($E208     =0),0,($N208     /$E208     ))</f>
        <v>0.39806168810879533</v>
      </c>
      <c r="P208" s="31">
        <v>1517562</v>
      </c>
      <c r="Q208" s="31">
        <v>21796547</v>
      </c>
      <c r="R208" s="31">
        <v>11945747</v>
      </c>
      <c r="S208" s="31">
        <v>4902162</v>
      </c>
      <c r="T208" s="36">
        <f t="shared" ref="T208:T231" si="54">IF(($R208     =0),0,($S208     /$R208     ))</f>
        <v>0.41036881159462024</v>
      </c>
      <c r="U208" s="36">
        <f t="shared" ref="U208:U231" si="55">IF(($P208     =0),0,(($J208     /$P208     )-1))</f>
        <v>-0.17308485584114519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41085264</v>
      </c>
      <c r="E209" s="31">
        <v>44074967</v>
      </c>
      <c r="F209" s="31">
        <v>8910583</v>
      </c>
      <c r="G209" s="36">
        <f t="shared" si="48"/>
        <v>0.21688026636508895</v>
      </c>
      <c r="H209" s="31">
        <v>9698777</v>
      </c>
      <c r="I209" s="36">
        <f t="shared" si="49"/>
        <v>0.23606461431037659</v>
      </c>
      <c r="J209" s="31">
        <v>8060341</v>
      </c>
      <c r="K209" s="36">
        <f t="shared" si="50"/>
        <v>0.18287798150818807</v>
      </c>
      <c r="L209" s="31">
        <v>0</v>
      </c>
      <c r="M209" s="36">
        <f t="shared" si="51"/>
        <v>0</v>
      </c>
      <c r="N209" s="31">
        <f t="shared" si="52"/>
        <v>26669701</v>
      </c>
      <c r="O209" s="36">
        <f t="shared" si="53"/>
        <v>0.60509860393088888</v>
      </c>
      <c r="P209" s="31">
        <v>8843831</v>
      </c>
      <c r="Q209" s="31">
        <v>46286096</v>
      </c>
      <c r="R209" s="31">
        <v>39670803</v>
      </c>
      <c r="S209" s="31">
        <v>24142499</v>
      </c>
      <c r="T209" s="36">
        <f t="shared" si="54"/>
        <v>0.60857096842733438</v>
      </c>
      <c r="U209" s="36">
        <f t="shared" si="55"/>
        <v>-8.8591697421626425E-2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32824064</v>
      </c>
      <c r="E210" s="31">
        <v>33918172</v>
      </c>
      <c r="F210" s="31">
        <v>4024574</v>
      </c>
      <c r="G210" s="36">
        <f t="shared" si="48"/>
        <v>0.12261047260936367</v>
      </c>
      <c r="H210" s="31">
        <v>5090818</v>
      </c>
      <c r="I210" s="36">
        <f t="shared" si="49"/>
        <v>0.15509407975807019</v>
      </c>
      <c r="J210" s="31">
        <v>4947074</v>
      </c>
      <c r="K210" s="36">
        <f t="shared" si="50"/>
        <v>0.14585320223035605</v>
      </c>
      <c r="L210" s="31">
        <v>0</v>
      </c>
      <c r="M210" s="36">
        <f t="shared" si="51"/>
        <v>0</v>
      </c>
      <c r="N210" s="31">
        <f t="shared" si="52"/>
        <v>14062466</v>
      </c>
      <c r="O210" s="36">
        <f t="shared" si="53"/>
        <v>0.41459976085975386</v>
      </c>
      <c r="P210" s="31">
        <v>4067364</v>
      </c>
      <c r="Q210" s="31">
        <v>46016220</v>
      </c>
      <c r="R210" s="31">
        <v>33100599</v>
      </c>
      <c r="S210" s="31">
        <v>12672083</v>
      </c>
      <c r="T210" s="36">
        <f t="shared" si="54"/>
        <v>0.38283545865740981</v>
      </c>
      <c r="U210" s="36">
        <f t="shared" si="55"/>
        <v>0.21628504358105149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62018218</v>
      </c>
      <c r="E211" s="31">
        <v>59242178</v>
      </c>
      <c r="F211" s="31">
        <v>5880148</v>
      </c>
      <c r="G211" s="36">
        <f t="shared" si="48"/>
        <v>9.481323697498048E-2</v>
      </c>
      <c r="H211" s="31">
        <v>6542710</v>
      </c>
      <c r="I211" s="36">
        <f t="shared" si="49"/>
        <v>0.10549658166572926</v>
      </c>
      <c r="J211" s="31">
        <v>12097849</v>
      </c>
      <c r="K211" s="36">
        <f t="shared" si="50"/>
        <v>0.2042100646603506</v>
      </c>
      <c r="L211" s="31">
        <v>0</v>
      </c>
      <c r="M211" s="36">
        <f t="shared" si="51"/>
        <v>0</v>
      </c>
      <c r="N211" s="31">
        <f t="shared" si="52"/>
        <v>24520707</v>
      </c>
      <c r="O211" s="36">
        <f t="shared" si="53"/>
        <v>0.41390623754582417</v>
      </c>
      <c r="P211" s="31">
        <v>6261263</v>
      </c>
      <c r="Q211" s="31">
        <v>56868488</v>
      </c>
      <c r="R211" s="31">
        <v>66115245</v>
      </c>
      <c r="S211" s="31">
        <v>18446781</v>
      </c>
      <c r="T211" s="36">
        <f t="shared" si="54"/>
        <v>0.27900949319631196</v>
      </c>
      <c r="U211" s="36">
        <f t="shared" si="55"/>
        <v>0.93217390804379252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82629689</v>
      </c>
      <c r="E212" s="31">
        <v>77094625</v>
      </c>
      <c r="F212" s="31">
        <v>1720007</v>
      </c>
      <c r="G212" s="36">
        <f t="shared" si="48"/>
        <v>2.0815847437111859E-2</v>
      </c>
      <c r="H212" s="31">
        <v>1460846</v>
      </c>
      <c r="I212" s="36">
        <f t="shared" si="49"/>
        <v>1.7679432389004875E-2</v>
      </c>
      <c r="J212" s="31">
        <v>20437011</v>
      </c>
      <c r="K212" s="36">
        <f t="shared" si="50"/>
        <v>0.26508995925461731</v>
      </c>
      <c r="L212" s="31">
        <v>0</v>
      </c>
      <c r="M212" s="36">
        <f t="shared" si="51"/>
        <v>0</v>
      </c>
      <c r="N212" s="31">
        <f t="shared" si="52"/>
        <v>23617864</v>
      </c>
      <c r="O212" s="36">
        <f t="shared" si="53"/>
        <v>0.30634903535752328</v>
      </c>
      <c r="P212" s="31">
        <v>4202875</v>
      </c>
      <c r="Q212" s="31">
        <v>52660657</v>
      </c>
      <c r="R212" s="31">
        <v>90597201</v>
      </c>
      <c r="S212" s="31">
        <v>13402717</v>
      </c>
      <c r="T212" s="36">
        <f t="shared" si="54"/>
        <v>0.14793742910445987</v>
      </c>
      <c r="U212" s="36">
        <f t="shared" si="55"/>
        <v>3.8626264164411266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11041990</v>
      </c>
      <c r="E213" s="31">
        <v>11041990</v>
      </c>
      <c r="F213" s="31">
        <v>1294729</v>
      </c>
      <c r="G213" s="36">
        <f t="shared" si="48"/>
        <v>0.11725504189009409</v>
      </c>
      <c r="H213" s="31">
        <v>939527</v>
      </c>
      <c r="I213" s="36">
        <f t="shared" si="49"/>
        <v>8.5086746139056452E-2</v>
      </c>
      <c r="J213" s="31">
        <v>1373336</v>
      </c>
      <c r="K213" s="36">
        <f t="shared" si="50"/>
        <v>0.12437395795504252</v>
      </c>
      <c r="L213" s="31">
        <v>0</v>
      </c>
      <c r="M213" s="36">
        <f t="shared" si="51"/>
        <v>0</v>
      </c>
      <c r="N213" s="31">
        <f t="shared" si="52"/>
        <v>3607592</v>
      </c>
      <c r="O213" s="36">
        <f t="shared" si="53"/>
        <v>0.32671574598419306</v>
      </c>
      <c r="P213" s="31">
        <v>0</v>
      </c>
      <c r="Q213" s="31">
        <v>11545532</v>
      </c>
      <c r="R213" s="31">
        <v>11545532</v>
      </c>
      <c r="S213" s="31">
        <v>3389921</v>
      </c>
      <c r="T213" s="36">
        <f t="shared" si="54"/>
        <v>0.29361323497262837</v>
      </c>
      <c r="U213" s="36">
        <f t="shared" si="55"/>
        <v>0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132422058</v>
      </c>
      <c r="E214" s="31">
        <v>134752694</v>
      </c>
      <c r="F214" s="31">
        <v>22791948</v>
      </c>
      <c r="G214" s="36">
        <f t="shared" si="48"/>
        <v>0.17211594763162494</v>
      </c>
      <c r="H214" s="31">
        <v>29731750</v>
      </c>
      <c r="I214" s="36">
        <f t="shared" si="49"/>
        <v>0.22452263957414104</v>
      </c>
      <c r="J214" s="31">
        <v>96357421</v>
      </c>
      <c r="K214" s="36">
        <f t="shared" si="50"/>
        <v>0.71506860560427832</v>
      </c>
      <c r="L214" s="31">
        <v>0</v>
      </c>
      <c r="M214" s="36">
        <f t="shared" si="51"/>
        <v>0</v>
      </c>
      <c r="N214" s="31">
        <f t="shared" si="52"/>
        <v>148881119</v>
      </c>
      <c r="O214" s="36">
        <f t="shared" si="53"/>
        <v>1.1048470689573004</v>
      </c>
      <c r="P214" s="31">
        <v>39762048</v>
      </c>
      <c r="Q214" s="31">
        <v>109184716</v>
      </c>
      <c r="R214" s="31">
        <v>117197432</v>
      </c>
      <c r="S214" s="31">
        <v>84441600</v>
      </c>
      <c r="T214" s="36">
        <f t="shared" si="54"/>
        <v>0.72050725480060007</v>
      </c>
      <c r="U214" s="36">
        <f t="shared" si="55"/>
        <v>1.4233515587527079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378052262</v>
      </c>
      <c r="E216" s="32">
        <f>SUM(E208:E215)</f>
        <v>375358810</v>
      </c>
      <c r="F216" s="32">
        <f>SUM(F208:F215)</f>
        <v>46397930</v>
      </c>
      <c r="G216" s="37">
        <f t="shared" si="48"/>
        <v>0.12272887815706285</v>
      </c>
      <c r="H216" s="32">
        <f>SUM(H208:H215)</f>
        <v>56497737</v>
      </c>
      <c r="I216" s="37">
        <f t="shared" si="49"/>
        <v>0.14944425064701769</v>
      </c>
      <c r="J216" s="32">
        <f>SUM(J208:J215)</f>
        <v>144527927</v>
      </c>
      <c r="K216" s="37">
        <f t="shared" si="50"/>
        <v>0.38503938937785953</v>
      </c>
      <c r="L216" s="32">
        <f>SUM(L208:L215)</f>
        <v>0</v>
      </c>
      <c r="M216" s="37">
        <f t="shared" si="51"/>
        <v>0</v>
      </c>
      <c r="N216" s="32">
        <f t="shared" si="52"/>
        <v>247423594</v>
      </c>
      <c r="O216" s="37">
        <f t="shared" si="53"/>
        <v>0.65916554349690104</v>
      </c>
      <c r="P216" s="32">
        <f>SUM(P208:P215)</f>
        <v>64654943</v>
      </c>
      <c r="Q216" s="32">
        <f>SUM(Q208:Q215)</f>
        <v>344358256</v>
      </c>
      <c r="R216" s="32">
        <f>SUM(R208:R215)</f>
        <v>370172559</v>
      </c>
      <c r="S216" s="32">
        <f>SUM(S208:S215)</f>
        <v>161397763</v>
      </c>
      <c r="T216" s="37">
        <f t="shared" si="54"/>
        <v>0.43600682729159296</v>
      </c>
      <c r="U216" s="37">
        <f t="shared" si="55"/>
        <v>1.2353732026335558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14236954</v>
      </c>
      <c r="E217" s="31">
        <v>13800969</v>
      </c>
      <c r="F217" s="31">
        <v>1851272</v>
      </c>
      <c r="G217" s="36">
        <f t="shared" si="48"/>
        <v>0.13003287079525577</v>
      </c>
      <c r="H217" s="31">
        <v>1525224</v>
      </c>
      <c r="I217" s="36">
        <f t="shared" si="49"/>
        <v>0.10713134284201523</v>
      </c>
      <c r="J217" s="31">
        <v>1042562</v>
      </c>
      <c r="K217" s="36">
        <f t="shared" si="50"/>
        <v>7.5542666605511538E-2</v>
      </c>
      <c r="L217" s="31">
        <v>0</v>
      </c>
      <c r="M217" s="36">
        <f t="shared" si="51"/>
        <v>0</v>
      </c>
      <c r="N217" s="31">
        <f t="shared" si="52"/>
        <v>4419058</v>
      </c>
      <c r="O217" s="36">
        <f t="shared" si="53"/>
        <v>0.32019911065665024</v>
      </c>
      <c r="P217" s="31">
        <v>394610</v>
      </c>
      <c r="Q217" s="31">
        <v>30472528</v>
      </c>
      <c r="R217" s="31">
        <v>30472528</v>
      </c>
      <c r="S217" s="31">
        <v>2608261</v>
      </c>
      <c r="T217" s="36">
        <f t="shared" si="54"/>
        <v>8.5593850303460214E-2</v>
      </c>
      <c r="U217" s="36">
        <f t="shared" si="55"/>
        <v>1.6420060312713818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226063604</v>
      </c>
      <c r="E218" s="31">
        <v>233803604</v>
      </c>
      <c r="F218" s="31">
        <v>38263331</v>
      </c>
      <c r="G218" s="36">
        <f t="shared" si="48"/>
        <v>0.16925913912263382</v>
      </c>
      <c r="H218" s="31">
        <v>40571627</v>
      </c>
      <c r="I218" s="36">
        <f t="shared" si="49"/>
        <v>0.17946996456802486</v>
      </c>
      <c r="J218" s="31">
        <v>45324962</v>
      </c>
      <c r="K218" s="36">
        <f t="shared" si="50"/>
        <v>0.19385912460100488</v>
      </c>
      <c r="L218" s="31">
        <v>0</v>
      </c>
      <c r="M218" s="36">
        <f t="shared" si="51"/>
        <v>0</v>
      </c>
      <c r="N218" s="31">
        <f t="shared" si="52"/>
        <v>124159920</v>
      </c>
      <c r="O218" s="36">
        <f t="shared" si="53"/>
        <v>0.53104365320219782</v>
      </c>
      <c r="P218" s="31">
        <v>35593980</v>
      </c>
      <c r="Q218" s="31">
        <v>204567920</v>
      </c>
      <c r="R218" s="31">
        <v>214567920</v>
      </c>
      <c r="S218" s="31">
        <v>107577890</v>
      </c>
      <c r="T218" s="36">
        <f t="shared" si="54"/>
        <v>0.50136986927029914</v>
      </c>
      <c r="U218" s="36">
        <f t="shared" si="55"/>
        <v>0.27338842130045582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120002875</v>
      </c>
      <c r="E219" s="31">
        <v>152370666</v>
      </c>
      <c r="F219" s="31">
        <v>38154752</v>
      </c>
      <c r="G219" s="36">
        <f t="shared" si="48"/>
        <v>0.31794864914694754</v>
      </c>
      <c r="H219" s="31">
        <v>42149487</v>
      </c>
      <c r="I219" s="36">
        <f t="shared" si="49"/>
        <v>0.35123730993944935</v>
      </c>
      <c r="J219" s="31">
        <v>41640956</v>
      </c>
      <c r="K219" s="36">
        <f t="shared" si="50"/>
        <v>0.27328722183310533</v>
      </c>
      <c r="L219" s="31">
        <v>0</v>
      </c>
      <c r="M219" s="36">
        <f t="shared" si="51"/>
        <v>0</v>
      </c>
      <c r="N219" s="31">
        <f t="shared" si="52"/>
        <v>121945195</v>
      </c>
      <c r="O219" s="36">
        <f t="shared" si="53"/>
        <v>0.80031936724618635</v>
      </c>
      <c r="P219" s="31">
        <v>39408369</v>
      </c>
      <c r="Q219" s="31">
        <v>142105929</v>
      </c>
      <c r="R219" s="31">
        <v>144879283</v>
      </c>
      <c r="S219" s="31">
        <v>112724388</v>
      </c>
      <c r="T219" s="36">
        <f t="shared" si="54"/>
        <v>0.77805732928703131</v>
      </c>
      <c r="U219" s="36">
        <f t="shared" si="55"/>
        <v>5.6652611022800725E-2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18273972</v>
      </c>
      <c r="E220" s="31">
        <v>19869779</v>
      </c>
      <c r="F220" s="31">
        <v>3059655</v>
      </c>
      <c r="G220" s="36">
        <f t="shared" si="48"/>
        <v>0.16743240057498174</v>
      </c>
      <c r="H220" s="31">
        <v>4710265</v>
      </c>
      <c r="I220" s="36">
        <f t="shared" si="49"/>
        <v>0.25775813818692511</v>
      </c>
      <c r="J220" s="31">
        <v>8388162</v>
      </c>
      <c r="K220" s="36">
        <f t="shared" si="50"/>
        <v>0.42215678392799438</v>
      </c>
      <c r="L220" s="31">
        <v>0</v>
      </c>
      <c r="M220" s="36">
        <f t="shared" si="51"/>
        <v>0</v>
      </c>
      <c r="N220" s="31">
        <f t="shared" si="52"/>
        <v>16158082</v>
      </c>
      <c r="O220" s="36">
        <f t="shared" si="53"/>
        <v>0.81319887855823658</v>
      </c>
      <c r="P220" s="31">
        <v>1341462</v>
      </c>
      <c r="Q220" s="31">
        <v>21094368</v>
      </c>
      <c r="R220" s="31">
        <v>17862793</v>
      </c>
      <c r="S220" s="31">
        <v>8930621</v>
      </c>
      <c r="T220" s="36">
        <f t="shared" si="54"/>
        <v>0.49995658573662027</v>
      </c>
      <c r="U220" s="36">
        <f t="shared" si="55"/>
        <v>5.2530000849819078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24742557</v>
      </c>
      <c r="E221" s="31">
        <v>30093871</v>
      </c>
      <c r="F221" s="31">
        <v>6268194</v>
      </c>
      <c r="G221" s="36">
        <f t="shared" si="48"/>
        <v>0.25333654884578016</v>
      </c>
      <c r="H221" s="31">
        <v>6299318</v>
      </c>
      <c r="I221" s="36">
        <f t="shared" si="49"/>
        <v>0.25459446248825457</v>
      </c>
      <c r="J221" s="31">
        <v>5114583</v>
      </c>
      <c r="K221" s="36">
        <f t="shared" si="50"/>
        <v>0.16995430730729191</v>
      </c>
      <c r="L221" s="31">
        <v>0</v>
      </c>
      <c r="M221" s="36">
        <f t="shared" si="51"/>
        <v>0</v>
      </c>
      <c r="N221" s="31">
        <f t="shared" si="52"/>
        <v>17682095</v>
      </c>
      <c r="O221" s="36">
        <f t="shared" si="53"/>
        <v>0.58756465726858464</v>
      </c>
      <c r="P221" s="31">
        <v>4395595</v>
      </c>
      <c r="Q221" s="31">
        <v>45299032</v>
      </c>
      <c r="R221" s="31">
        <v>35280176</v>
      </c>
      <c r="S221" s="31">
        <v>12320428</v>
      </c>
      <c r="T221" s="36">
        <f t="shared" si="54"/>
        <v>0.34921673860130403</v>
      </c>
      <c r="U221" s="36">
        <f t="shared" si="55"/>
        <v>0.16357011963113077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44137529</v>
      </c>
      <c r="E222" s="31">
        <v>36220313</v>
      </c>
      <c r="F222" s="31">
        <v>4987841</v>
      </c>
      <c r="G222" s="36">
        <f t="shared" si="48"/>
        <v>0.11300680198930031</v>
      </c>
      <c r="H222" s="31">
        <v>4096499</v>
      </c>
      <c r="I222" s="36">
        <f t="shared" si="49"/>
        <v>9.281215085692722E-2</v>
      </c>
      <c r="J222" s="31">
        <v>3951685</v>
      </c>
      <c r="K222" s="36">
        <f t="shared" si="50"/>
        <v>0.10910134873765448</v>
      </c>
      <c r="L222" s="31">
        <v>0</v>
      </c>
      <c r="M222" s="36">
        <f t="shared" si="51"/>
        <v>0</v>
      </c>
      <c r="N222" s="31">
        <f t="shared" si="52"/>
        <v>13036025</v>
      </c>
      <c r="O222" s="36">
        <f t="shared" si="53"/>
        <v>0.35990923104391725</v>
      </c>
      <c r="P222" s="31">
        <v>3430566</v>
      </c>
      <c r="Q222" s="31">
        <v>42649272</v>
      </c>
      <c r="R222" s="31">
        <v>42905011</v>
      </c>
      <c r="S222" s="31">
        <v>10978653</v>
      </c>
      <c r="T222" s="36">
        <f t="shared" si="54"/>
        <v>0.2558827685651916</v>
      </c>
      <c r="U222" s="36">
        <f t="shared" si="55"/>
        <v>0.15190467112424022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0</v>
      </c>
      <c r="E223" s="31">
        <v>0</v>
      </c>
      <c r="F223" s="31">
        <v>0</v>
      </c>
      <c r="G223" s="36">
        <f t="shared" si="48"/>
        <v>0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0</v>
      </c>
      <c r="M223" s="36">
        <f t="shared" si="51"/>
        <v>0</v>
      </c>
      <c r="N223" s="31">
        <f t="shared" si="52"/>
        <v>0</v>
      </c>
      <c r="O223" s="36">
        <f t="shared" si="53"/>
        <v>0</v>
      </c>
      <c r="P223" s="31">
        <v>0</v>
      </c>
      <c r="Q223" s="31">
        <v>0</v>
      </c>
      <c r="R223" s="31">
        <v>0</v>
      </c>
      <c r="S223" s="31">
        <v>0</v>
      </c>
      <c r="T223" s="36">
        <f t="shared" si="54"/>
        <v>0</v>
      </c>
      <c r="U223" s="36">
        <f t="shared" si="55"/>
        <v>0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447457491</v>
      </c>
      <c r="E224" s="32">
        <f>SUM(E217:E223)</f>
        <v>486159202</v>
      </c>
      <c r="F224" s="32">
        <f>SUM(F217:F223)</f>
        <v>92585045</v>
      </c>
      <c r="G224" s="37">
        <f t="shared" si="48"/>
        <v>0.20691361048193962</v>
      </c>
      <c r="H224" s="32">
        <f>SUM(H217:H223)</f>
        <v>99352420</v>
      </c>
      <c r="I224" s="37">
        <f t="shared" si="49"/>
        <v>0.22203767284789966</v>
      </c>
      <c r="J224" s="32">
        <f>SUM(J217:J223)</f>
        <v>105462910</v>
      </c>
      <c r="K224" s="37">
        <f t="shared" si="50"/>
        <v>0.21693081107204878</v>
      </c>
      <c r="L224" s="32">
        <f>SUM(L217:L223)</f>
        <v>0</v>
      </c>
      <c r="M224" s="37">
        <f t="shared" si="51"/>
        <v>0</v>
      </c>
      <c r="N224" s="32">
        <f t="shared" si="52"/>
        <v>297400375</v>
      </c>
      <c r="O224" s="37">
        <f t="shared" si="53"/>
        <v>0.61173453834984692</v>
      </c>
      <c r="P224" s="32">
        <f>SUM(P217:P223)</f>
        <v>84564582</v>
      </c>
      <c r="Q224" s="32">
        <f>SUM(Q217:Q223)</f>
        <v>486189049</v>
      </c>
      <c r="R224" s="32">
        <f>SUM(R217:R223)</f>
        <v>485967711</v>
      </c>
      <c r="S224" s="32">
        <f>SUM(S217:S223)</f>
        <v>255140241</v>
      </c>
      <c r="T224" s="37">
        <f t="shared" si="54"/>
        <v>0.52501480082902052</v>
      </c>
      <c r="U224" s="37">
        <f t="shared" si="55"/>
        <v>0.24712861467227487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55390727</v>
      </c>
      <c r="E225" s="31">
        <v>55390727</v>
      </c>
      <c r="F225" s="31">
        <v>6505811</v>
      </c>
      <c r="G225" s="36">
        <f t="shared" si="48"/>
        <v>0.11745307116117107</v>
      </c>
      <c r="H225" s="31">
        <v>6387251</v>
      </c>
      <c r="I225" s="36">
        <f t="shared" si="49"/>
        <v>0.1153126406880343</v>
      </c>
      <c r="J225" s="31">
        <v>5937494</v>
      </c>
      <c r="K225" s="36">
        <f t="shared" si="50"/>
        <v>0.10719292418747275</v>
      </c>
      <c r="L225" s="31">
        <v>0</v>
      </c>
      <c r="M225" s="36">
        <f t="shared" si="51"/>
        <v>0</v>
      </c>
      <c r="N225" s="31">
        <f t="shared" si="52"/>
        <v>18830556</v>
      </c>
      <c r="O225" s="36">
        <f t="shared" si="53"/>
        <v>0.33995863603667814</v>
      </c>
      <c r="P225" s="31">
        <v>6431001</v>
      </c>
      <c r="Q225" s="31">
        <v>59353163</v>
      </c>
      <c r="R225" s="31">
        <v>48484000</v>
      </c>
      <c r="S225" s="31">
        <v>20038718</v>
      </c>
      <c r="T225" s="36">
        <f t="shared" si="54"/>
        <v>0.413305791601353</v>
      </c>
      <c r="U225" s="36">
        <f t="shared" si="55"/>
        <v>-7.6738753422678663E-2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109156820</v>
      </c>
      <c r="E226" s="31">
        <v>106479757</v>
      </c>
      <c r="F226" s="31">
        <v>30838720</v>
      </c>
      <c r="G226" s="36">
        <f t="shared" si="48"/>
        <v>0.28251757425692686</v>
      </c>
      <c r="H226" s="31">
        <v>34575327</v>
      </c>
      <c r="I226" s="36">
        <f t="shared" si="49"/>
        <v>0.31674912295906016</v>
      </c>
      <c r="J226" s="31">
        <v>29653903</v>
      </c>
      <c r="K226" s="36">
        <f t="shared" si="50"/>
        <v>0.2784933384098538</v>
      </c>
      <c r="L226" s="31">
        <v>0</v>
      </c>
      <c r="M226" s="36">
        <f t="shared" si="51"/>
        <v>0</v>
      </c>
      <c r="N226" s="31">
        <f t="shared" si="52"/>
        <v>95067950</v>
      </c>
      <c r="O226" s="36">
        <f t="shared" si="53"/>
        <v>0.89282651161572424</v>
      </c>
      <c r="P226" s="31">
        <v>32431916</v>
      </c>
      <c r="Q226" s="31">
        <v>112308852</v>
      </c>
      <c r="R226" s="31">
        <v>116163295</v>
      </c>
      <c r="S226" s="31">
        <v>99190648</v>
      </c>
      <c r="T226" s="36">
        <f t="shared" si="54"/>
        <v>0.85388975923935351</v>
      </c>
      <c r="U226" s="36">
        <f t="shared" si="55"/>
        <v>-8.5656764774551086E-2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155860896</v>
      </c>
      <c r="E227" s="31">
        <v>155933896</v>
      </c>
      <c r="F227" s="31">
        <v>4777600</v>
      </c>
      <c r="G227" s="36">
        <f t="shared" si="48"/>
        <v>3.0652974046806454E-2</v>
      </c>
      <c r="H227" s="31">
        <v>10842138</v>
      </c>
      <c r="I227" s="36">
        <f t="shared" si="49"/>
        <v>6.9562913330101728E-2</v>
      </c>
      <c r="J227" s="31">
        <v>11358290</v>
      </c>
      <c r="K227" s="36">
        <f t="shared" si="50"/>
        <v>7.2840416941804625E-2</v>
      </c>
      <c r="L227" s="31">
        <v>0</v>
      </c>
      <c r="M227" s="36">
        <f t="shared" si="51"/>
        <v>0</v>
      </c>
      <c r="N227" s="31">
        <f t="shared" si="52"/>
        <v>26978028</v>
      </c>
      <c r="O227" s="36">
        <f t="shared" si="53"/>
        <v>0.17300938854243725</v>
      </c>
      <c r="P227" s="31">
        <v>9355438</v>
      </c>
      <c r="Q227" s="31">
        <v>176985170</v>
      </c>
      <c r="R227" s="31">
        <v>186224107</v>
      </c>
      <c r="S227" s="31">
        <v>26016526</v>
      </c>
      <c r="T227" s="36">
        <f t="shared" si="54"/>
        <v>0.13970546788552998</v>
      </c>
      <c r="U227" s="36">
        <f t="shared" si="55"/>
        <v>0.21408425773330975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256561758</v>
      </c>
      <c r="E228" s="31">
        <v>226205226</v>
      </c>
      <c r="F228" s="31">
        <v>63940925</v>
      </c>
      <c r="G228" s="36">
        <f t="shared" si="48"/>
        <v>0.24922235292759415</v>
      </c>
      <c r="H228" s="31">
        <v>90926266</v>
      </c>
      <c r="I228" s="36">
        <f t="shared" si="49"/>
        <v>0.35440303616878083</v>
      </c>
      <c r="J228" s="31">
        <v>95462020</v>
      </c>
      <c r="K228" s="36">
        <f t="shared" si="50"/>
        <v>0.42201509526574776</v>
      </c>
      <c r="L228" s="31">
        <v>0</v>
      </c>
      <c r="M228" s="36">
        <f t="shared" si="51"/>
        <v>0</v>
      </c>
      <c r="N228" s="31">
        <f t="shared" si="52"/>
        <v>250329211</v>
      </c>
      <c r="O228" s="36">
        <f t="shared" si="53"/>
        <v>1.1066464529868996</v>
      </c>
      <c r="P228" s="31">
        <v>73860776</v>
      </c>
      <c r="Q228" s="31">
        <v>256327096</v>
      </c>
      <c r="R228" s="31">
        <v>250550646</v>
      </c>
      <c r="S228" s="31">
        <v>205904703</v>
      </c>
      <c r="T228" s="36">
        <f t="shared" si="54"/>
        <v>0.82180870928586625</v>
      </c>
      <c r="U228" s="36">
        <f t="shared" si="55"/>
        <v>0.29245893652674315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0</v>
      </c>
      <c r="E229" s="31">
        <v>0</v>
      </c>
      <c r="F229" s="31">
        <v>0</v>
      </c>
      <c r="G229" s="36">
        <f t="shared" si="48"/>
        <v>0</v>
      </c>
      <c r="H229" s="31">
        <v>0</v>
      </c>
      <c r="I229" s="36">
        <f t="shared" si="49"/>
        <v>0</v>
      </c>
      <c r="J229" s="31">
        <v>0</v>
      </c>
      <c r="K229" s="36">
        <f t="shared" si="50"/>
        <v>0</v>
      </c>
      <c r="L229" s="31">
        <v>0</v>
      </c>
      <c r="M229" s="36">
        <f t="shared" si="51"/>
        <v>0</v>
      </c>
      <c r="N229" s="31">
        <f t="shared" si="52"/>
        <v>0</v>
      </c>
      <c r="O229" s="36">
        <f t="shared" si="53"/>
        <v>0</v>
      </c>
      <c r="P229" s="31">
        <v>0</v>
      </c>
      <c r="Q229" s="31">
        <v>0</v>
      </c>
      <c r="R229" s="31">
        <v>0</v>
      </c>
      <c r="S229" s="31">
        <v>0</v>
      </c>
      <c r="T229" s="36">
        <f t="shared" si="54"/>
        <v>0</v>
      </c>
      <c r="U229" s="36">
        <f t="shared" si="55"/>
        <v>0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576970201</v>
      </c>
      <c r="E230" s="32">
        <f>SUM(E225:E229)</f>
        <v>544009606</v>
      </c>
      <c r="F230" s="32">
        <f>SUM(F225:F229)</f>
        <v>106063056</v>
      </c>
      <c r="G230" s="37">
        <f t="shared" si="48"/>
        <v>0.18382761504176887</v>
      </c>
      <c r="H230" s="32">
        <f>SUM(H225:H229)</f>
        <v>142730982</v>
      </c>
      <c r="I230" s="37">
        <f t="shared" si="49"/>
        <v>0.24738016235954619</v>
      </c>
      <c r="J230" s="32">
        <f>SUM(J225:J229)</f>
        <v>142411707</v>
      </c>
      <c r="K230" s="37">
        <f t="shared" si="50"/>
        <v>0.26178160354028751</v>
      </c>
      <c r="L230" s="32">
        <f>SUM(L225:L229)</f>
        <v>0</v>
      </c>
      <c r="M230" s="37">
        <f t="shared" si="51"/>
        <v>0</v>
      </c>
      <c r="N230" s="32">
        <f t="shared" si="52"/>
        <v>391205745</v>
      </c>
      <c r="O230" s="37">
        <f t="shared" si="53"/>
        <v>0.71911550951546988</v>
      </c>
      <c r="P230" s="32">
        <f>SUM(P225:P229)</f>
        <v>122079131</v>
      </c>
      <c r="Q230" s="32">
        <f>SUM(Q225:Q229)</f>
        <v>604974281</v>
      </c>
      <c r="R230" s="32">
        <f>SUM(R225:R229)</f>
        <v>601422048</v>
      </c>
      <c r="S230" s="32">
        <f>SUM(S225:S229)</f>
        <v>351150595</v>
      </c>
      <c r="T230" s="37">
        <f t="shared" si="54"/>
        <v>0.58386717974130542</v>
      </c>
      <c r="U230" s="37">
        <f t="shared" si="55"/>
        <v>0.16655243065254122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1402479954</v>
      </c>
      <c r="E231" s="32">
        <f>SUM(E208:E215,E217:E223,E225:E229)</f>
        <v>1405527618</v>
      </c>
      <c r="F231" s="32">
        <f>SUM(F208:F215,F217:F223,F225:F229)</f>
        <v>245046031</v>
      </c>
      <c r="G231" s="37">
        <f t="shared" si="48"/>
        <v>0.17472337504796878</v>
      </c>
      <c r="H231" s="32">
        <f>SUM(H208:H215,H217:H223,H225:H229)</f>
        <v>298581139</v>
      </c>
      <c r="I231" s="37">
        <f t="shared" si="49"/>
        <v>0.21289512063856564</v>
      </c>
      <c r="J231" s="32">
        <f>SUM(J208:J215,J217:J223,J225:J229)</f>
        <v>392402544</v>
      </c>
      <c r="K231" s="37">
        <f t="shared" si="50"/>
        <v>0.27918522480431257</v>
      </c>
      <c r="L231" s="32">
        <f>SUM(L208:L215,L217:L223,L225:L229)</f>
        <v>0</v>
      </c>
      <c r="M231" s="37">
        <f t="shared" si="51"/>
        <v>0</v>
      </c>
      <c r="N231" s="32">
        <f t="shared" si="52"/>
        <v>936029714</v>
      </c>
      <c r="O231" s="37">
        <f t="shared" si="53"/>
        <v>0.66596323118283973</v>
      </c>
      <c r="P231" s="32">
        <f>SUM(P208:P215,P217:P223,P225:P229)</f>
        <v>271298656</v>
      </c>
      <c r="Q231" s="32">
        <f>SUM(Q208:Q215,Q217:Q223,Q225:Q229)</f>
        <v>1435521586</v>
      </c>
      <c r="R231" s="32">
        <f>SUM(R208:R215,R217:R223,R225:R229)</f>
        <v>1457562318</v>
      </c>
      <c r="S231" s="32">
        <f>SUM(S208:S215,S217:S223,S225:S229)</f>
        <v>767688599</v>
      </c>
      <c r="T231" s="37">
        <f t="shared" si="54"/>
        <v>0.52669350018144467</v>
      </c>
      <c r="U231" s="37">
        <f t="shared" si="55"/>
        <v>0.4463858752031562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28679272</v>
      </c>
      <c r="E234" s="31">
        <v>29589442</v>
      </c>
      <c r="F234" s="31">
        <v>0</v>
      </c>
      <c r="G234" s="36">
        <f t="shared" ref="G234:G260" si="56">IF(($D234     =0),0,($F234     /$D234     ))</f>
        <v>0</v>
      </c>
      <c r="H234" s="31">
        <v>116770</v>
      </c>
      <c r="I234" s="36">
        <f t="shared" ref="I234:I260" si="57">IF(($D234     =0),0,($H234     /$D234     ))</f>
        <v>4.0715817333159638E-3</v>
      </c>
      <c r="J234" s="31">
        <v>779186</v>
      </c>
      <c r="K234" s="36">
        <f t="shared" ref="K234:K260" si="58">IF(($E234     =0),0,($J234     /$E234     ))</f>
        <v>2.6333244134850532E-2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895956</v>
      </c>
      <c r="O234" s="36">
        <f t="shared" ref="O234:O260" si="61">IF(($E234     =0),0,($N234     /$E234     ))</f>
        <v>3.0279584184115402E-2</v>
      </c>
      <c r="P234" s="31">
        <v>0</v>
      </c>
      <c r="Q234" s="31">
        <v>28039129</v>
      </c>
      <c r="R234" s="31">
        <v>27383183</v>
      </c>
      <c r="S234" s="31">
        <v>82263</v>
      </c>
      <c r="T234" s="36">
        <f t="shared" ref="T234:T260" si="62">IF(($R234     =0),0,($S234     /$R234     ))</f>
        <v>3.0041430903047319E-3</v>
      </c>
      <c r="U234" s="36">
        <f t="shared" ref="U234:U260" si="63">IF(($P234     =0),0,(($J234     /$P234     )-1))</f>
        <v>0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101655547</v>
      </c>
      <c r="E235" s="31">
        <v>101590547</v>
      </c>
      <c r="F235" s="31">
        <v>23272654</v>
      </c>
      <c r="G235" s="36">
        <f t="shared" si="56"/>
        <v>0.22893639045589909</v>
      </c>
      <c r="H235" s="31">
        <v>26858471</v>
      </c>
      <c r="I235" s="36">
        <f t="shared" si="57"/>
        <v>0.26421057967451594</v>
      </c>
      <c r="J235" s="31">
        <v>25415524</v>
      </c>
      <c r="K235" s="36">
        <f t="shared" si="58"/>
        <v>0.25017607199221004</v>
      </c>
      <c r="L235" s="31">
        <v>0</v>
      </c>
      <c r="M235" s="36">
        <f t="shared" si="59"/>
        <v>0</v>
      </c>
      <c r="N235" s="31">
        <f t="shared" si="60"/>
        <v>75546649</v>
      </c>
      <c r="O235" s="36">
        <f t="shared" si="61"/>
        <v>0.74363856904914594</v>
      </c>
      <c r="P235" s="31">
        <v>17572059</v>
      </c>
      <c r="Q235" s="31">
        <v>89211708</v>
      </c>
      <c r="R235" s="31">
        <v>89908223</v>
      </c>
      <c r="S235" s="31">
        <v>52248627</v>
      </c>
      <c r="T235" s="36">
        <f t="shared" si="62"/>
        <v>0.58113290705345155</v>
      </c>
      <c r="U235" s="36">
        <f t="shared" si="63"/>
        <v>0.44636004238319482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255220774</v>
      </c>
      <c r="E236" s="31">
        <v>250220774</v>
      </c>
      <c r="F236" s="31">
        <v>21124787</v>
      </c>
      <c r="G236" s="36">
        <f t="shared" si="56"/>
        <v>8.2770640762965475E-2</v>
      </c>
      <c r="H236" s="31">
        <v>48359745</v>
      </c>
      <c r="I236" s="36">
        <f t="shared" si="57"/>
        <v>0.18948200901545734</v>
      </c>
      <c r="J236" s="31">
        <v>174909762</v>
      </c>
      <c r="K236" s="36">
        <f t="shared" si="58"/>
        <v>0.69902174469334832</v>
      </c>
      <c r="L236" s="31">
        <v>0</v>
      </c>
      <c r="M236" s="36">
        <f t="shared" si="59"/>
        <v>0</v>
      </c>
      <c r="N236" s="31">
        <f t="shared" si="60"/>
        <v>244394294</v>
      </c>
      <c r="O236" s="36">
        <f t="shared" si="61"/>
        <v>0.97671464320544388</v>
      </c>
      <c r="P236" s="31">
        <v>59623553</v>
      </c>
      <c r="Q236" s="31">
        <v>348527850</v>
      </c>
      <c r="R236" s="31">
        <v>349527850</v>
      </c>
      <c r="S236" s="31">
        <v>186695802</v>
      </c>
      <c r="T236" s="36">
        <f t="shared" si="62"/>
        <v>0.53413712812870273</v>
      </c>
      <c r="U236" s="36">
        <f t="shared" si="63"/>
        <v>1.9335682494466573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14134375</v>
      </c>
      <c r="E237" s="31">
        <v>13305704</v>
      </c>
      <c r="F237" s="31">
        <v>0</v>
      </c>
      <c r="G237" s="36">
        <f t="shared" si="56"/>
        <v>0</v>
      </c>
      <c r="H237" s="31">
        <v>2342005</v>
      </c>
      <c r="I237" s="36">
        <f t="shared" si="57"/>
        <v>0.16569568870218881</v>
      </c>
      <c r="J237" s="31">
        <v>2711885</v>
      </c>
      <c r="K237" s="36">
        <f t="shared" si="58"/>
        <v>0.20381371778599613</v>
      </c>
      <c r="L237" s="31">
        <v>0</v>
      </c>
      <c r="M237" s="36">
        <f t="shared" si="59"/>
        <v>0</v>
      </c>
      <c r="N237" s="31">
        <f t="shared" si="60"/>
        <v>5053890</v>
      </c>
      <c r="O237" s="36">
        <f t="shared" si="61"/>
        <v>0.37982883130422862</v>
      </c>
      <c r="P237" s="31">
        <v>103816</v>
      </c>
      <c r="Q237" s="31">
        <v>10405146</v>
      </c>
      <c r="R237" s="31">
        <v>9759369</v>
      </c>
      <c r="S237" s="31">
        <v>4358400</v>
      </c>
      <c r="T237" s="36">
        <f t="shared" si="62"/>
        <v>0.44658624958232446</v>
      </c>
      <c r="U237" s="36">
        <f t="shared" si="63"/>
        <v>25.122033212606919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58432963</v>
      </c>
      <c r="E238" s="31">
        <v>60802736</v>
      </c>
      <c r="F238" s="31">
        <v>7643186</v>
      </c>
      <c r="G238" s="36">
        <f t="shared" si="56"/>
        <v>0.13080264302188474</v>
      </c>
      <c r="H238" s="31">
        <v>18027201</v>
      </c>
      <c r="I238" s="36">
        <f t="shared" si="57"/>
        <v>0.30851081434977035</v>
      </c>
      <c r="J238" s="31">
        <v>9234967</v>
      </c>
      <c r="K238" s="36">
        <f t="shared" si="58"/>
        <v>0.15188406982212116</v>
      </c>
      <c r="L238" s="31">
        <v>0</v>
      </c>
      <c r="M238" s="36">
        <f t="shared" si="59"/>
        <v>0</v>
      </c>
      <c r="N238" s="31">
        <f t="shared" si="60"/>
        <v>34905354</v>
      </c>
      <c r="O238" s="36">
        <f t="shared" si="61"/>
        <v>0.57407538371299605</v>
      </c>
      <c r="P238" s="31">
        <v>21164048</v>
      </c>
      <c r="Q238" s="31">
        <v>84671413</v>
      </c>
      <c r="R238" s="31">
        <v>85525346</v>
      </c>
      <c r="S238" s="31">
        <v>42269728</v>
      </c>
      <c r="T238" s="36">
        <f t="shared" si="62"/>
        <v>0.49423627002923787</v>
      </c>
      <c r="U238" s="36">
        <f t="shared" si="63"/>
        <v>-0.56364836254387629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0</v>
      </c>
      <c r="E239" s="31">
        <v>0</v>
      </c>
      <c r="F239" s="31">
        <v>0</v>
      </c>
      <c r="G239" s="36">
        <f t="shared" si="56"/>
        <v>0</v>
      </c>
      <c r="H239" s="31">
        <v>0</v>
      </c>
      <c r="I239" s="36">
        <f t="shared" si="57"/>
        <v>0</v>
      </c>
      <c r="J239" s="31">
        <v>0</v>
      </c>
      <c r="K239" s="36">
        <f t="shared" si="58"/>
        <v>0</v>
      </c>
      <c r="L239" s="31">
        <v>0</v>
      </c>
      <c r="M239" s="36">
        <f t="shared" si="59"/>
        <v>0</v>
      </c>
      <c r="N239" s="31">
        <f t="shared" si="60"/>
        <v>0</v>
      </c>
      <c r="O239" s="36">
        <f t="shared" si="61"/>
        <v>0</v>
      </c>
      <c r="P239" s="31">
        <v>0</v>
      </c>
      <c r="Q239" s="31">
        <v>0</v>
      </c>
      <c r="R239" s="31">
        <v>0</v>
      </c>
      <c r="S239" s="31">
        <v>0</v>
      </c>
      <c r="T239" s="36">
        <f t="shared" si="62"/>
        <v>0</v>
      </c>
      <c r="U239" s="36">
        <f t="shared" si="63"/>
        <v>0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458122931</v>
      </c>
      <c r="E240" s="32">
        <f>SUM(E234:E239)</f>
        <v>455509203</v>
      </c>
      <c r="F240" s="32">
        <f>SUM(F234:F239)</f>
        <v>52040627</v>
      </c>
      <c r="G240" s="37">
        <f t="shared" si="56"/>
        <v>0.11359533321417609</v>
      </c>
      <c r="H240" s="32">
        <f>SUM(H234:H239)</f>
        <v>95704192</v>
      </c>
      <c r="I240" s="37">
        <f t="shared" si="57"/>
        <v>0.20890504605629531</v>
      </c>
      <c r="J240" s="32">
        <f>SUM(J234:J239)</f>
        <v>213051324</v>
      </c>
      <c r="K240" s="37">
        <f t="shared" si="58"/>
        <v>0.46772122845561914</v>
      </c>
      <c r="L240" s="32">
        <f>SUM(L234:L239)</f>
        <v>0</v>
      </c>
      <c r="M240" s="37">
        <f t="shared" si="59"/>
        <v>0</v>
      </c>
      <c r="N240" s="32">
        <f t="shared" si="60"/>
        <v>360796143</v>
      </c>
      <c r="O240" s="37">
        <f t="shared" si="61"/>
        <v>0.79207212636711533</v>
      </c>
      <c r="P240" s="32">
        <f>SUM(P234:P239)</f>
        <v>98463476</v>
      </c>
      <c r="Q240" s="32">
        <f>SUM(Q234:Q239)</f>
        <v>560855246</v>
      </c>
      <c r="R240" s="32">
        <f>SUM(R234:R239)</f>
        <v>562103971</v>
      </c>
      <c r="S240" s="32">
        <f>SUM(S234:S239)</f>
        <v>285654820</v>
      </c>
      <c r="T240" s="37">
        <f t="shared" si="62"/>
        <v>0.50818858207283502</v>
      </c>
      <c r="U240" s="37">
        <f t="shared" si="63"/>
        <v>1.1637599306366151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12051846</v>
      </c>
      <c r="E242" s="31">
        <v>11630591</v>
      </c>
      <c r="F242" s="31">
        <v>1340123</v>
      </c>
      <c r="G242" s="36">
        <f t="shared" si="56"/>
        <v>0.11119649222202142</v>
      </c>
      <c r="H242" s="31">
        <v>1779473</v>
      </c>
      <c r="I242" s="36">
        <f t="shared" si="57"/>
        <v>0.14765148841098699</v>
      </c>
      <c r="J242" s="31">
        <v>1603568</v>
      </c>
      <c r="K242" s="36">
        <f t="shared" si="58"/>
        <v>0.13787502285997333</v>
      </c>
      <c r="L242" s="31">
        <v>0</v>
      </c>
      <c r="M242" s="36">
        <f t="shared" si="59"/>
        <v>0</v>
      </c>
      <c r="N242" s="31">
        <f t="shared" si="60"/>
        <v>4723164</v>
      </c>
      <c r="O242" s="36">
        <f t="shared" si="61"/>
        <v>0.40609836593858384</v>
      </c>
      <c r="P242" s="31">
        <v>1752309</v>
      </c>
      <c r="Q242" s="31">
        <v>13245068</v>
      </c>
      <c r="R242" s="31">
        <v>12243316</v>
      </c>
      <c r="S242" s="31">
        <v>5337340</v>
      </c>
      <c r="T242" s="36">
        <f t="shared" si="62"/>
        <v>0.4359390870904582</v>
      </c>
      <c r="U242" s="36">
        <f t="shared" si="63"/>
        <v>-8.4882860271789928E-2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27360760</v>
      </c>
      <c r="E243" s="31">
        <v>61320135</v>
      </c>
      <c r="F243" s="31">
        <v>9278381</v>
      </c>
      <c r="G243" s="36">
        <f t="shared" si="56"/>
        <v>0.33911269277607786</v>
      </c>
      <c r="H243" s="31">
        <v>18294821</v>
      </c>
      <c r="I243" s="36">
        <f t="shared" si="57"/>
        <v>0.66865178452645324</v>
      </c>
      <c r="J243" s="31">
        <v>19706747</v>
      </c>
      <c r="K243" s="36">
        <f t="shared" si="58"/>
        <v>0.32137481432485432</v>
      </c>
      <c r="L243" s="31">
        <v>0</v>
      </c>
      <c r="M243" s="36">
        <f t="shared" si="59"/>
        <v>0</v>
      </c>
      <c r="N243" s="31">
        <f t="shared" si="60"/>
        <v>47279949</v>
      </c>
      <c r="O243" s="36">
        <f t="shared" si="61"/>
        <v>0.77103465281020667</v>
      </c>
      <c r="P243" s="31">
        <v>-43238746</v>
      </c>
      <c r="Q243" s="31">
        <v>30626052</v>
      </c>
      <c r="R243" s="31">
        <v>642501157</v>
      </c>
      <c r="S243" s="31">
        <v>560550344</v>
      </c>
      <c r="T243" s="36">
        <f t="shared" si="62"/>
        <v>0.8724503261867278</v>
      </c>
      <c r="U243" s="36">
        <f t="shared" si="63"/>
        <v>-1.4557659234613327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20100000</v>
      </c>
      <c r="E244" s="31">
        <v>-18767081</v>
      </c>
      <c r="F244" s="31">
        <v>50274</v>
      </c>
      <c r="G244" s="36">
        <f t="shared" si="56"/>
        <v>2.5011940298507464E-3</v>
      </c>
      <c r="H244" s="31">
        <v>372471</v>
      </c>
      <c r="I244" s="36">
        <f t="shared" si="57"/>
        <v>1.8530895522388059E-2</v>
      </c>
      <c r="J244" s="31">
        <v>156004</v>
      </c>
      <c r="K244" s="36">
        <f t="shared" si="58"/>
        <v>-8.3126406285559274E-3</v>
      </c>
      <c r="L244" s="31">
        <v>0</v>
      </c>
      <c r="M244" s="36">
        <f t="shared" si="59"/>
        <v>0</v>
      </c>
      <c r="N244" s="31">
        <f t="shared" si="60"/>
        <v>578749</v>
      </c>
      <c r="O244" s="36">
        <f t="shared" si="61"/>
        <v>-3.0838519852927581E-2</v>
      </c>
      <c r="P244" s="31">
        <v>10728</v>
      </c>
      <c r="Q244" s="31">
        <v>3000000</v>
      </c>
      <c r="R244" s="31">
        <v>2599367</v>
      </c>
      <c r="S244" s="31">
        <v>10728</v>
      </c>
      <c r="T244" s="36">
        <f t="shared" si="62"/>
        <v>4.1271586505483831E-3</v>
      </c>
      <c r="U244" s="36">
        <f t="shared" si="63"/>
        <v>13.541759880686055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14497136</v>
      </c>
      <c r="E245" s="31">
        <v>14414033</v>
      </c>
      <c r="F245" s="31">
        <v>3302249</v>
      </c>
      <c r="G245" s="36">
        <f t="shared" si="56"/>
        <v>0.22778630206683581</v>
      </c>
      <c r="H245" s="31">
        <v>3400391</v>
      </c>
      <c r="I245" s="36">
        <f t="shared" si="57"/>
        <v>0.2345560530024689</v>
      </c>
      <c r="J245" s="31">
        <v>2243726</v>
      </c>
      <c r="K245" s="36">
        <f t="shared" si="58"/>
        <v>0.1556626101799545</v>
      </c>
      <c r="L245" s="31">
        <v>0</v>
      </c>
      <c r="M245" s="36">
        <f t="shared" si="59"/>
        <v>0</v>
      </c>
      <c r="N245" s="31">
        <f t="shared" si="60"/>
        <v>8946366</v>
      </c>
      <c r="O245" s="36">
        <f t="shared" si="61"/>
        <v>0.62067056458105796</v>
      </c>
      <c r="P245" s="31">
        <v>1117102</v>
      </c>
      <c r="Q245" s="31">
        <v>16925748</v>
      </c>
      <c r="R245" s="31">
        <v>21411266</v>
      </c>
      <c r="S245" s="31">
        <v>4480974</v>
      </c>
      <c r="T245" s="36">
        <f t="shared" si="62"/>
        <v>0.20928113265231491</v>
      </c>
      <c r="U245" s="36">
        <f t="shared" si="63"/>
        <v>1.00852384115327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0</v>
      </c>
      <c r="E246" s="31">
        <v>0</v>
      </c>
      <c r="F246" s="31">
        <v>0</v>
      </c>
      <c r="G246" s="36">
        <f t="shared" si="56"/>
        <v>0</v>
      </c>
      <c r="H246" s="31">
        <v>0</v>
      </c>
      <c r="I246" s="36">
        <f t="shared" si="57"/>
        <v>0</v>
      </c>
      <c r="J246" s="31">
        <v>0</v>
      </c>
      <c r="K246" s="36">
        <f t="shared" si="58"/>
        <v>0</v>
      </c>
      <c r="L246" s="31">
        <v>0</v>
      </c>
      <c r="M246" s="36">
        <f t="shared" si="59"/>
        <v>0</v>
      </c>
      <c r="N246" s="31">
        <f t="shared" si="60"/>
        <v>0</v>
      </c>
      <c r="O246" s="36">
        <f t="shared" si="61"/>
        <v>0</v>
      </c>
      <c r="P246" s="31">
        <v>0</v>
      </c>
      <c r="Q246" s="31">
        <v>0</v>
      </c>
      <c r="R246" s="31">
        <v>0</v>
      </c>
      <c r="S246" s="31">
        <v>0</v>
      </c>
      <c r="T246" s="36">
        <f t="shared" si="62"/>
        <v>0</v>
      </c>
      <c r="U246" s="36">
        <f t="shared" si="63"/>
        <v>0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74009742</v>
      </c>
      <c r="E247" s="32">
        <f>SUM(E241:E246)</f>
        <v>68597678</v>
      </c>
      <c r="F247" s="32">
        <f>SUM(F241:F246)</f>
        <v>13971027</v>
      </c>
      <c r="G247" s="37">
        <f t="shared" si="56"/>
        <v>0.18877281047676128</v>
      </c>
      <c r="H247" s="32">
        <f>SUM(H241:H246)</f>
        <v>23847156</v>
      </c>
      <c r="I247" s="37">
        <f t="shared" si="57"/>
        <v>0.32221644550524176</v>
      </c>
      <c r="J247" s="32">
        <f>SUM(J241:J246)</f>
        <v>23710045</v>
      </c>
      <c r="K247" s="37">
        <f t="shared" si="58"/>
        <v>0.34563917746603612</v>
      </c>
      <c r="L247" s="32">
        <f>SUM(L241:L246)</f>
        <v>0</v>
      </c>
      <c r="M247" s="37">
        <f t="shared" si="59"/>
        <v>0</v>
      </c>
      <c r="N247" s="32">
        <f t="shared" si="60"/>
        <v>61528228</v>
      </c>
      <c r="O247" s="37">
        <f t="shared" si="61"/>
        <v>0.89694330469903083</v>
      </c>
      <c r="P247" s="32">
        <f>SUM(P241:P246)</f>
        <v>-40358607</v>
      </c>
      <c r="Q247" s="32">
        <f>SUM(Q241:Q246)</f>
        <v>63796868</v>
      </c>
      <c r="R247" s="32">
        <f>SUM(R241:R246)</f>
        <v>678755106</v>
      </c>
      <c r="S247" s="32">
        <f>SUM(S241:S246)</f>
        <v>570379386</v>
      </c>
      <c r="T247" s="37">
        <f t="shared" si="62"/>
        <v>0.84033163206878325</v>
      </c>
      <c r="U247" s="37">
        <f t="shared" si="63"/>
        <v>-1.5874842261032449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56326053</v>
      </c>
      <c r="E248" s="31">
        <v>53963342</v>
      </c>
      <c r="F248" s="31">
        <v>9336118</v>
      </c>
      <c r="G248" s="36">
        <f t="shared" si="56"/>
        <v>0.1657513264776426</v>
      </c>
      <c r="H248" s="31">
        <v>8255108</v>
      </c>
      <c r="I248" s="36">
        <f t="shared" si="57"/>
        <v>0.14655931953904172</v>
      </c>
      <c r="J248" s="31">
        <v>6919574</v>
      </c>
      <c r="K248" s="36">
        <f t="shared" si="58"/>
        <v>0.12822730660380524</v>
      </c>
      <c r="L248" s="31">
        <v>0</v>
      </c>
      <c r="M248" s="36">
        <f t="shared" si="59"/>
        <v>0</v>
      </c>
      <c r="N248" s="31">
        <f t="shared" si="60"/>
        <v>24510800</v>
      </c>
      <c r="O248" s="36">
        <f t="shared" si="61"/>
        <v>0.45421204639253071</v>
      </c>
      <c r="P248" s="31">
        <v>5444314</v>
      </c>
      <c r="Q248" s="31">
        <v>38668050</v>
      </c>
      <c r="R248" s="31">
        <v>37787558</v>
      </c>
      <c r="S248" s="31">
        <v>17868960</v>
      </c>
      <c r="T248" s="36">
        <f t="shared" si="62"/>
        <v>0.47287945942418402</v>
      </c>
      <c r="U248" s="36">
        <f t="shared" si="63"/>
        <v>0.27097261473162648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17066684</v>
      </c>
      <c r="E249" s="31">
        <v>17066684</v>
      </c>
      <c r="F249" s="31">
        <v>0</v>
      </c>
      <c r="G249" s="36">
        <f t="shared" si="56"/>
        <v>0</v>
      </c>
      <c r="H249" s="31">
        <v>4606764</v>
      </c>
      <c r="I249" s="36">
        <f t="shared" si="57"/>
        <v>0.26992730398008191</v>
      </c>
      <c r="J249" s="31">
        <v>2341354</v>
      </c>
      <c r="K249" s="36">
        <f t="shared" si="58"/>
        <v>0.13718857160535697</v>
      </c>
      <c r="L249" s="31">
        <v>0</v>
      </c>
      <c r="M249" s="36">
        <f t="shared" si="59"/>
        <v>0</v>
      </c>
      <c r="N249" s="31">
        <f t="shared" si="60"/>
        <v>6948118</v>
      </c>
      <c r="O249" s="36">
        <f t="shared" si="61"/>
        <v>0.40711587558543888</v>
      </c>
      <c r="P249" s="31">
        <v>1028914</v>
      </c>
      <c r="Q249" s="31">
        <v>18374320</v>
      </c>
      <c r="R249" s="31">
        <v>18454320</v>
      </c>
      <c r="S249" s="31">
        <v>6796216</v>
      </c>
      <c r="T249" s="36">
        <f t="shared" si="62"/>
        <v>0.36827236115988016</v>
      </c>
      <c r="U249" s="36">
        <f t="shared" si="63"/>
        <v>1.2755585014879767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20537160</v>
      </c>
      <c r="E250" s="31">
        <v>16187160</v>
      </c>
      <c r="F250" s="31">
        <v>4522194</v>
      </c>
      <c r="G250" s="36">
        <f t="shared" si="56"/>
        <v>0.22019568431078104</v>
      </c>
      <c r="H250" s="31">
        <v>4878399</v>
      </c>
      <c r="I250" s="36">
        <f t="shared" si="57"/>
        <v>0.23754009804666273</v>
      </c>
      <c r="J250" s="31">
        <v>4250717</v>
      </c>
      <c r="K250" s="36">
        <f t="shared" si="58"/>
        <v>0.2625980715579509</v>
      </c>
      <c r="L250" s="31">
        <v>0</v>
      </c>
      <c r="M250" s="36">
        <f t="shared" si="59"/>
        <v>0</v>
      </c>
      <c r="N250" s="31">
        <f t="shared" si="60"/>
        <v>13651310</v>
      </c>
      <c r="O250" s="36">
        <f t="shared" si="61"/>
        <v>0.84334188331986581</v>
      </c>
      <c r="P250" s="31">
        <v>4547411</v>
      </c>
      <c r="Q250" s="31">
        <v>16629236</v>
      </c>
      <c r="R250" s="31">
        <v>21389448</v>
      </c>
      <c r="S250" s="31">
        <v>14142086</v>
      </c>
      <c r="T250" s="36">
        <f t="shared" si="62"/>
        <v>0.66117115317795949</v>
      </c>
      <c r="U250" s="36">
        <f t="shared" si="63"/>
        <v>-6.5244597420378359E-2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14097685</v>
      </c>
      <c r="E251" s="31">
        <v>14200094</v>
      </c>
      <c r="F251" s="31">
        <v>3332657</v>
      </c>
      <c r="G251" s="36">
        <f t="shared" si="56"/>
        <v>0.2363974652575937</v>
      </c>
      <c r="H251" s="31">
        <v>3411411</v>
      </c>
      <c r="I251" s="36">
        <f t="shared" si="57"/>
        <v>0.24198377251300479</v>
      </c>
      <c r="J251" s="31">
        <v>3631433</v>
      </c>
      <c r="K251" s="36">
        <f t="shared" si="58"/>
        <v>0.25573302542926829</v>
      </c>
      <c r="L251" s="31">
        <v>0</v>
      </c>
      <c r="M251" s="36">
        <f t="shared" si="59"/>
        <v>0</v>
      </c>
      <c r="N251" s="31">
        <f t="shared" si="60"/>
        <v>10375501</v>
      </c>
      <c r="O251" s="36">
        <f t="shared" si="61"/>
        <v>0.73066424771554328</v>
      </c>
      <c r="P251" s="31">
        <v>3268509</v>
      </c>
      <c r="Q251" s="31">
        <v>10393709</v>
      </c>
      <c r="R251" s="31">
        <v>13121318</v>
      </c>
      <c r="S251" s="31">
        <v>9557189</v>
      </c>
      <c r="T251" s="36">
        <f t="shared" si="62"/>
        <v>0.72837111332870674</v>
      </c>
      <c r="U251" s="36">
        <f t="shared" si="63"/>
        <v>0.11103656131893769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108027582</v>
      </c>
      <c r="E254" s="32">
        <f>SUM(E248:E253)</f>
        <v>101417280</v>
      </c>
      <c r="F254" s="32">
        <f>SUM(F248:F253)</f>
        <v>17190969</v>
      </c>
      <c r="G254" s="37">
        <f t="shared" si="56"/>
        <v>0.15913499757867394</v>
      </c>
      <c r="H254" s="32">
        <f>SUM(H248:H253)</f>
        <v>21151682</v>
      </c>
      <c r="I254" s="37">
        <f t="shared" si="57"/>
        <v>0.19579890254324123</v>
      </c>
      <c r="J254" s="32">
        <f>SUM(J248:J253)</f>
        <v>17143078</v>
      </c>
      <c r="K254" s="37">
        <f t="shared" si="58"/>
        <v>0.16903507962351189</v>
      </c>
      <c r="L254" s="32">
        <f>SUM(L248:L253)</f>
        <v>0</v>
      </c>
      <c r="M254" s="37">
        <f t="shared" si="59"/>
        <v>0</v>
      </c>
      <c r="N254" s="32">
        <f t="shared" si="60"/>
        <v>55485729</v>
      </c>
      <c r="O254" s="37">
        <f t="shared" si="61"/>
        <v>0.54710330428897325</v>
      </c>
      <c r="P254" s="32">
        <f>SUM(P248:P253)</f>
        <v>14289148</v>
      </c>
      <c r="Q254" s="32">
        <f>SUM(Q248:Q253)</f>
        <v>84065315</v>
      </c>
      <c r="R254" s="32">
        <f>SUM(R248:R253)</f>
        <v>90752644</v>
      </c>
      <c r="S254" s="32">
        <f>SUM(S248:S253)</f>
        <v>48364451</v>
      </c>
      <c r="T254" s="37">
        <f t="shared" si="62"/>
        <v>0.53292608202136793</v>
      </c>
      <c r="U254" s="37">
        <f t="shared" si="63"/>
        <v>0.19972709359578333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278502153</v>
      </c>
      <c r="E255" s="31">
        <v>294756153</v>
      </c>
      <c r="F255" s="31">
        <v>30147267</v>
      </c>
      <c r="G255" s="36">
        <f t="shared" si="56"/>
        <v>0.10824787771030266</v>
      </c>
      <c r="H255" s="31">
        <v>36965553</v>
      </c>
      <c r="I255" s="36">
        <f t="shared" si="57"/>
        <v>0.13272986438995321</v>
      </c>
      <c r="J255" s="31">
        <v>131489157</v>
      </c>
      <c r="K255" s="36">
        <f t="shared" si="58"/>
        <v>0.44609469780941263</v>
      </c>
      <c r="L255" s="31">
        <v>0</v>
      </c>
      <c r="M255" s="36">
        <f t="shared" si="59"/>
        <v>0</v>
      </c>
      <c r="N255" s="31">
        <f t="shared" si="60"/>
        <v>198601977</v>
      </c>
      <c r="O255" s="36">
        <f t="shared" si="61"/>
        <v>0.67378399052453364</v>
      </c>
      <c r="P255" s="31">
        <v>84496592</v>
      </c>
      <c r="Q255" s="31">
        <v>219816772</v>
      </c>
      <c r="R255" s="31">
        <v>358489709</v>
      </c>
      <c r="S255" s="31">
        <v>150578142</v>
      </c>
      <c r="T255" s="36">
        <f t="shared" si="62"/>
        <v>0.42003476869680517</v>
      </c>
      <c r="U255" s="36">
        <f t="shared" si="63"/>
        <v>0.55614745976973845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11524222</v>
      </c>
      <c r="E256" s="31">
        <v>11524222</v>
      </c>
      <c r="F256" s="31">
        <v>2888166</v>
      </c>
      <c r="G256" s="36">
        <f t="shared" si="56"/>
        <v>0.25061700477481258</v>
      </c>
      <c r="H256" s="31">
        <v>3441729</v>
      </c>
      <c r="I256" s="36">
        <f t="shared" si="57"/>
        <v>0.29865174412641476</v>
      </c>
      <c r="J256" s="31">
        <v>3105517</v>
      </c>
      <c r="K256" s="36">
        <f t="shared" si="58"/>
        <v>0.26947736688862817</v>
      </c>
      <c r="L256" s="31">
        <v>0</v>
      </c>
      <c r="M256" s="36">
        <f t="shared" si="59"/>
        <v>0</v>
      </c>
      <c r="N256" s="31">
        <f t="shared" si="60"/>
        <v>9435412</v>
      </c>
      <c r="O256" s="36">
        <f t="shared" si="61"/>
        <v>0.81874611578985546</v>
      </c>
      <c r="P256" s="31">
        <v>2942199</v>
      </c>
      <c r="Q256" s="31">
        <v>11338720</v>
      </c>
      <c r="R256" s="31">
        <v>11338720</v>
      </c>
      <c r="S256" s="31">
        <v>8673583</v>
      </c>
      <c r="T256" s="36">
        <f t="shared" si="62"/>
        <v>0.76495256960221258</v>
      </c>
      <c r="U256" s="36">
        <f t="shared" si="63"/>
        <v>5.5508821803011976E-2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72528448</v>
      </c>
      <c r="E257" s="31">
        <v>73994048</v>
      </c>
      <c r="F257" s="31">
        <v>10769549</v>
      </c>
      <c r="G257" s="36">
        <f t="shared" si="56"/>
        <v>0.14848723910375139</v>
      </c>
      <c r="H257" s="31">
        <v>13966930</v>
      </c>
      <c r="I257" s="36">
        <f t="shared" si="57"/>
        <v>0.19257174784713441</v>
      </c>
      <c r="J257" s="31">
        <v>-80562794</v>
      </c>
      <c r="K257" s="36">
        <f t="shared" si="58"/>
        <v>-1.0887739781448367</v>
      </c>
      <c r="L257" s="31">
        <v>0</v>
      </c>
      <c r="M257" s="36">
        <f t="shared" si="59"/>
        <v>0</v>
      </c>
      <c r="N257" s="31">
        <f t="shared" si="60"/>
        <v>-55826315</v>
      </c>
      <c r="O257" s="36">
        <f t="shared" si="61"/>
        <v>-0.75447034604729291</v>
      </c>
      <c r="P257" s="31">
        <v>13659203</v>
      </c>
      <c r="Q257" s="31">
        <v>84384737</v>
      </c>
      <c r="R257" s="31">
        <v>76585987</v>
      </c>
      <c r="S257" s="31">
        <v>41026822</v>
      </c>
      <c r="T257" s="36">
        <f t="shared" si="62"/>
        <v>0.53569619726909046</v>
      </c>
      <c r="U257" s="36">
        <f t="shared" si="63"/>
        <v>-6.8980596452077032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362554823</v>
      </c>
      <c r="E259" s="32">
        <f>SUM(E255:E258)</f>
        <v>380274423</v>
      </c>
      <c r="F259" s="32">
        <f>SUM(F255:F258)</f>
        <v>43804982</v>
      </c>
      <c r="G259" s="37">
        <f t="shared" si="56"/>
        <v>0.12082305687600796</v>
      </c>
      <c r="H259" s="32">
        <f>SUM(H255:H258)</f>
        <v>54374212</v>
      </c>
      <c r="I259" s="37">
        <f t="shared" si="57"/>
        <v>0.14997514458661607</v>
      </c>
      <c r="J259" s="32">
        <f>SUM(J255:J258)</f>
        <v>54031880</v>
      </c>
      <c r="K259" s="37">
        <f t="shared" si="58"/>
        <v>0.14208654785073463</v>
      </c>
      <c r="L259" s="32">
        <f>SUM(L255:L258)</f>
        <v>0</v>
      </c>
      <c r="M259" s="37">
        <f t="shared" si="59"/>
        <v>0</v>
      </c>
      <c r="N259" s="32">
        <f t="shared" si="60"/>
        <v>152211074</v>
      </c>
      <c r="O259" s="37">
        <f t="shared" si="61"/>
        <v>0.40026639919456269</v>
      </c>
      <c r="P259" s="32">
        <f>SUM(P255:P258)</f>
        <v>101097994</v>
      </c>
      <c r="Q259" s="32">
        <f>SUM(Q255:Q258)</f>
        <v>315540229</v>
      </c>
      <c r="R259" s="32">
        <f>SUM(R255:R258)</f>
        <v>446414416</v>
      </c>
      <c r="S259" s="32">
        <f>SUM(S255:S258)</f>
        <v>200278547</v>
      </c>
      <c r="T259" s="37">
        <f t="shared" si="62"/>
        <v>0.4486381707709009</v>
      </c>
      <c r="U259" s="37">
        <f t="shared" si="63"/>
        <v>-0.46554943513518177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1002715078</v>
      </c>
      <c r="E260" s="32">
        <f>SUM(E234:E239,E241:E246,E248:E253,E255:E258)</f>
        <v>1005798584</v>
      </c>
      <c r="F260" s="32">
        <f>SUM(F234:F239,F241:F246,F248:F253,F255:F258)</f>
        <v>127007605</v>
      </c>
      <c r="G260" s="37">
        <f t="shared" si="56"/>
        <v>0.12666370316613509</v>
      </c>
      <c r="H260" s="32">
        <f>SUM(H234:H239,H241:H246,H248:H253,H255:H258)</f>
        <v>195077242</v>
      </c>
      <c r="I260" s="37">
        <f t="shared" si="57"/>
        <v>0.19454902621899139</v>
      </c>
      <c r="J260" s="32">
        <f>SUM(J234:J239,J241:J246,J248:J253,J255:J258)</f>
        <v>307936327</v>
      </c>
      <c r="K260" s="37">
        <f t="shared" si="58"/>
        <v>0.30616102656990818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630021174</v>
      </c>
      <c r="O260" s="37">
        <f t="shared" si="61"/>
        <v>0.62638900473934256</v>
      </c>
      <c r="P260" s="32">
        <f>SUM(P234:P239,P241:P246,P248:P253,P255:P258)</f>
        <v>173492011</v>
      </c>
      <c r="Q260" s="32">
        <f>SUM(Q234:Q239,Q241:Q246,Q248:Q253,Q255:Q258)</f>
        <v>1024257658</v>
      </c>
      <c r="R260" s="32">
        <f>SUM(R234:R239,R241:R246,R248:R253,R255:R258)</f>
        <v>1778026137</v>
      </c>
      <c r="S260" s="32">
        <f>SUM(S234:S239,S241:S246,S248:S253,S255:S258)</f>
        <v>1104677204</v>
      </c>
      <c r="T260" s="37">
        <f t="shared" si="62"/>
        <v>0.62129413117845522</v>
      </c>
      <c r="U260" s="37">
        <f t="shared" si="63"/>
        <v>0.77493087563553575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5094437</v>
      </c>
      <c r="E263" s="31">
        <v>5286526</v>
      </c>
      <c r="F263" s="31">
        <v>392203</v>
      </c>
      <c r="G263" s="36">
        <f t="shared" ref="G263:G299" si="64">IF(($D263     =0),0,($F263     /$D263     ))</f>
        <v>7.6986524713133164E-2</v>
      </c>
      <c r="H263" s="31">
        <v>605212</v>
      </c>
      <c r="I263" s="36">
        <f t="shared" ref="I263:I299" si="65">IF(($D263     =0),0,($H263     /$D263     ))</f>
        <v>0.11879860326077249</v>
      </c>
      <c r="J263" s="31">
        <v>529971</v>
      </c>
      <c r="K263" s="36">
        <f t="shared" ref="K263:K299" si="66">IF(($E263     =0),0,($J263     /$E263     ))</f>
        <v>0.10024938872900653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1527386</v>
      </c>
      <c r="O263" s="36">
        <f t="shared" ref="O263:O299" si="69">IF(($E263     =0),0,($N263     /$E263     ))</f>
        <v>0.28892055009282086</v>
      </c>
      <c r="P263" s="31">
        <v>121095</v>
      </c>
      <c r="Q263" s="31">
        <v>5794401</v>
      </c>
      <c r="R263" s="31">
        <v>5396092</v>
      </c>
      <c r="S263" s="31">
        <v>121095</v>
      </c>
      <c r="T263" s="36">
        <f t="shared" ref="T263:T299" si="70">IF(($R263     =0),0,($S263     /$R263     ))</f>
        <v>2.2441240809089245E-2</v>
      </c>
      <c r="U263" s="36">
        <f t="shared" ref="U263:U299" si="71">IF(($P263     =0),0,(($J263     /$P263     )-1))</f>
        <v>3.3764895330112719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26120424</v>
      </c>
      <c r="E264" s="31">
        <v>26039532</v>
      </c>
      <c r="F264" s="31">
        <v>7179489</v>
      </c>
      <c r="G264" s="36">
        <f t="shared" si="64"/>
        <v>0.27486112017170933</v>
      </c>
      <c r="H264" s="31">
        <v>6974054</v>
      </c>
      <c r="I264" s="36">
        <f t="shared" si="65"/>
        <v>0.26699620189932599</v>
      </c>
      <c r="J264" s="31">
        <v>6887175</v>
      </c>
      <c r="K264" s="36">
        <f t="shared" si="66"/>
        <v>0.2644892004971518</v>
      </c>
      <c r="L264" s="31">
        <v>0</v>
      </c>
      <c r="M264" s="36">
        <f t="shared" si="67"/>
        <v>0</v>
      </c>
      <c r="N264" s="31">
        <f t="shared" si="68"/>
        <v>21040718</v>
      </c>
      <c r="O264" s="36">
        <f t="shared" si="69"/>
        <v>0.80802980637286415</v>
      </c>
      <c r="P264" s="31">
        <v>2838315</v>
      </c>
      <c r="Q264" s="31">
        <v>27755727</v>
      </c>
      <c r="R264" s="31">
        <v>27319079</v>
      </c>
      <c r="S264" s="31">
        <v>16687127</v>
      </c>
      <c r="T264" s="36">
        <f t="shared" si="70"/>
        <v>0.61082319063537982</v>
      </c>
      <c r="U264" s="36">
        <f t="shared" si="71"/>
        <v>1.4265012868550531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24722205</v>
      </c>
      <c r="E265" s="31">
        <v>20675205</v>
      </c>
      <c r="F265" s="31">
        <v>1002098</v>
      </c>
      <c r="G265" s="36">
        <f t="shared" si="64"/>
        <v>4.0534329360993486E-2</v>
      </c>
      <c r="H265" s="31">
        <v>1222829</v>
      </c>
      <c r="I265" s="36">
        <f t="shared" si="65"/>
        <v>4.9462780524633626E-2</v>
      </c>
      <c r="J265" s="31">
        <v>3608810</v>
      </c>
      <c r="K265" s="36">
        <f t="shared" si="66"/>
        <v>0.17454772516161265</v>
      </c>
      <c r="L265" s="31">
        <v>0</v>
      </c>
      <c r="M265" s="36">
        <f t="shared" si="67"/>
        <v>0</v>
      </c>
      <c r="N265" s="31">
        <f t="shared" si="68"/>
        <v>5833737</v>
      </c>
      <c r="O265" s="36">
        <f t="shared" si="69"/>
        <v>0.2821610233127072</v>
      </c>
      <c r="P265" s="31">
        <v>6836844</v>
      </c>
      <c r="Q265" s="31">
        <v>28865618</v>
      </c>
      <c r="R265" s="31">
        <v>26710329</v>
      </c>
      <c r="S265" s="31">
        <v>15691020</v>
      </c>
      <c r="T265" s="36">
        <f t="shared" si="70"/>
        <v>0.58745139380349831</v>
      </c>
      <c r="U265" s="36">
        <f t="shared" si="71"/>
        <v>-0.47215264821019753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55937066</v>
      </c>
      <c r="E267" s="32">
        <f>SUM(E263:E266)</f>
        <v>52001263</v>
      </c>
      <c r="F267" s="32">
        <f>SUM(F263:F266)</f>
        <v>8573790</v>
      </c>
      <c r="G267" s="37">
        <f t="shared" si="64"/>
        <v>0.15327564731407256</v>
      </c>
      <c r="H267" s="32">
        <f>SUM(H263:H266)</f>
        <v>8802095</v>
      </c>
      <c r="I267" s="37">
        <f t="shared" si="65"/>
        <v>0.15735710914834181</v>
      </c>
      <c r="J267" s="32">
        <f>SUM(J263:J266)</f>
        <v>11025956</v>
      </c>
      <c r="K267" s="37">
        <f t="shared" si="66"/>
        <v>0.21203246544223359</v>
      </c>
      <c r="L267" s="32">
        <f>SUM(L263:L266)</f>
        <v>0</v>
      </c>
      <c r="M267" s="37">
        <f t="shared" si="67"/>
        <v>0</v>
      </c>
      <c r="N267" s="32">
        <f t="shared" si="68"/>
        <v>28401841</v>
      </c>
      <c r="O267" s="37">
        <f t="shared" si="69"/>
        <v>0.54617598422561386</v>
      </c>
      <c r="P267" s="32">
        <f>SUM(P263:P266)</f>
        <v>9796254</v>
      </c>
      <c r="Q267" s="32">
        <f>SUM(Q263:Q266)</f>
        <v>62415746</v>
      </c>
      <c r="R267" s="32">
        <f>SUM(R263:R266)</f>
        <v>59425500</v>
      </c>
      <c r="S267" s="32">
        <f>SUM(S263:S266)</f>
        <v>32499242</v>
      </c>
      <c r="T267" s="37">
        <f t="shared" si="70"/>
        <v>0.54689050996626032</v>
      </c>
      <c r="U267" s="37">
        <f t="shared" si="71"/>
        <v>0.12552777827116368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3860257</v>
      </c>
      <c r="E268" s="31">
        <v>3861777</v>
      </c>
      <c r="F268" s="31">
        <v>358538</v>
      </c>
      <c r="G268" s="36">
        <f t="shared" si="64"/>
        <v>9.2879308294758614E-2</v>
      </c>
      <c r="H268" s="31">
        <v>275949</v>
      </c>
      <c r="I268" s="36">
        <f t="shared" si="65"/>
        <v>7.1484618770201055E-2</v>
      </c>
      <c r="J268" s="31">
        <v>480506</v>
      </c>
      <c r="K268" s="36">
        <f t="shared" si="66"/>
        <v>0.12442613853674099</v>
      </c>
      <c r="L268" s="31">
        <v>0</v>
      </c>
      <c r="M268" s="36">
        <f t="shared" si="67"/>
        <v>0</v>
      </c>
      <c r="N268" s="31">
        <f t="shared" si="68"/>
        <v>1114993</v>
      </c>
      <c r="O268" s="36">
        <f t="shared" si="69"/>
        <v>0.2887253717653816</v>
      </c>
      <c r="P268" s="31">
        <v>375285</v>
      </c>
      <c r="Q268" s="31">
        <v>8456797</v>
      </c>
      <c r="R268" s="31">
        <v>7981686</v>
      </c>
      <c r="S268" s="31">
        <v>876422</v>
      </c>
      <c r="T268" s="36">
        <f t="shared" si="70"/>
        <v>0.10980411907960298</v>
      </c>
      <c r="U268" s="36">
        <f t="shared" si="71"/>
        <v>0.28037624738532041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48205141</v>
      </c>
      <c r="E269" s="31">
        <v>15436060</v>
      </c>
      <c r="F269" s="31">
        <v>1654261</v>
      </c>
      <c r="G269" s="36">
        <f t="shared" si="64"/>
        <v>3.4317107380725222E-2</v>
      </c>
      <c r="H269" s="31">
        <v>2402351</v>
      </c>
      <c r="I269" s="36">
        <f t="shared" si="65"/>
        <v>4.9835991559489472E-2</v>
      </c>
      <c r="J269" s="31">
        <v>2661592</v>
      </c>
      <c r="K269" s="36">
        <f t="shared" si="66"/>
        <v>0.17242690168346067</v>
      </c>
      <c r="L269" s="31">
        <v>0</v>
      </c>
      <c r="M269" s="36">
        <f t="shared" si="67"/>
        <v>0</v>
      </c>
      <c r="N269" s="31">
        <f t="shared" si="68"/>
        <v>6718204</v>
      </c>
      <c r="O269" s="36">
        <f t="shared" si="69"/>
        <v>0.43522790142044021</v>
      </c>
      <c r="P269" s="31">
        <v>1604158</v>
      </c>
      <c r="Q269" s="31">
        <v>40659860</v>
      </c>
      <c r="R269" s="31">
        <v>46707806</v>
      </c>
      <c r="S269" s="31">
        <v>4682062</v>
      </c>
      <c r="T269" s="36">
        <f t="shared" si="70"/>
        <v>0.10024153136201687</v>
      </c>
      <c r="U269" s="36">
        <f t="shared" si="71"/>
        <v>0.65918319766506794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7593020</v>
      </c>
      <c r="E270" s="31">
        <v>8222539</v>
      </c>
      <c r="F270" s="31">
        <v>1599574</v>
      </c>
      <c r="G270" s="36">
        <f t="shared" si="64"/>
        <v>0.21066374117281397</v>
      </c>
      <c r="H270" s="31">
        <v>1445410</v>
      </c>
      <c r="I270" s="36">
        <f t="shared" si="65"/>
        <v>0.19036035727549777</v>
      </c>
      <c r="J270" s="31">
        <v>1023212</v>
      </c>
      <c r="K270" s="36">
        <f t="shared" si="66"/>
        <v>0.12443990840298842</v>
      </c>
      <c r="L270" s="31">
        <v>0</v>
      </c>
      <c r="M270" s="36">
        <f t="shared" si="67"/>
        <v>0</v>
      </c>
      <c r="N270" s="31">
        <f t="shared" si="68"/>
        <v>4068196</v>
      </c>
      <c r="O270" s="36">
        <f t="shared" si="69"/>
        <v>0.4947615329036445</v>
      </c>
      <c r="P270" s="31">
        <v>1291562</v>
      </c>
      <c r="Q270" s="31">
        <v>8793642</v>
      </c>
      <c r="R270" s="31">
        <v>7202913</v>
      </c>
      <c r="S270" s="31">
        <v>4499375</v>
      </c>
      <c r="T270" s="36">
        <f t="shared" si="70"/>
        <v>0.6246604672304108</v>
      </c>
      <c r="U270" s="36">
        <f t="shared" si="71"/>
        <v>-0.2077716749176578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12273470</v>
      </c>
      <c r="E271" s="31">
        <v>11591870</v>
      </c>
      <c r="F271" s="31">
        <v>1520710</v>
      </c>
      <c r="G271" s="36">
        <f t="shared" si="64"/>
        <v>0.12390220532579621</v>
      </c>
      <c r="H271" s="31">
        <v>2180048</v>
      </c>
      <c r="I271" s="36">
        <f t="shared" si="65"/>
        <v>0.17762279127255781</v>
      </c>
      <c r="J271" s="31">
        <v>2855464</v>
      </c>
      <c r="K271" s="36">
        <f t="shared" si="66"/>
        <v>0.24633333534623836</v>
      </c>
      <c r="L271" s="31">
        <v>0</v>
      </c>
      <c r="M271" s="36">
        <f t="shared" si="67"/>
        <v>0</v>
      </c>
      <c r="N271" s="31">
        <f t="shared" si="68"/>
        <v>6556222</v>
      </c>
      <c r="O271" s="36">
        <f t="shared" si="69"/>
        <v>0.56558795086556357</v>
      </c>
      <c r="P271" s="31">
        <v>3013063</v>
      </c>
      <c r="Q271" s="31">
        <v>14195312</v>
      </c>
      <c r="R271" s="31">
        <v>12471609</v>
      </c>
      <c r="S271" s="31">
        <v>8897552</v>
      </c>
      <c r="T271" s="36">
        <f t="shared" si="70"/>
        <v>0.7134245469048941</v>
      </c>
      <c r="U271" s="36">
        <f t="shared" si="71"/>
        <v>-5.2305245525898436E-2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4793027</v>
      </c>
      <c r="E272" s="31">
        <v>5018469</v>
      </c>
      <c r="F272" s="31">
        <v>873963</v>
      </c>
      <c r="G272" s="36">
        <f t="shared" si="64"/>
        <v>0.18234051258213232</v>
      </c>
      <c r="H272" s="31">
        <v>1490925</v>
      </c>
      <c r="I272" s="36">
        <f t="shared" si="65"/>
        <v>0.31106125627917391</v>
      </c>
      <c r="J272" s="31">
        <v>1656267</v>
      </c>
      <c r="K272" s="36">
        <f t="shared" si="66"/>
        <v>0.33003431923162224</v>
      </c>
      <c r="L272" s="31">
        <v>0</v>
      </c>
      <c r="M272" s="36">
        <f t="shared" si="67"/>
        <v>0</v>
      </c>
      <c r="N272" s="31">
        <f t="shared" si="68"/>
        <v>4021155</v>
      </c>
      <c r="O272" s="36">
        <f t="shared" si="69"/>
        <v>0.80127126420428219</v>
      </c>
      <c r="P272" s="31">
        <v>833460</v>
      </c>
      <c r="Q272" s="31">
        <v>4361970</v>
      </c>
      <c r="R272" s="31">
        <v>5579970</v>
      </c>
      <c r="S272" s="31">
        <v>2841427</v>
      </c>
      <c r="T272" s="36">
        <f t="shared" si="70"/>
        <v>0.50921904598053391</v>
      </c>
      <c r="U272" s="36">
        <f t="shared" si="71"/>
        <v>0.98721834281189258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5643920</v>
      </c>
      <c r="E273" s="31">
        <v>5643920</v>
      </c>
      <c r="F273" s="31">
        <v>490706</v>
      </c>
      <c r="G273" s="36">
        <f t="shared" si="64"/>
        <v>8.694418064040596E-2</v>
      </c>
      <c r="H273" s="31">
        <v>504288</v>
      </c>
      <c r="I273" s="36">
        <f t="shared" si="65"/>
        <v>8.935066407744971E-2</v>
      </c>
      <c r="J273" s="31">
        <v>455789</v>
      </c>
      <c r="K273" s="36">
        <f t="shared" si="66"/>
        <v>8.0757523139945289E-2</v>
      </c>
      <c r="L273" s="31">
        <v>0</v>
      </c>
      <c r="M273" s="36">
        <f t="shared" si="67"/>
        <v>0</v>
      </c>
      <c r="N273" s="31">
        <f t="shared" si="68"/>
        <v>1450783</v>
      </c>
      <c r="O273" s="36">
        <f t="shared" si="69"/>
        <v>0.25705236785780095</v>
      </c>
      <c r="P273" s="31">
        <v>485762</v>
      </c>
      <c r="Q273" s="31">
        <v>5653049</v>
      </c>
      <c r="R273" s="31">
        <v>5095549</v>
      </c>
      <c r="S273" s="31">
        <v>1510756</v>
      </c>
      <c r="T273" s="36">
        <f t="shared" si="70"/>
        <v>0.29648542286611312</v>
      </c>
      <c r="U273" s="36">
        <f t="shared" si="71"/>
        <v>-6.1703056229182152E-2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0</v>
      </c>
      <c r="E274" s="31">
        <v>0</v>
      </c>
      <c r="F274" s="31">
        <v>0</v>
      </c>
      <c r="G274" s="36">
        <f t="shared" si="64"/>
        <v>0</v>
      </c>
      <c r="H274" s="31">
        <v>0</v>
      </c>
      <c r="I274" s="36">
        <f t="shared" si="65"/>
        <v>0</v>
      </c>
      <c r="J274" s="31">
        <v>0</v>
      </c>
      <c r="K274" s="36">
        <f t="shared" si="66"/>
        <v>0</v>
      </c>
      <c r="L274" s="31">
        <v>0</v>
      </c>
      <c r="M274" s="36">
        <f t="shared" si="67"/>
        <v>0</v>
      </c>
      <c r="N274" s="31">
        <f t="shared" si="68"/>
        <v>0</v>
      </c>
      <c r="O274" s="36">
        <f t="shared" si="69"/>
        <v>0</v>
      </c>
      <c r="P274" s="31">
        <v>0</v>
      </c>
      <c r="Q274" s="31">
        <v>0</v>
      </c>
      <c r="R274" s="31">
        <v>0</v>
      </c>
      <c r="S274" s="31">
        <v>0</v>
      </c>
      <c r="T274" s="36">
        <f t="shared" si="70"/>
        <v>0</v>
      </c>
      <c r="U274" s="36">
        <f t="shared" si="71"/>
        <v>0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82368835</v>
      </c>
      <c r="E275" s="32">
        <f>SUM(E268:E274)</f>
        <v>49774635</v>
      </c>
      <c r="F275" s="32">
        <f>SUM(F268:F274)</f>
        <v>6497752</v>
      </c>
      <c r="G275" s="37">
        <f t="shared" si="64"/>
        <v>7.8886049559885124E-2</v>
      </c>
      <c r="H275" s="32">
        <f>SUM(H268:H274)</f>
        <v>8298971</v>
      </c>
      <c r="I275" s="37">
        <f t="shared" si="65"/>
        <v>0.10075377416713494</v>
      </c>
      <c r="J275" s="32">
        <f>SUM(J268:J274)</f>
        <v>9132830</v>
      </c>
      <c r="K275" s="37">
        <f t="shared" si="66"/>
        <v>0.18348361570104935</v>
      </c>
      <c r="L275" s="32">
        <f>SUM(L268:L274)</f>
        <v>0</v>
      </c>
      <c r="M275" s="37">
        <f t="shared" si="67"/>
        <v>0</v>
      </c>
      <c r="N275" s="32">
        <f t="shared" si="68"/>
        <v>23929553</v>
      </c>
      <c r="O275" s="37">
        <f t="shared" si="69"/>
        <v>0.48075798044526091</v>
      </c>
      <c r="P275" s="32">
        <f>SUM(P268:P274)</f>
        <v>7603290</v>
      </c>
      <c r="Q275" s="32">
        <f>SUM(Q268:Q274)</f>
        <v>82120630</v>
      </c>
      <c r="R275" s="32">
        <f>SUM(R268:R274)</f>
        <v>85039533</v>
      </c>
      <c r="S275" s="32">
        <f>SUM(S268:S274)</f>
        <v>23307594</v>
      </c>
      <c r="T275" s="37">
        <f t="shared" si="70"/>
        <v>0.27407951546488385</v>
      </c>
      <c r="U275" s="37">
        <f t="shared" si="71"/>
        <v>0.20116817851219659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4193770</v>
      </c>
      <c r="E276" s="31">
        <v>4193770</v>
      </c>
      <c r="F276" s="31">
        <v>640601</v>
      </c>
      <c r="G276" s="36">
        <f t="shared" si="64"/>
        <v>0.15275062771682757</v>
      </c>
      <c r="H276" s="31">
        <v>652696</v>
      </c>
      <c r="I276" s="36">
        <f t="shared" si="65"/>
        <v>0.15563466761410377</v>
      </c>
      <c r="J276" s="31">
        <v>598924</v>
      </c>
      <c r="K276" s="36">
        <f t="shared" si="66"/>
        <v>0.14281279135479533</v>
      </c>
      <c r="L276" s="31">
        <v>0</v>
      </c>
      <c r="M276" s="36">
        <f t="shared" si="67"/>
        <v>0</v>
      </c>
      <c r="N276" s="31">
        <f t="shared" si="68"/>
        <v>1892221</v>
      </c>
      <c r="O276" s="36">
        <f t="shared" si="69"/>
        <v>0.4511980866857267</v>
      </c>
      <c r="P276" s="31">
        <v>570678</v>
      </c>
      <c r="Q276" s="31">
        <v>6565812</v>
      </c>
      <c r="R276" s="31">
        <v>6463284</v>
      </c>
      <c r="S276" s="31">
        <v>1941095</v>
      </c>
      <c r="T276" s="36">
        <f t="shared" si="70"/>
        <v>0.30032642848434327</v>
      </c>
      <c r="U276" s="36">
        <f t="shared" si="71"/>
        <v>4.9495512355478999E-2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10435600</v>
      </c>
      <c r="E277" s="31">
        <v>12692600</v>
      </c>
      <c r="F277" s="31">
        <v>941566</v>
      </c>
      <c r="G277" s="36">
        <f t="shared" si="64"/>
        <v>9.022634060331941E-2</v>
      </c>
      <c r="H277" s="31">
        <v>1370231</v>
      </c>
      <c r="I277" s="36">
        <f t="shared" si="65"/>
        <v>0.1313035187243666</v>
      </c>
      <c r="J277" s="31">
        <v>1499765</v>
      </c>
      <c r="K277" s="36">
        <f t="shared" si="66"/>
        <v>0.11816058175629894</v>
      </c>
      <c r="L277" s="31">
        <v>0</v>
      </c>
      <c r="M277" s="36">
        <f t="shared" si="67"/>
        <v>0</v>
      </c>
      <c r="N277" s="31">
        <f t="shared" si="68"/>
        <v>3811562</v>
      </c>
      <c r="O277" s="36">
        <f t="shared" si="69"/>
        <v>0.30029796889526178</v>
      </c>
      <c r="P277" s="31">
        <v>1210497</v>
      </c>
      <c r="Q277" s="31">
        <v>9965705</v>
      </c>
      <c r="R277" s="31">
        <v>10090666</v>
      </c>
      <c r="S277" s="31">
        <v>3221532</v>
      </c>
      <c r="T277" s="36">
        <f t="shared" si="70"/>
        <v>0.31925860988759314</v>
      </c>
      <c r="U277" s="36">
        <f t="shared" si="71"/>
        <v>0.23896630887974113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18840862</v>
      </c>
      <c r="E278" s="31">
        <v>15115376</v>
      </c>
      <c r="F278" s="31">
        <v>53277</v>
      </c>
      <c r="G278" s="36">
        <f t="shared" si="64"/>
        <v>2.8277368625703007E-3</v>
      </c>
      <c r="H278" s="31">
        <v>82282</v>
      </c>
      <c r="I278" s="36">
        <f t="shared" si="65"/>
        <v>4.3672099503727592E-3</v>
      </c>
      <c r="J278" s="31">
        <v>1431070</v>
      </c>
      <c r="K278" s="36">
        <f t="shared" si="66"/>
        <v>9.4676440731609982E-2</v>
      </c>
      <c r="L278" s="31">
        <v>0</v>
      </c>
      <c r="M278" s="36">
        <f t="shared" si="67"/>
        <v>0</v>
      </c>
      <c r="N278" s="31">
        <f t="shared" si="68"/>
        <v>1566629</v>
      </c>
      <c r="O278" s="36">
        <f t="shared" si="69"/>
        <v>0.10364472574152307</v>
      </c>
      <c r="P278" s="31">
        <v>11234</v>
      </c>
      <c r="Q278" s="31">
        <v>0</v>
      </c>
      <c r="R278" s="31">
        <v>6728813</v>
      </c>
      <c r="S278" s="31">
        <v>55850</v>
      </c>
      <c r="T278" s="36">
        <f t="shared" si="70"/>
        <v>8.300126634519343E-3</v>
      </c>
      <c r="U278" s="36">
        <f t="shared" si="71"/>
        <v>126.38739540680078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4206161</v>
      </c>
      <c r="E279" s="31">
        <v>4311181</v>
      </c>
      <c r="F279" s="31">
        <v>383291</v>
      </c>
      <c r="G279" s="36">
        <f t="shared" si="64"/>
        <v>9.1126088611444028E-2</v>
      </c>
      <c r="H279" s="31">
        <v>845858</v>
      </c>
      <c r="I279" s="36">
        <f t="shared" si="65"/>
        <v>0.20109976769790791</v>
      </c>
      <c r="J279" s="31">
        <v>770648</v>
      </c>
      <c r="K279" s="36">
        <f t="shared" si="66"/>
        <v>0.17875565883223182</v>
      </c>
      <c r="L279" s="31">
        <v>0</v>
      </c>
      <c r="M279" s="36">
        <f t="shared" si="67"/>
        <v>0</v>
      </c>
      <c r="N279" s="31">
        <f t="shared" si="68"/>
        <v>1999797</v>
      </c>
      <c r="O279" s="36">
        <f t="shared" si="69"/>
        <v>0.46386291830475224</v>
      </c>
      <c r="P279" s="31">
        <v>182591</v>
      </c>
      <c r="Q279" s="31">
        <v>6780495</v>
      </c>
      <c r="R279" s="31">
        <v>6780495</v>
      </c>
      <c r="S279" s="31">
        <v>182591</v>
      </c>
      <c r="T279" s="36">
        <f t="shared" si="70"/>
        <v>2.6928859913619877E-2</v>
      </c>
      <c r="U279" s="36">
        <f t="shared" si="71"/>
        <v>3.2206242366819833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5851495</v>
      </c>
      <c r="E280" s="31">
        <v>6788310</v>
      </c>
      <c r="F280" s="31">
        <v>1022475</v>
      </c>
      <c r="G280" s="36">
        <f t="shared" si="64"/>
        <v>0.1747373961696968</v>
      </c>
      <c r="H280" s="31">
        <v>1134379</v>
      </c>
      <c r="I280" s="36">
        <f t="shared" si="65"/>
        <v>0.19386139781372111</v>
      </c>
      <c r="J280" s="31">
        <v>1060018</v>
      </c>
      <c r="K280" s="36">
        <f t="shared" si="66"/>
        <v>0.15615344614491677</v>
      </c>
      <c r="L280" s="31">
        <v>0</v>
      </c>
      <c r="M280" s="36">
        <f t="shared" si="67"/>
        <v>0</v>
      </c>
      <c r="N280" s="31">
        <f t="shared" si="68"/>
        <v>3216872</v>
      </c>
      <c r="O280" s="36">
        <f t="shared" si="69"/>
        <v>0.47388407423939094</v>
      </c>
      <c r="P280" s="31">
        <v>974093</v>
      </c>
      <c r="Q280" s="31">
        <v>7925258</v>
      </c>
      <c r="R280" s="31">
        <v>8477173</v>
      </c>
      <c r="S280" s="31">
        <v>2719877</v>
      </c>
      <c r="T280" s="36">
        <f t="shared" si="70"/>
        <v>0.32084717393404616</v>
      </c>
      <c r="U280" s="36">
        <f t="shared" si="71"/>
        <v>8.8210263291082169E-2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3717824</v>
      </c>
      <c r="E281" s="31">
        <v>4502367</v>
      </c>
      <c r="F281" s="31">
        <v>836862</v>
      </c>
      <c r="G281" s="36">
        <f t="shared" si="64"/>
        <v>0.22509457144824499</v>
      </c>
      <c r="H281" s="31">
        <v>973946</v>
      </c>
      <c r="I281" s="36">
        <f t="shared" si="65"/>
        <v>0.26196667728219519</v>
      </c>
      <c r="J281" s="31">
        <v>499355</v>
      </c>
      <c r="K281" s="36">
        <f t="shared" si="66"/>
        <v>0.11090943941264672</v>
      </c>
      <c r="L281" s="31">
        <v>0</v>
      </c>
      <c r="M281" s="36">
        <f t="shared" si="67"/>
        <v>0</v>
      </c>
      <c r="N281" s="31">
        <f t="shared" si="68"/>
        <v>2310163</v>
      </c>
      <c r="O281" s="36">
        <f t="shared" si="69"/>
        <v>0.51309966513169625</v>
      </c>
      <c r="P281" s="31">
        <v>821484</v>
      </c>
      <c r="Q281" s="31">
        <v>4365228</v>
      </c>
      <c r="R281" s="31">
        <v>3465348</v>
      </c>
      <c r="S281" s="31">
        <v>2477413</v>
      </c>
      <c r="T281" s="36">
        <f t="shared" si="70"/>
        <v>0.7149103062664991</v>
      </c>
      <c r="U281" s="36">
        <f t="shared" si="71"/>
        <v>-0.39213058318847349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4285655</v>
      </c>
      <c r="E282" s="31">
        <v>4285656</v>
      </c>
      <c r="F282" s="31">
        <v>433110</v>
      </c>
      <c r="G282" s="36">
        <f t="shared" si="64"/>
        <v>0.10106039800217237</v>
      </c>
      <c r="H282" s="31">
        <v>487236</v>
      </c>
      <c r="I282" s="36">
        <f t="shared" si="65"/>
        <v>0.11368997271128917</v>
      </c>
      <c r="J282" s="31">
        <v>725678</v>
      </c>
      <c r="K282" s="36">
        <f t="shared" si="66"/>
        <v>0.16932716951617208</v>
      </c>
      <c r="L282" s="31">
        <v>0</v>
      </c>
      <c r="M282" s="36">
        <f t="shared" si="67"/>
        <v>0</v>
      </c>
      <c r="N282" s="31">
        <f t="shared" si="68"/>
        <v>1646024</v>
      </c>
      <c r="O282" s="36">
        <f t="shared" si="69"/>
        <v>0.38407749012053233</v>
      </c>
      <c r="P282" s="31">
        <v>682891</v>
      </c>
      <c r="Q282" s="31">
        <v>3260920</v>
      </c>
      <c r="R282" s="31">
        <v>3045126</v>
      </c>
      <c r="S282" s="31">
        <v>1865692</v>
      </c>
      <c r="T282" s="36">
        <f t="shared" si="70"/>
        <v>0.61268138001514549</v>
      </c>
      <c r="U282" s="36">
        <f t="shared" si="71"/>
        <v>6.2655680042642325E-2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9368966</v>
      </c>
      <c r="E283" s="31">
        <v>11788260</v>
      </c>
      <c r="F283" s="31">
        <v>5696</v>
      </c>
      <c r="G283" s="36">
        <f t="shared" si="64"/>
        <v>6.0796463558518627E-4</v>
      </c>
      <c r="H283" s="31">
        <v>396319</v>
      </c>
      <c r="I283" s="36">
        <f t="shared" si="65"/>
        <v>4.2301252881054324E-2</v>
      </c>
      <c r="J283" s="31">
        <v>147934</v>
      </c>
      <c r="K283" s="36">
        <f t="shared" si="66"/>
        <v>1.2549265116310635E-2</v>
      </c>
      <c r="L283" s="31">
        <v>0</v>
      </c>
      <c r="M283" s="36">
        <f t="shared" si="67"/>
        <v>0</v>
      </c>
      <c r="N283" s="31">
        <f t="shared" si="68"/>
        <v>549949</v>
      </c>
      <c r="O283" s="36">
        <f t="shared" si="69"/>
        <v>4.6652262505238261E-2</v>
      </c>
      <c r="P283" s="31">
        <v>469308</v>
      </c>
      <c r="Q283" s="31">
        <v>9803878</v>
      </c>
      <c r="R283" s="31">
        <v>9803878</v>
      </c>
      <c r="S283" s="31">
        <v>1390634</v>
      </c>
      <c r="T283" s="36">
        <f t="shared" si="70"/>
        <v>0.14184529836050591</v>
      </c>
      <c r="U283" s="36">
        <f t="shared" si="71"/>
        <v>-0.68478270133899266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60900333</v>
      </c>
      <c r="E285" s="32">
        <f>SUM(E276:E284)</f>
        <v>63677520</v>
      </c>
      <c r="F285" s="32">
        <f>SUM(F276:F284)</f>
        <v>4316878</v>
      </c>
      <c r="G285" s="37">
        <f t="shared" si="64"/>
        <v>7.0884308629314066E-2</v>
      </c>
      <c r="H285" s="32">
        <f>SUM(H276:H284)</f>
        <v>5942947</v>
      </c>
      <c r="I285" s="37">
        <f t="shared" si="65"/>
        <v>9.7584803025625486E-2</v>
      </c>
      <c r="J285" s="32">
        <f>SUM(J276:J284)</f>
        <v>6733392</v>
      </c>
      <c r="K285" s="37">
        <f t="shared" si="66"/>
        <v>0.10574205779370804</v>
      </c>
      <c r="L285" s="32">
        <f>SUM(L276:L284)</f>
        <v>0</v>
      </c>
      <c r="M285" s="37">
        <f t="shared" si="67"/>
        <v>0</v>
      </c>
      <c r="N285" s="32">
        <f t="shared" si="68"/>
        <v>16993217</v>
      </c>
      <c r="O285" s="37">
        <f t="shared" si="69"/>
        <v>0.26686367496724117</v>
      </c>
      <c r="P285" s="32">
        <f>SUM(P276:P284)</f>
        <v>4922776</v>
      </c>
      <c r="Q285" s="32">
        <f>SUM(Q276:Q284)</f>
        <v>48667296</v>
      </c>
      <c r="R285" s="32">
        <f>SUM(R276:R284)</f>
        <v>54854783</v>
      </c>
      <c r="S285" s="32">
        <f>SUM(S276:S284)</f>
        <v>13854684</v>
      </c>
      <c r="T285" s="37">
        <f t="shared" si="70"/>
        <v>0.25257020887312598</v>
      </c>
      <c r="U285" s="37">
        <f t="shared" si="71"/>
        <v>0.36780385701075979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24224323</v>
      </c>
      <c r="E286" s="31">
        <v>24224323</v>
      </c>
      <c r="F286" s="31">
        <v>59389</v>
      </c>
      <c r="G286" s="36">
        <f t="shared" si="64"/>
        <v>2.4516268215214929E-3</v>
      </c>
      <c r="H286" s="31">
        <v>82278</v>
      </c>
      <c r="I286" s="36">
        <f t="shared" si="65"/>
        <v>3.3965035885626196E-3</v>
      </c>
      <c r="J286" s="31">
        <v>80904</v>
      </c>
      <c r="K286" s="36">
        <f t="shared" si="66"/>
        <v>3.3397837371967011E-3</v>
      </c>
      <c r="L286" s="31">
        <v>0</v>
      </c>
      <c r="M286" s="36">
        <f t="shared" si="67"/>
        <v>0</v>
      </c>
      <c r="N286" s="31">
        <f t="shared" si="68"/>
        <v>222571</v>
      </c>
      <c r="O286" s="36">
        <f t="shared" si="69"/>
        <v>9.1879141472808144E-3</v>
      </c>
      <c r="P286" s="31">
        <v>5721813</v>
      </c>
      <c r="Q286" s="31">
        <v>15341160</v>
      </c>
      <c r="R286" s="31">
        <v>15341160</v>
      </c>
      <c r="S286" s="31">
        <v>19088131</v>
      </c>
      <c r="T286" s="36">
        <f t="shared" si="70"/>
        <v>1.2442430037885011</v>
      </c>
      <c r="U286" s="36">
        <f t="shared" si="71"/>
        <v>-0.98586042570772581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6760338</v>
      </c>
      <c r="E287" s="31">
        <v>6775030</v>
      </c>
      <c r="F287" s="31">
        <v>381130</v>
      </c>
      <c r="G287" s="36">
        <f t="shared" si="64"/>
        <v>5.6377358646860554E-2</v>
      </c>
      <c r="H287" s="31">
        <v>473723</v>
      </c>
      <c r="I287" s="36">
        <f t="shared" si="65"/>
        <v>7.0073863170746792E-2</v>
      </c>
      <c r="J287" s="31">
        <v>367674</v>
      </c>
      <c r="K287" s="36">
        <f t="shared" si="66"/>
        <v>5.4268984786783235E-2</v>
      </c>
      <c r="L287" s="31">
        <v>0</v>
      </c>
      <c r="M287" s="36">
        <f t="shared" si="67"/>
        <v>0</v>
      </c>
      <c r="N287" s="31">
        <f t="shared" si="68"/>
        <v>1222527</v>
      </c>
      <c r="O287" s="36">
        <f t="shared" si="69"/>
        <v>0.18044599064505987</v>
      </c>
      <c r="P287" s="31">
        <v>224893</v>
      </c>
      <c r="Q287" s="31">
        <v>6388486</v>
      </c>
      <c r="R287" s="31">
        <v>6388486</v>
      </c>
      <c r="S287" s="31">
        <v>1160736</v>
      </c>
      <c r="T287" s="36">
        <f t="shared" si="70"/>
        <v>0.18169187503893725</v>
      </c>
      <c r="U287" s="36">
        <f t="shared" si="71"/>
        <v>0.63488414490446576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15005956</v>
      </c>
      <c r="E288" s="31">
        <v>13381995</v>
      </c>
      <c r="F288" s="31">
        <v>2486023</v>
      </c>
      <c r="G288" s="36">
        <f t="shared" si="64"/>
        <v>0.16566908499531785</v>
      </c>
      <c r="H288" s="31">
        <v>2436869</v>
      </c>
      <c r="I288" s="36">
        <f t="shared" si="65"/>
        <v>0.16239345230653748</v>
      </c>
      <c r="J288" s="31">
        <v>2475363</v>
      </c>
      <c r="K288" s="36">
        <f t="shared" si="66"/>
        <v>0.18497712784977127</v>
      </c>
      <c r="L288" s="31">
        <v>0</v>
      </c>
      <c r="M288" s="36">
        <f t="shared" si="67"/>
        <v>0</v>
      </c>
      <c r="N288" s="31">
        <f t="shared" si="68"/>
        <v>7398255</v>
      </c>
      <c r="O288" s="36">
        <f t="shared" si="69"/>
        <v>0.55285142461942338</v>
      </c>
      <c r="P288" s="31">
        <v>2400194</v>
      </c>
      <c r="Q288" s="31">
        <v>6210702</v>
      </c>
      <c r="R288" s="31">
        <v>6981072</v>
      </c>
      <c r="S288" s="31">
        <v>6809140</v>
      </c>
      <c r="T288" s="36">
        <f t="shared" si="70"/>
        <v>0.97537169076611729</v>
      </c>
      <c r="U288" s="36">
        <f t="shared" si="71"/>
        <v>3.1317885137618129E-2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9797447</v>
      </c>
      <c r="E289" s="31">
        <v>8324600</v>
      </c>
      <c r="F289" s="31">
        <v>1379376</v>
      </c>
      <c r="G289" s="36">
        <f t="shared" si="64"/>
        <v>0.14078933011834613</v>
      </c>
      <c r="H289" s="31">
        <v>1372129</v>
      </c>
      <c r="I289" s="36">
        <f t="shared" si="65"/>
        <v>0.14004964762759115</v>
      </c>
      <c r="J289" s="31">
        <v>1781104</v>
      </c>
      <c r="K289" s="36">
        <f t="shared" si="66"/>
        <v>0.21395670662854671</v>
      </c>
      <c r="L289" s="31">
        <v>0</v>
      </c>
      <c r="M289" s="36">
        <f t="shared" si="67"/>
        <v>0</v>
      </c>
      <c r="N289" s="31">
        <f t="shared" si="68"/>
        <v>4532609</v>
      </c>
      <c r="O289" s="36">
        <f t="shared" si="69"/>
        <v>0.54448369891646442</v>
      </c>
      <c r="P289" s="31">
        <v>1418504</v>
      </c>
      <c r="Q289" s="31">
        <v>12090687</v>
      </c>
      <c r="R289" s="31">
        <v>11818274</v>
      </c>
      <c r="S289" s="31">
        <v>2757878</v>
      </c>
      <c r="T289" s="36">
        <f t="shared" si="70"/>
        <v>0.23335708750702513</v>
      </c>
      <c r="U289" s="36">
        <f t="shared" si="71"/>
        <v>0.2556214152374614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33881355</v>
      </c>
      <c r="E290" s="31">
        <v>36336377</v>
      </c>
      <c r="F290" s="31">
        <v>4885525</v>
      </c>
      <c r="G290" s="36">
        <f t="shared" si="64"/>
        <v>0.14419508900986988</v>
      </c>
      <c r="H290" s="31">
        <v>5307665</v>
      </c>
      <c r="I290" s="36">
        <f t="shared" si="65"/>
        <v>0.1566544490325136</v>
      </c>
      <c r="J290" s="31">
        <v>7337617</v>
      </c>
      <c r="K290" s="36">
        <f t="shared" si="66"/>
        <v>0.20193584517245625</v>
      </c>
      <c r="L290" s="31">
        <v>0</v>
      </c>
      <c r="M290" s="36">
        <f t="shared" si="67"/>
        <v>0</v>
      </c>
      <c r="N290" s="31">
        <f t="shared" si="68"/>
        <v>17530807</v>
      </c>
      <c r="O290" s="36">
        <f t="shared" si="69"/>
        <v>0.48245885934087485</v>
      </c>
      <c r="P290" s="31">
        <v>6258726</v>
      </c>
      <c r="Q290" s="31">
        <v>32072265</v>
      </c>
      <c r="R290" s="31">
        <v>32072265</v>
      </c>
      <c r="S290" s="31">
        <v>16663886</v>
      </c>
      <c r="T290" s="36">
        <f t="shared" si="70"/>
        <v>0.51957309532083251</v>
      </c>
      <c r="U290" s="36">
        <f t="shared" si="71"/>
        <v>0.17238188730422133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89669419</v>
      </c>
      <c r="E292" s="32">
        <f>SUM(E286:E291)</f>
        <v>89042325</v>
      </c>
      <c r="F292" s="32">
        <f>SUM(F286:F291)</f>
        <v>9191443</v>
      </c>
      <c r="G292" s="37">
        <f t="shared" si="64"/>
        <v>0.10250365288973268</v>
      </c>
      <c r="H292" s="32">
        <f>SUM(H286:H291)</f>
        <v>9672664</v>
      </c>
      <c r="I292" s="37">
        <f t="shared" si="65"/>
        <v>0.1078702651123456</v>
      </c>
      <c r="J292" s="32">
        <f>SUM(J286:J291)</f>
        <v>12042662</v>
      </c>
      <c r="K292" s="37">
        <f t="shared" si="66"/>
        <v>0.13524649092440028</v>
      </c>
      <c r="L292" s="32">
        <f>SUM(L286:L291)</f>
        <v>0</v>
      </c>
      <c r="M292" s="37">
        <f t="shared" si="67"/>
        <v>0</v>
      </c>
      <c r="N292" s="32">
        <f t="shared" si="68"/>
        <v>30906769</v>
      </c>
      <c r="O292" s="37">
        <f t="shared" si="69"/>
        <v>0.34710199896509891</v>
      </c>
      <c r="P292" s="32">
        <f>SUM(P286:P291)</f>
        <v>16024130</v>
      </c>
      <c r="Q292" s="32">
        <f>SUM(Q286:Q291)</f>
        <v>72103300</v>
      </c>
      <c r="R292" s="32">
        <f>SUM(R286:R291)</f>
        <v>72601257</v>
      </c>
      <c r="S292" s="32">
        <f>SUM(S286:S291)</f>
        <v>46479771</v>
      </c>
      <c r="T292" s="37">
        <f t="shared" si="70"/>
        <v>0.64020614684398647</v>
      </c>
      <c r="U292" s="37">
        <f t="shared" si="71"/>
        <v>-0.2484670306593868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100767101</v>
      </c>
      <c r="E293" s="31">
        <v>108199850</v>
      </c>
      <c r="F293" s="31">
        <v>21026716</v>
      </c>
      <c r="G293" s="36">
        <f t="shared" si="64"/>
        <v>0.20866647736546476</v>
      </c>
      <c r="H293" s="31">
        <v>23204430</v>
      </c>
      <c r="I293" s="36">
        <f t="shared" si="65"/>
        <v>0.23027783641408917</v>
      </c>
      <c r="J293" s="31">
        <v>27258481</v>
      </c>
      <c r="K293" s="36">
        <f t="shared" si="66"/>
        <v>0.25192716071233001</v>
      </c>
      <c r="L293" s="31">
        <v>0</v>
      </c>
      <c r="M293" s="36">
        <f t="shared" si="67"/>
        <v>0</v>
      </c>
      <c r="N293" s="31">
        <f t="shared" si="68"/>
        <v>71489627</v>
      </c>
      <c r="O293" s="36">
        <f t="shared" si="69"/>
        <v>0.66071835589420869</v>
      </c>
      <c r="P293" s="31">
        <v>19925183</v>
      </c>
      <c r="Q293" s="31">
        <v>87169535</v>
      </c>
      <c r="R293" s="31">
        <v>87169535</v>
      </c>
      <c r="S293" s="31">
        <v>58903364</v>
      </c>
      <c r="T293" s="36">
        <f t="shared" si="70"/>
        <v>0.67573337405092271</v>
      </c>
      <c r="U293" s="36">
        <f t="shared" si="71"/>
        <v>0.36804168875136556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1796000</v>
      </c>
      <c r="E294" s="31">
        <v>22268865</v>
      </c>
      <c r="F294" s="31">
        <v>3408461</v>
      </c>
      <c r="G294" s="36">
        <f t="shared" si="64"/>
        <v>1.8978067928730513</v>
      </c>
      <c r="H294" s="31">
        <v>3420049</v>
      </c>
      <c r="I294" s="36">
        <f t="shared" si="65"/>
        <v>1.9042589086859689</v>
      </c>
      <c r="J294" s="31">
        <v>896997</v>
      </c>
      <c r="K294" s="36">
        <f t="shared" si="66"/>
        <v>4.0280319630120347E-2</v>
      </c>
      <c r="L294" s="31">
        <v>0</v>
      </c>
      <c r="M294" s="36">
        <f t="shared" si="67"/>
        <v>0</v>
      </c>
      <c r="N294" s="31">
        <f t="shared" si="68"/>
        <v>7725507</v>
      </c>
      <c r="O294" s="36">
        <f t="shared" si="69"/>
        <v>0.34691965665964564</v>
      </c>
      <c r="P294" s="31">
        <v>2794859</v>
      </c>
      <c r="Q294" s="31">
        <v>13364687</v>
      </c>
      <c r="R294" s="31">
        <v>13101941</v>
      </c>
      <c r="S294" s="31">
        <v>9647481</v>
      </c>
      <c r="T294" s="36">
        <f t="shared" si="70"/>
        <v>0.73633982934284314</v>
      </c>
      <c r="U294" s="36">
        <f t="shared" si="71"/>
        <v>-0.67905464998413156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6150023</v>
      </c>
      <c r="E295" s="31">
        <v>4319700</v>
      </c>
      <c r="F295" s="31">
        <v>1390830</v>
      </c>
      <c r="G295" s="36">
        <f t="shared" si="64"/>
        <v>0.22615037374656974</v>
      </c>
      <c r="H295" s="31">
        <v>1440289</v>
      </c>
      <c r="I295" s="36">
        <f t="shared" si="65"/>
        <v>0.2341924574916224</v>
      </c>
      <c r="J295" s="31">
        <v>109558</v>
      </c>
      <c r="K295" s="36">
        <f t="shared" si="66"/>
        <v>2.5362409426580551E-2</v>
      </c>
      <c r="L295" s="31">
        <v>0</v>
      </c>
      <c r="M295" s="36">
        <f t="shared" si="67"/>
        <v>0</v>
      </c>
      <c r="N295" s="31">
        <f t="shared" si="68"/>
        <v>2940677</v>
      </c>
      <c r="O295" s="36">
        <f t="shared" si="69"/>
        <v>0.68075954348681622</v>
      </c>
      <c r="P295" s="31">
        <v>4589923</v>
      </c>
      <c r="Q295" s="31">
        <v>3659529</v>
      </c>
      <c r="R295" s="31">
        <v>6218443</v>
      </c>
      <c r="S295" s="31">
        <v>5916693</v>
      </c>
      <c r="T295" s="36">
        <f t="shared" si="70"/>
        <v>0.95147499140862113</v>
      </c>
      <c r="U295" s="36">
        <f t="shared" si="71"/>
        <v>-0.97613075426319784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23313663</v>
      </c>
      <c r="E296" s="31">
        <v>24517689</v>
      </c>
      <c r="F296" s="31">
        <v>4178750</v>
      </c>
      <c r="G296" s="36">
        <f t="shared" si="64"/>
        <v>0.17924038792188082</v>
      </c>
      <c r="H296" s="31">
        <v>4452008</v>
      </c>
      <c r="I296" s="36">
        <f t="shared" si="65"/>
        <v>0.19096132598296545</v>
      </c>
      <c r="J296" s="31">
        <v>5557112</v>
      </c>
      <c r="K296" s="36">
        <f t="shared" si="66"/>
        <v>0.22665725142365578</v>
      </c>
      <c r="L296" s="31">
        <v>0</v>
      </c>
      <c r="M296" s="36">
        <f t="shared" si="67"/>
        <v>0</v>
      </c>
      <c r="N296" s="31">
        <f t="shared" si="68"/>
        <v>14187870</v>
      </c>
      <c r="O296" s="36">
        <f t="shared" si="69"/>
        <v>0.57867892850749514</v>
      </c>
      <c r="P296" s="31">
        <v>2939650</v>
      </c>
      <c r="Q296" s="31">
        <v>32158621</v>
      </c>
      <c r="R296" s="31">
        <v>32158621</v>
      </c>
      <c r="S296" s="31">
        <v>11938426</v>
      </c>
      <c r="T296" s="36">
        <f t="shared" si="70"/>
        <v>0.37123563227415751</v>
      </c>
      <c r="U296" s="36">
        <f t="shared" si="71"/>
        <v>0.89039919718333804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132026787</v>
      </c>
      <c r="E298" s="32">
        <f>SUM(E293:E297)</f>
        <v>159306104</v>
      </c>
      <c r="F298" s="32">
        <f>SUM(F293:F297)</f>
        <v>30004757</v>
      </c>
      <c r="G298" s="37">
        <f t="shared" si="64"/>
        <v>0.2272626463294907</v>
      </c>
      <c r="H298" s="32">
        <f>SUM(H293:H297)</f>
        <v>32516776</v>
      </c>
      <c r="I298" s="37">
        <f t="shared" si="65"/>
        <v>0.24628923219952326</v>
      </c>
      <c r="J298" s="32">
        <f>SUM(J293:J297)</f>
        <v>33822148</v>
      </c>
      <c r="K298" s="37">
        <f t="shared" si="66"/>
        <v>0.21230917805886459</v>
      </c>
      <c r="L298" s="32">
        <f>SUM(L293:L297)</f>
        <v>0</v>
      </c>
      <c r="M298" s="37">
        <f t="shared" si="67"/>
        <v>0</v>
      </c>
      <c r="N298" s="32">
        <f t="shared" si="68"/>
        <v>96343681</v>
      </c>
      <c r="O298" s="37">
        <f t="shared" si="69"/>
        <v>0.60477080652226611</v>
      </c>
      <c r="P298" s="32">
        <f>SUM(P293:P297)</f>
        <v>30249615</v>
      </c>
      <c r="Q298" s="32">
        <f>SUM(Q293:Q297)</f>
        <v>136352372</v>
      </c>
      <c r="R298" s="32">
        <f>SUM(R293:R297)</f>
        <v>138648540</v>
      </c>
      <c r="S298" s="32">
        <f>SUM(S293:S297)</f>
        <v>86405964</v>
      </c>
      <c r="T298" s="37">
        <f t="shared" si="70"/>
        <v>0.62320139829817178</v>
      </c>
      <c r="U298" s="37">
        <f t="shared" si="71"/>
        <v>0.11810176757621549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420902440</v>
      </c>
      <c r="E299" s="32">
        <f>SUM(E263:E266,E268:E274,E276:E284,E286:E291,E293:E297)</f>
        <v>413801847</v>
      </c>
      <c r="F299" s="32">
        <f>SUM(F263:F266,F268:F274,F276:F284,F286:F291,F293:F297)</f>
        <v>58584620</v>
      </c>
      <c r="G299" s="37">
        <f t="shared" si="64"/>
        <v>0.13918812159891494</v>
      </c>
      <c r="H299" s="32">
        <f>SUM(H263:H266,H268:H274,H276:H284,H286:H291,H293:H297)</f>
        <v>65233453</v>
      </c>
      <c r="I299" s="37">
        <f t="shared" si="65"/>
        <v>0.15498473470479288</v>
      </c>
      <c r="J299" s="32">
        <f>SUM(J263:J266,J268:J274,J276:J284,J286:J291,J293:J297)</f>
        <v>72756988</v>
      </c>
      <c r="K299" s="37">
        <f t="shared" si="66"/>
        <v>0.17582567242625188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196575061</v>
      </c>
      <c r="O299" s="37">
        <f t="shared" si="69"/>
        <v>0.47504635956832741</v>
      </c>
      <c r="P299" s="32">
        <f>SUM(P263:P266,P268:P274,P276:P284,P286:P291,P293:P297)</f>
        <v>68596065</v>
      </c>
      <c r="Q299" s="32">
        <f>SUM(Q263:Q266,Q268:Q274,Q276:Q284,Q286:Q291,Q293:Q297)</f>
        <v>401659344</v>
      </c>
      <c r="R299" s="32">
        <f>SUM(R263:R266,R268:R274,R276:R284,R286:R291,R293:R297)</f>
        <v>410569613</v>
      </c>
      <c r="S299" s="32">
        <f>SUM(S263:S266,S268:S274,S276:S284,S286:S291,S293:S297)</f>
        <v>202547255</v>
      </c>
      <c r="T299" s="37">
        <f t="shared" si="70"/>
        <v>0.49333230854568871</v>
      </c>
      <c r="U299" s="37">
        <f t="shared" si="71"/>
        <v>6.065833368138529E-2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3284505194</v>
      </c>
      <c r="E302" s="31">
        <v>3155803220</v>
      </c>
      <c r="F302" s="31">
        <v>580921748</v>
      </c>
      <c r="G302" s="36">
        <f t="shared" ref="G302:G339" si="72">IF(($D302     =0),0,($F302     /$D302     ))</f>
        <v>0.17686735556430361</v>
      </c>
      <c r="H302" s="31">
        <v>792578170</v>
      </c>
      <c r="I302" s="36">
        <f t="shared" ref="I302:I339" si="73">IF(($D302     =0),0,($H302     /$D302     ))</f>
        <v>0.241308240720048</v>
      </c>
      <c r="J302" s="31">
        <v>846701753</v>
      </c>
      <c r="K302" s="36">
        <f t="shared" ref="K302:K339" si="74">IF(($E302     =0),0,($J302     /$E302     ))</f>
        <v>0.26829992048743773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2220201671</v>
      </c>
      <c r="O302" s="36">
        <f t="shared" ref="O302:O339" si="77">IF(($E302     =0),0,($N302     /$E302     ))</f>
        <v>0.70352981989795926</v>
      </c>
      <c r="P302" s="31">
        <v>713976506</v>
      </c>
      <c r="Q302" s="31">
        <v>2900255514</v>
      </c>
      <c r="R302" s="31">
        <v>3010518629</v>
      </c>
      <c r="S302" s="31">
        <v>2105324422</v>
      </c>
      <c r="T302" s="36">
        <f t="shared" ref="T302:T339" si="78">IF(($R302     =0),0,($S302     /$R302     ))</f>
        <v>0.69932283484966273</v>
      </c>
      <c r="U302" s="36">
        <f t="shared" ref="U302:U339" si="79">IF(($P302     =0),0,(($J302     /$P302     )-1))</f>
        <v>0.18589581853832038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3284505194</v>
      </c>
      <c r="E303" s="32">
        <f>E302</f>
        <v>3155803220</v>
      </c>
      <c r="F303" s="32">
        <f>F302</f>
        <v>580921748</v>
      </c>
      <c r="G303" s="37">
        <f t="shared" si="72"/>
        <v>0.17686735556430361</v>
      </c>
      <c r="H303" s="32">
        <f>H302</f>
        <v>792578170</v>
      </c>
      <c r="I303" s="37">
        <f t="shared" si="73"/>
        <v>0.241308240720048</v>
      </c>
      <c r="J303" s="32">
        <f>J302</f>
        <v>846701753</v>
      </c>
      <c r="K303" s="37">
        <f t="shared" si="74"/>
        <v>0.26829992048743773</v>
      </c>
      <c r="L303" s="32">
        <f>L302</f>
        <v>0</v>
      </c>
      <c r="M303" s="37">
        <f t="shared" si="75"/>
        <v>0</v>
      </c>
      <c r="N303" s="32">
        <f t="shared" si="76"/>
        <v>2220201671</v>
      </c>
      <c r="O303" s="37">
        <f t="shared" si="77"/>
        <v>0.70352981989795926</v>
      </c>
      <c r="P303" s="32">
        <f>P302</f>
        <v>713976506</v>
      </c>
      <c r="Q303" s="32">
        <f>Q302</f>
        <v>2900255514</v>
      </c>
      <c r="R303" s="32">
        <f>R302</f>
        <v>3010518629</v>
      </c>
      <c r="S303" s="32">
        <f>S302</f>
        <v>2105324422</v>
      </c>
      <c r="T303" s="37">
        <f t="shared" si="78"/>
        <v>0.69932283484966273</v>
      </c>
      <c r="U303" s="37">
        <f t="shared" si="79"/>
        <v>0.18589581853832038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44648906</v>
      </c>
      <c r="E304" s="31">
        <v>44997320</v>
      </c>
      <c r="F304" s="31">
        <v>4609540</v>
      </c>
      <c r="G304" s="36">
        <f t="shared" si="72"/>
        <v>0.10323970759776287</v>
      </c>
      <c r="H304" s="31">
        <v>5812450</v>
      </c>
      <c r="I304" s="36">
        <f t="shared" si="73"/>
        <v>0.13018124117083629</v>
      </c>
      <c r="J304" s="31">
        <v>12779825</v>
      </c>
      <c r="K304" s="36">
        <f t="shared" si="74"/>
        <v>0.2840130256646396</v>
      </c>
      <c r="L304" s="31">
        <v>0</v>
      </c>
      <c r="M304" s="36">
        <f t="shared" si="75"/>
        <v>0</v>
      </c>
      <c r="N304" s="31">
        <f t="shared" si="76"/>
        <v>23201815</v>
      </c>
      <c r="O304" s="36">
        <f t="shared" si="77"/>
        <v>0.51562659731735139</v>
      </c>
      <c r="P304" s="31">
        <v>5049119</v>
      </c>
      <c r="Q304" s="31">
        <v>47398404</v>
      </c>
      <c r="R304" s="31">
        <v>45135759</v>
      </c>
      <c r="S304" s="31">
        <v>15852686</v>
      </c>
      <c r="T304" s="36">
        <f t="shared" si="78"/>
        <v>0.35122232020070826</v>
      </c>
      <c r="U304" s="36">
        <f t="shared" si="79"/>
        <v>1.5310999800163159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28594636</v>
      </c>
      <c r="E305" s="31">
        <v>24294234</v>
      </c>
      <c r="F305" s="31">
        <v>4720260</v>
      </c>
      <c r="G305" s="36">
        <f t="shared" si="72"/>
        <v>0.16507501616736789</v>
      </c>
      <c r="H305" s="31">
        <v>5351108</v>
      </c>
      <c r="I305" s="36">
        <f t="shared" si="73"/>
        <v>0.1871367762820971</v>
      </c>
      <c r="J305" s="31">
        <v>5165169</v>
      </c>
      <c r="K305" s="36">
        <f t="shared" si="74"/>
        <v>0.21260884372810437</v>
      </c>
      <c r="L305" s="31">
        <v>0</v>
      </c>
      <c r="M305" s="36">
        <f t="shared" si="75"/>
        <v>0</v>
      </c>
      <c r="N305" s="31">
        <f t="shared" si="76"/>
        <v>15236537</v>
      </c>
      <c r="O305" s="36">
        <f t="shared" si="77"/>
        <v>0.62716680015513149</v>
      </c>
      <c r="P305" s="31">
        <v>5237107</v>
      </c>
      <c r="Q305" s="31">
        <v>26191637</v>
      </c>
      <c r="R305" s="31">
        <v>30314882</v>
      </c>
      <c r="S305" s="31">
        <v>13851471</v>
      </c>
      <c r="T305" s="36">
        <f t="shared" si="78"/>
        <v>0.45691983890948346</v>
      </c>
      <c r="U305" s="36">
        <f t="shared" si="79"/>
        <v>-1.373620970509104E-2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54995000</v>
      </c>
      <c r="E306" s="31">
        <v>54188000</v>
      </c>
      <c r="F306" s="31">
        <v>11480606</v>
      </c>
      <c r="G306" s="36">
        <f t="shared" si="72"/>
        <v>0.20875726884262205</v>
      </c>
      <c r="H306" s="31">
        <v>13685123</v>
      </c>
      <c r="I306" s="36">
        <f t="shared" si="73"/>
        <v>0.24884304027638876</v>
      </c>
      <c r="J306" s="31">
        <v>13764404</v>
      </c>
      <c r="K306" s="36">
        <f t="shared" si="74"/>
        <v>0.25401203218424745</v>
      </c>
      <c r="L306" s="31">
        <v>0</v>
      </c>
      <c r="M306" s="36">
        <f t="shared" si="75"/>
        <v>0</v>
      </c>
      <c r="N306" s="31">
        <f t="shared" si="76"/>
        <v>38930133</v>
      </c>
      <c r="O306" s="36">
        <f t="shared" si="77"/>
        <v>0.71842719790359488</v>
      </c>
      <c r="P306" s="31">
        <v>12556783</v>
      </c>
      <c r="Q306" s="31">
        <v>51467353</v>
      </c>
      <c r="R306" s="31">
        <v>54291600</v>
      </c>
      <c r="S306" s="31">
        <v>36604630</v>
      </c>
      <c r="T306" s="36">
        <f t="shared" si="78"/>
        <v>0.67422271585291282</v>
      </c>
      <c r="U306" s="36">
        <f t="shared" si="79"/>
        <v>9.6172801584609724E-2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105031819</v>
      </c>
      <c r="E307" s="31">
        <v>106059865</v>
      </c>
      <c r="F307" s="31">
        <v>21323869</v>
      </c>
      <c r="G307" s="36">
        <f t="shared" si="72"/>
        <v>0.20302294298073614</v>
      </c>
      <c r="H307" s="31">
        <v>26102348</v>
      </c>
      <c r="I307" s="36">
        <f t="shared" si="73"/>
        <v>0.24851847990940726</v>
      </c>
      <c r="J307" s="31">
        <v>25190039</v>
      </c>
      <c r="K307" s="36">
        <f t="shared" si="74"/>
        <v>0.23750774150051954</v>
      </c>
      <c r="L307" s="31">
        <v>0</v>
      </c>
      <c r="M307" s="36">
        <f t="shared" si="75"/>
        <v>0</v>
      </c>
      <c r="N307" s="31">
        <f t="shared" si="76"/>
        <v>72616256</v>
      </c>
      <c r="O307" s="36">
        <f t="shared" si="77"/>
        <v>0.68467234047488179</v>
      </c>
      <c r="P307" s="31">
        <v>23001039</v>
      </c>
      <c r="Q307" s="31">
        <v>108124817</v>
      </c>
      <c r="R307" s="31">
        <v>107227143</v>
      </c>
      <c r="S307" s="31">
        <v>67457224</v>
      </c>
      <c r="T307" s="36">
        <f t="shared" si="78"/>
        <v>0.62910585988474954</v>
      </c>
      <c r="U307" s="36">
        <f t="shared" si="79"/>
        <v>9.5169613859617419E-2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67451669</v>
      </c>
      <c r="E308" s="31">
        <v>72412878</v>
      </c>
      <c r="F308" s="31">
        <v>12177802</v>
      </c>
      <c r="G308" s="36">
        <f t="shared" si="72"/>
        <v>0.18054115162072565</v>
      </c>
      <c r="H308" s="31">
        <v>15549772</v>
      </c>
      <c r="I308" s="36">
        <f t="shared" si="73"/>
        <v>0.23053205696066617</v>
      </c>
      <c r="J308" s="31">
        <v>14907056</v>
      </c>
      <c r="K308" s="36">
        <f t="shared" si="74"/>
        <v>0.20586194626872861</v>
      </c>
      <c r="L308" s="31">
        <v>0</v>
      </c>
      <c r="M308" s="36">
        <f t="shared" si="75"/>
        <v>0</v>
      </c>
      <c r="N308" s="31">
        <f t="shared" si="76"/>
        <v>42634630</v>
      </c>
      <c r="O308" s="36">
        <f t="shared" si="77"/>
        <v>0.58877137848325822</v>
      </c>
      <c r="P308" s="31">
        <v>13640671</v>
      </c>
      <c r="Q308" s="31">
        <v>65559047</v>
      </c>
      <c r="R308" s="31">
        <v>65848602</v>
      </c>
      <c r="S308" s="31">
        <v>39602176</v>
      </c>
      <c r="T308" s="36">
        <f t="shared" si="78"/>
        <v>0.60141255542524652</v>
      </c>
      <c r="U308" s="36">
        <f t="shared" si="79"/>
        <v>9.2838907998000986E-2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20206842</v>
      </c>
      <c r="E309" s="31">
        <v>51752301</v>
      </c>
      <c r="F309" s="31">
        <v>1272008</v>
      </c>
      <c r="G309" s="36">
        <f t="shared" si="72"/>
        <v>6.2949371307005814E-2</v>
      </c>
      <c r="H309" s="31">
        <v>7015130</v>
      </c>
      <c r="I309" s="36">
        <f t="shared" si="73"/>
        <v>0.34716607374868375</v>
      </c>
      <c r="J309" s="31">
        <v>1819340</v>
      </c>
      <c r="K309" s="36">
        <f t="shared" si="74"/>
        <v>3.515476538907903E-2</v>
      </c>
      <c r="L309" s="31">
        <v>0</v>
      </c>
      <c r="M309" s="36">
        <f t="shared" si="75"/>
        <v>0</v>
      </c>
      <c r="N309" s="31">
        <f t="shared" si="76"/>
        <v>10106478</v>
      </c>
      <c r="O309" s="36">
        <f t="shared" si="77"/>
        <v>0.19528557773692035</v>
      </c>
      <c r="P309" s="31">
        <v>0</v>
      </c>
      <c r="Q309" s="31">
        <v>14130618</v>
      </c>
      <c r="R309" s="31">
        <v>14130618</v>
      </c>
      <c r="S309" s="31">
        <v>4579456</v>
      </c>
      <c r="T309" s="36">
        <f t="shared" si="78"/>
        <v>0.32408037638551973</v>
      </c>
      <c r="U309" s="36">
        <f t="shared" si="79"/>
        <v>0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320928872</v>
      </c>
      <c r="E310" s="32">
        <f>SUM(E304:E309)</f>
        <v>353704598</v>
      </c>
      <c r="F310" s="32">
        <f>SUM(F304:F309)</f>
        <v>55584085</v>
      </c>
      <c r="G310" s="37">
        <f t="shared" si="72"/>
        <v>0.17319752085128695</v>
      </c>
      <c r="H310" s="32">
        <f>SUM(H304:H309)</f>
        <v>73515931</v>
      </c>
      <c r="I310" s="37">
        <f t="shared" si="73"/>
        <v>0.2290723503368684</v>
      </c>
      <c r="J310" s="32">
        <f>SUM(J304:J309)</f>
        <v>73625833</v>
      </c>
      <c r="K310" s="37">
        <f t="shared" si="74"/>
        <v>0.20815627904277342</v>
      </c>
      <c r="L310" s="32">
        <f>SUM(L304:L309)</f>
        <v>0</v>
      </c>
      <c r="M310" s="37">
        <f t="shared" si="75"/>
        <v>0</v>
      </c>
      <c r="N310" s="32">
        <f t="shared" si="76"/>
        <v>202725849</v>
      </c>
      <c r="O310" s="37">
        <f t="shared" si="77"/>
        <v>0.57315016583414613</v>
      </c>
      <c r="P310" s="32">
        <f>SUM(P304:P309)</f>
        <v>59484719</v>
      </c>
      <c r="Q310" s="32">
        <f>SUM(Q304:Q309)</f>
        <v>312871876</v>
      </c>
      <c r="R310" s="32">
        <f>SUM(R304:R309)</f>
        <v>316948604</v>
      </c>
      <c r="S310" s="32">
        <f>SUM(S304:S309)</f>
        <v>177947643</v>
      </c>
      <c r="T310" s="37">
        <f t="shared" si="78"/>
        <v>0.56144005922171536</v>
      </c>
      <c r="U310" s="37">
        <f t="shared" si="79"/>
        <v>0.2377268353574975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86669046</v>
      </c>
      <c r="E311" s="31">
        <v>86126755</v>
      </c>
      <c r="F311" s="31">
        <v>7929588</v>
      </c>
      <c r="G311" s="36">
        <f t="shared" si="72"/>
        <v>9.1492734326393765E-2</v>
      </c>
      <c r="H311" s="31">
        <v>11164836</v>
      </c>
      <c r="I311" s="36">
        <f t="shared" si="73"/>
        <v>0.1288214941237498</v>
      </c>
      <c r="J311" s="31">
        <v>9374574</v>
      </c>
      <c r="K311" s="36">
        <f t="shared" si="74"/>
        <v>0.10884624644223505</v>
      </c>
      <c r="L311" s="31">
        <v>0</v>
      </c>
      <c r="M311" s="36">
        <f t="shared" si="75"/>
        <v>0</v>
      </c>
      <c r="N311" s="31">
        <f t="shared" si="76"/>
        <v>28468998</v>
      </c>
      <c r="O311" s="36">
        <f t="shared" si="77"/>
        <v>0.33054766779498429</v>
      </c>
      <c r="P311" s="31">
        <v>11900512</v>
      </c>
      <c r="Q311" s="31">
        <v>76652331</v>
      </c>
      <c r="R311" s="31">
        <v>76481288</v>
      </c>
      <c r="S311" s="31">
        <v>32484305</v>
      </c>
      <c r="T311" s="36">
        <f t="shared" si="78"/>
        <v>0.42473532872511249</v>
      </c>
      <c r="U311" s="36">
        <f t="shared" si="79"/>
        <v>-0.21225456518173336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149945521</v>
      </c>
      <c r="E312" s="31">
        <v>155572829</v>
      </c>
      <c r="F312" s="31">
        <v>31803264</v>
      </c>
      <c r="G312" s="36">
        <f t="shared" si="72"/>
        <v>0.21209879286757755</v>
      </c>
      <c r="H312" s="31">
        <v>35691444</v>
      </c>
      <c r="I312" s="36">
        <f t="shared" si="73"/>
        <v>0.23802941069510172</v>
      </c>
      <c r="J312" s="31">
        <v>34779112</v>
      </c>
      <c r="K312" s="36">
        <f t="shared" si="74"/>
        <v>0.22355518134853741</v>
      </c>
      <c r="L312" s="31">
        <v>0</v>
      </c>
      <c r="M312" s="36">
        <f t="shared" si="75"/>
        <v>0</v>
      </c>
      <c r="N312" s="31">
        <f t="shared" si="76"/>
        <v>102273820</v>
      </c>
      <c r="O312" s="36">
        <f t="shared" si="77"/>
        <v>0.65740155692611335</v>
      </c>
      <c r="P312" s="31">
        <v>32985396</v>
      </c>
      <c r="Q312" s="31">
        <v>117119330</v>
      </c>
      <c r="R312" s="31">
        <v>139147952</v>
      </c>
      <c r="S312" s="31">
        <v>90314560</v>
      </c>
      <c r="T312" s="36">
        <f t="shared" si="78"/>
        <v>0.64905418083336219</v>
      </c>
      <c r="U312" s="36">
        <f t="shared" si="79"/>
        <v>5.4379095524577092E-2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154597569</v>
      </c>
      <c r="E313" s="31">
        <v>160784781</v>
      </c>
      <c r="F313" s="31">
        <v>9867467</v>
      </c>
      <c r="G313" s="36">
        <f t="shared" si="72"/>
        <v>6.3826792774471119E-2</v>
      </c>
      <c r="H313" s="31">
        <v>48413624</v>
      </c>
      <c r="I313" s="36">
        <f t="shared" si="73"/>
        <v>0.31315902515905669</v>
      </c>
      <c r="J313" s="31">
        <v>34254749</v>
      </c>
      <c r="K313" s="36">
        <f t="shared" si="74"/>
        <v>0.21304720998438278</v>
      </c>
      <c r="L313" s="31">
        <v>0</v>
      </c>
      <c r="M313" s="36">
        <f t="shared" si="75"/>
        <v>0</v>
      </c>
      <c r="N313" s="31">
        <f t="shared" si="76"/>
        <v>92535840</v>
      </c>
      <c r="O313" s="36">
        <f t="shared" si="77"/>
        <v>0.57552611276063492</v>
      </c>
      <c r="P313" s="31">
        <v>55328561</v>
      </c>
      <c r="Q313" s="31">
        <v>161114065</v>
      </c>
      <c r="R313" s="31">
        <v>167635869</v>
      </c>
      <c r="S313" s="31">
        <v>92948669</v>
      </c>
      <c r="T313" s="36">
        <f t="shared" si="78"/>
        <v>0.55446766586690344</v>
      </c>
      <c r="U313" s="36">
        <f t="shared" si="79"/>
        <v>-0.38088487426954765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80075353</v>
      </c>
      <c r="E314" s="31">
        <v>84158232</v>
      </c>
      <c r="F314" s="31">
        <v>13408852</v>
      </c>
      <c r="G314" s="36">
        <f t="shared" si="72"/>
        <v>0.16745292399772499</v>
      </c>
      <c r="H314" s="31">
        <v>9288072</v>
      </c>
      <c r="I314" s="36">
        <f t="shared" si="73"/>
        <v>0.11599164601871939</v>
      </c>
      <c r="J314" s="31">
        <v>19324129</v>
      </c>
      <c r="K314" s="36">
        <f t="shared" si="74"/>
        <v>0.22961662264958227</v>
      </c>
      <c r="L314" s="31">
        <v>0</v>
      </c>
      <c r="M314" s="36">
        <f t="shared" si="75"/>
        <v>0</v>
      </c>
      <c r="N314" s="31">
        <f t="shared" si="76"/>
        <v>42021053</v>
      </c>
      <c r="O314" s="36">
        <f t="shared" si="77"/>
        <v>0.4993100734340522</v>
      </c>
      <c r="P314" s="31">
        <v>14554556</v>
      </c>
      <c r="Q314" s="31">
        <v>69529244</v>
      </c>
      <c r="R314" s="31">
        <v>69788644</v>
      </c>
      <c r="S314" s="31">
        <v>41041252</v>
      </c>
      <c r="T314" s="36">
        <f t="shared" si="78"/>
        <v>0.58807922962366199</v>
      </c>
      <c r="U314" s="36">
        <f t="shared" si="79"/>
        <v>0.32770309173292533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58520008</v>
      </c>
      <c r="E315" s="31">
        <v>68853980</v>
      </c>
      <c r="F315" s="31">
        <v>11970454</v>
      </c>
      <c r="G315" s="36">
        <f t="shared" si="72"/>
        <v>0.20455318461337188</v>
      </c>
      <c r="H315" s="31">
        <v>14884853</v>
      </c>
      <c r="I315" s="36">
        <f t="shared" si="73"/>
        <v>0.25435493788722652</v>
      </c>
      <c r="J315" s="31">
        <v>11172706</v>
      </c>
      <c r="K315" s="36">
        <f t="shared" si="74"/>
        <v>0.16226666926152997</v>
      </c>
      <c r="L315" s="31">
        <v>0</v>
      </c>
      <c r="M315" s="36">
        <f t="shared" si="75"/>
        <v>0</v>
      </c>
      <c r="N315" s="31">
        <f t="shared" si="76"/>
        <v>38028013</v>
      </c>
      <c r="O315" s="36">
        <f t="shared" si="77"/>
        <v>0.55229941682383499</v>
      </c>
      <c r="P315" s="31">
        <v>10744904</v>
      </c>
      <c r="Q315" s="31">
        <v>41346929</v>
      </c>
      <c r="R315" s="31">
        <v>51429854</v>
      </c>
      <c r="S315" s="31">
        <v>32952139</v>
      </c>
      <c r="T315" s="36">
        <f t="shared" si="78"/>
        <v>0.64072005726479409</v>
      </c>
      <c r="U315" s="36">
        <f t="shared" si="79"/>
        <v>3.9814408765308729E-2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19952123</v>
      </c>
      <c r="E316" s="31">
        <v>7812639</v>
      </c>
      <c r="F316" s="31">
        <v>2016495</v>
      </c>
      <c r="G316" s="36">
        <f t="shared" si="72"/>
        <v>0.10106668849224716</v>
      </c>
      <c r="H316" s="31">
        <v>2121120</v>
      </c>
      <c r="I316" s="36">
        <f t="shared" si="73"/>
        <v>0.10631049136976552</v>
      </c>
      <c r="J316" s="31">
        <v>18293</v>
      </c>
      <c r="K316" s="36">
        <f t="shared" si="74"/>
        <v>2.3414623407020342E-3</v>
      </c>
      <c r="L316" s="31">
        <v>0</v>
      </c>
      <c r="M316" s="36">
        <f t="shared" si="75"/>
        <v>0</v>
      </c>
      <c r="N316" s="31">
        <f t="shared" si="76"/>
        <v>4155908</v>
      </c>
      <c r="O316" s="36">
        <f t="shared" si="77"/>
        <v>0.53194675960325311</v>
      </c>
      <c r="P316" s="31">
        <v>817670</v>
      </c>
      <c r="Q316" s="31">
        <v>0</v>
      </c>
      <c r="R316" s="31">
        <v>2032000</v>
      </c>
      <c r="S316" s="31">
        <v>833623</v>
      </c>
      <c r="T316" s="36">
        <f t="shared" si="78"/>
        <v>0.41024753937007874</v>
      </c>
      <c r="U316" s="36">
        <f t="shared" si="79"/>
        <v>-0.97762789389362459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549759620</v>
      </c>
      <c r="E317" s="32">
        <f>SUM(E311:E316)</f>
        <v>563309216</v>
      </c>
      <c r="F317" s="32">
        <f>SUM(F311:F316)</f>
        <v>76996120</v>
      </c>
      <c r="G317" s="37">
        <f t="shared" si="72"/>
        <v>0.14005415676036737</v>
      </c>
      <c r="H317" s="32">
        <f>SUM(H311:H316)</f>
        <v>121563949</v>
      </c>
      <c r="I317" s="37">
        <f t="shared" si="73"/>
        <v>0.22112200419521535</v>
      </c>
      <c r="J317" s="32">
        <f>SUM(J311:J316)</f>
        <v>108923563</v>
      </c>
      <c r="K317" s="37">
        <f t="shared" si="74"/>
        <v>0.19336371553345932</v>
      </c>
      <c r="L317" s="32">
        <f>SUM(L311:L316)</f>
        <v>0</v>
      </c>
      <c r="M317" s="37">
        <f t="shared" si="75"/>
        <v>0</v>
      </c>
      <c r="N317" s="32">
        <f t="shared" si="76"/>
        <v>307483632</v>
      </c>
      <c r="O317" s="37">
        <f t="shared" si="77"/>
        <v>0.54585230148267272</v>
      </c>
      <c r="P317" s="32">
        <f>SUM(P311:P316)</f>
        <v>126331599</v>
      </c>
      <c r="Q317" s="32">
        <f>SUM(Q311:Q316)</f>
        <v>465761899</v>
      </c>
      <c r="R317" s="32">
        <f>SUM(R311:R316)</f>
        <v>506515607</v>
      </c>
      <c r="S317" s="32">
        <f>SUM(S311:S316)</f>
        <v>290574548</v>
      </c>
      <c r="T317" s="37">
        <f t="shared" si="78"/>
        <v>0.57367343470622811</v>
      </c>
      <c r="U317" s="37">
        <f t="shared" si="79"/>
        <v>-0.13779637191167038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80161619</v>
      </c>
      <c r="E318" s="31">
        <v>80396434</v>
      </c>
      <c r="F318" s="31">
        <v>11350380</v>
      </c>
      <c r="G318" s="36">
        <f t="shared" si="72"/>
        <v>0.14159369710334818</v>
      </c>
      <c r="H318" s="31">
        <v>14682496</v>
      </c>
      <c r="I318" s="36">
        <f t="shared" si="73"/>
        <v>0.18316117093393536</v>
      </c>
      <c r="J318" s="31">
        <v>12618190</v>
      </c>
      <c r="K318" s="36">
        <f t="shared" si="74"/>
        <v>0.15694962291486708</v>
      </c>
      <c r="L318" s="31">
        <v>0</v>
      </c>
      <c r="M318" s="36">
        <f t="shared" si="75"/>
        <v>0</v>
      </c>
      <c r="N318" s="31">
        <f t="shared" si="76"/>
        <v>38651066</v>
      </c>
      <c r="O318" s="36">
        <f t="shared" si="77"/>
        <v>0.48075597482346044</v>
      </c>
      <c r="P318" s="31">
        <v>18197190</v>
      </c>
      <c r="Q318" s="31">
        <v>74037492</v>
      </c>
      <c r="R318" s="31">
        <v>72367105</v>
      </c>
      <c r="S318" s="31">
        <v>45493345</v>
      </c>
      <c r="T318" s="36">
        <f t="shared" si="78"/>
        <v>0.62864674495407824</v>
      </c>
      <c r="U318" s="36">
        <f t="shared" si="79"/>
        <v>-0.30658579703789435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114670033</v>
      </c>
      <c r="E319" s="31">
        <v>120320209</v>
      </c>
      <c r="F319" s="31">
        <v>22534000</v>
      </c>
      <c r="G319" s="36">
        <f t="shared" si="72"/>
        <v>0.19651167275760703</v>
      </c>
      <c r="H319" s="31">
        <v>35981848</v>
      </c>
      <c r="I319" s="36">
        <f t="shared" si="73"/>
        <v>0.31378597405653491</v>
      </c>
      <c r="J319" s="31">
        <v>25460705</v>
      </c>
      <c r="K319" s="36">
        <f t="shared" si="74"/>
        <v>0.21160788542180806</v>
      </c>
      <c r="L319" s="31">
        <v>0</v>
      </c>
      <c r="M319" s="36">
        <f t="shared" si="75"/>
        <v>0</v>
      </c>
      <c r="N319" s="31">
        <f t="shared" si="76"/>
        <v>83976553</v>
      </c>
      <c r="O319" s="36">
        <f t="shared" si="77"/>
        <v>0.69794221351460584</v>
      </c>
      <c r="P319" s="31">
        <v>27204342</v>
      </c>
      <c r="Q319" s="31">
        <v>112633192</v>
      </c>
      <c r="R319" s="31">
        <v>120072508</v>
      </c>
      <c r="S319" s="31">
        <v>78766213</v>
      </c>
      <c r="T319" s="36">
        <f t="shared" si="78"/>
        <v>0.65598873807149927</v>
      </c>
      <c r="U319" s="36">
        <f t="shared" si="79"/>
        <v>-6.4094069983387181E-2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40655132</v>
      </c>
      <c r="E320" s="31">
        <v>41827517</v>
      </c>
      <c r="F320" s="31">
        <v>5301446</v>
      </c>
      <c r="G320" s="36">
        <f t="shared" si="72"/>
        <v>0.13040041291711954</v>
      </c>
      <c r="H320" s="31">
        <v>6121336</v>
      </c>
      <c r="I320" s="36">
        <f t="shared" si="73"/>
        <v>0.15056736256569037</v>
      </c>
      <c r="J320" s="31">
        <v>8016721</v>
      </c>
      <c r="K320" s="36">
        <f t="shared" si="74"/>
        <v>0.19166141274893272</v>
      </c>
      <c r="L320" s="31">
        <v>0</v>
      </c>
      <c r="M320" s="36">
        <f t="shared" si="75"/>
        <v>0</v>
      </c>
      <c r="N320" s="31">
        <f t="shared" si="76"/>
        <v>19439503</v>
      </c>
      <c r="O320" s="36">
        <f t="shared" si="77"/>
        <v>0.4647539322020956</v>
      </c>
      <c r="P320" s="31">
        <v>7896622</v>
      </c>
      <c r="Q320" s="31">
        <v>33333638</v>
      </c>
      <c r="R320" s="31">
        <v>37926606</v>
      </c>
      <c r="S320" s="31">
        <v>17211610</v>
      </c>
      <c r="T320" s="36">
        <f t="shared" si="78"/>
        <v>0.45381361042430213</v>
      </c>
      <c r="U320" s="36">
        <f t="shared" si="79"/>
        <v>1.5208908315479608E-2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32140313</v>
      </c>
      <c r="E321" s="31">
        <v>28546735</v>
      </c>
      <c r="F321" s="31">
        <v>4841915</v>
      </c>
      <c r="G321" s="36">
        <f t="shared" si="72"/>
        <v>0.15064927961342506</v>
      </c>
      <c r="H321" s="31">
        <v>6029337</v>
      </c>
      <c r="I321" s="36">
        <f t="shared" si="73"/>
        <v>0.18759422162441294</v>
      </c>
      <c r="J321" s="31">
        <v>5686941</v>
      </c>
      <c r="K321" s="36">
        <f t="shared" si="74"/>
        <v>0.1992151116406132</v>
      </c>
      <c r="L321" s="31">
        <v>0</v>
      </c>
      <c r="M321" s="36">
        <f t="shared" si="75"/>
        <v>0</v>
      </c>
      <c r="N321" s="31">
        <f t="shared" si="76"/>
        <v>16558193</v>
      </c>
      <c r="O321" s="36">
        <f t="shared" si="77"/>
        <v>0.58003806740070274</v>
      </c>
      <c r="P321" s="31">
        <v>5733846</v>
      </c>
      <c r="Q321" s="31">
        <v>29061847</v>
      </c>
      <c r="R321" s="31">
        <v>29842183</v>
      </c>
      <c r="S321" s="31">
        <v>15771903</v>
      </c>
      <c r="T321" s="36">
        <f t="shared" si="78"/>
        <v>0.52851036400386664</v>
      </c>
      <c r="U321" s="36">
        <f t="shared" si="79"/>
        <v>-8.1803731736080909E-3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8387462</v>
      </c>
      <c r="E322" s="31">
        <v>8492462</v>
      </c>
      <c r="F322" s="31">
        <v>526068</v>
      </c>
      <c r="G322" s="36">
        <f t="shared" si="72"/>
        <v>6.2720761059781846E-2</v>
      </c>
      <c r="H322" s="31">
        <v>1916848</v>
      </c>
      <c r="I322" s="36">
        <f t="shared" si="73"/>
        <v>0.22853730961761734</v>
      </c>
      <c r="J322" s="31">
        <v>2919214</v>
      </c>
      <c r="K322" s="36">
        <f t="shared" si="74"/>
        <v>0.34374177947455048</v>
      </c>
      <c r="L322" s="31">
        <v>0</v>
      </c>
      <c r="M322" s="36">
        <f t="shared" si="75"/>
        <v>0</v>
      </c>
      <c r="N322" s="31">
        <f t="shared" si="76"/>
        <v>5362130</v>
      </c>
      <c r="O322" s="36">
        <f t="shared" si="77"/>
        <v>0.63139876280871199</v>
      </c>
      <c r="P322" s="31">
        <v>1429271</v>
      </c>
      <c r="Q322" s="31">
        <v>9287391</v>
      </c>
      <c r="R322" s="31">
        <v>9182391</v>
      </c>
      <c r="S322" s="31">
        <v>4942092</v>
      </c>
      <c r="T322" s="36">
        <f t="shared" si="78"/>
        <v>0.53821406646700187</v>
      </c>
      <c r="U322" s="36">
        <f t="shared" si="79"/>
        <v>1.0424496124247957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276014559</v>
      </c>
      <c r="E323" s="32">
        <f>SUM(E318:E322)</f>
        <v>279583357</v>
      </c>
      <c r="F323" s="32">
        <f>SUM(F318:F322)</f>
        <v>44553809</v>
      </c>
      <c r="G323" s="37">
        <f t="shared" si="72"/>
        <v>0.16141832938602343</v>
      </c>
      <c r="H323" s="32">
        <f>SUM(H318:H322)</f>
        <v>64731865</v>
      </c>
      <c r="I323" s="37">
        <f t="shared" si="73"/>
        <v>0.23452337164576886</v>
      </c>
      <c r="J323" s="32">
        <f>SUM(J318:J322)</f>
        <v>54701771</v>
      </c>
      <c r="K323" s="37">
        <f t="shared" si="74"/>
        <v>0.19565460400420043</v>
      </c>
      <c r="L323" s="32">
        <f>SUM(L318:L322)</f>
        <v>0</v>
      </c>
      <c r="M323" s="37">
        <f t="shared" si="75"/>
        <v>0</v>
      </c>
      <c r="N323" s="32">
        <f t="shared" si="76"/>
        <v>163987445</v>
      </c>
      <c r="O323" s="37">
        <f t="shared" si="77"/>
        <v>0.58654222754754315</v>
      </c>
      <c r="P323" s="32">
        <f>SUM(P318:P322)</f>
        <v>60461271</v>
      </c>
      <c r="Q323" s="32">
        <f>SUM(Q318:Q322)</f>
        <v>258353560</v>
      </c>
      <c r="R323" s="32">
        <f>SUM(R318:R322)</f>
        <v>269390793</v>
      </c>
      <c r="S323" s="32">
        <f>SUM(S318:S322)</f>
        <v>162185163</v>
      </c>
      <c r="T323" s="37">
        <f t="shared" si="78"/>
        <v>0.60204419458388836</v>
      </c>
      <c r="U323" s="37">
        <f t="shared" si="79"/>
        <v>-9.5259327247685599E-2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11782030</v>
      </c>
      <c r="E324" s="31">
        <v>11782030</v>
      </c>
      <c r="F324" s="31">
        <v>1746755</v>
      </c>
      <c r="G324" s="36">
        <f t="shared" si="72"/>
        <v>0.14825586083213163</v>
      </c>
      <c r="H324" s="31">
        <v>2580836</v>
      </c>
      <c r="I324" s="36">
        <f t="shared" si="73"/>
        <v>0.21904850013113189</v>
      </c>
      <c r="J324" s="31">
        <v>1756711</v>
      </c>
      <c r="K324" s="36">
        <f t="shared" si="74"/>
        <v>0.14910087650430359</v>
      </c>
      <c r="L324" s="31">
        <v>0</v>
      </c>
      <c r="M324" s="36">
        <f t="shared" si="75"/>
        <v>0</v>
      </c>
      <c r="N324" s="31">
        <f t="shared" si="76"/>
        <v>6084302</v>
      </c>
      <c r="O324" s="36">
        <f t="shared" si="77"/>
        <v>0.51640523746756717</v>
      </c>
      <c r="P324" s="31">
        <v>1921820</v>
      </c>
      <c r="Q324" s="31">
        <v>10419179</v>
      </c>
      <c r="R324" s="31">
        <v>10419179</v>
      </c>
      <c r="S324" s="31">
        <v>5240692</v>
      </c>
      <c r="T324" s="36">
        <f t="shared" si="78"/>
        <v>0.50298512003680906</v>
      </c>
      <c r="U324" s="36">
        <f t="shared" si="79"/>
        <v>-8.5912832627405233E-2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45812767</v>
      </c>
      <c r="E325" s="31">
        <v>44813873</v>
      </c>
      <c r="F325" s="31">
        <v>6424668</v>
      </c>
      <c r="G325" s="36">
        <f t="shared" si="72"/>
        <v>0.14023750191731488</v>
      </c>
      <c r="H325" s="31">
        <v>11083025</v>
      </c>
      <c r="I325" s="36">
        <f t="shared" si="73"/>
        <v>0.24192000889184451</v>
      </c>
      <c r="J325" s="31">
        <v>9121516</v>
      </c>
      <c r="K325" s="36">
        <f t="shared" si="74"/>
        <v>0.2035422379136925</v>
      </c>
      <c r="L325" s="31">
        <v>0</v>
      </c>
      <c r="M325" s="36">
        <f t="shared" si="75"/>
        <v>0</v>
      </c>
      <c r="N325" s="31">
        <f t="shared" si="76"/>
        <v>26629209</v>
      </c>
      <c r="O325" s="36">
        <f t="shared" si="77"/>
        <v>0.59421797799087794</v>
      </c>
      <c r="P325" s="31">
        <v>7046777</v>
      </c>
      <c r="Q325" s="31">
        <v>39194309</v>
      </c>
      <c r="R325" s="31">
        <v>42513192</v>
      </c>
      <c r="S325" s="31">
        <v>20792421</v>
      </c>
      <c r="T325" s="36">
        <f t="shared" si="78"/>
        <v>0.48908162435791697</v>
      </c>
      <c r="U325" s="36">
        <f t="shared" si="79"/>
        <v>0.29442381957028019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128522382</v>
      </c>
      <c r="E326" s="31">
        <v>116080914</v>
      </c>
      <c r="F326" s="31">
        <v>23886221</v>
      </c>
      <c r="G326" s="36">
        <f t="shared" si="72"/>
        <v>0.18585261670609249</v>
      </c>
      <c r="H326" s="31">
        <v>32664546</v>
      </c>
      <c r="I326" s="36">
        <f t="shared" si="73"/>
        <v>0.2541545331769528</v>
      </c>
      <c r="J326" s="31">
        <v>31202978</v>
      </c>
      <c r="K326" s="36">
        <f t="shared" si="74"/>
        <v>0.26880368981243546</v>
      </c>
      <c r="L326" s="31">
        <v>0</v>
      </c>
      <c r="M326" s="36">
        <f t="shared" si="75"/>
        <v>0</v>
      </c>
      <c r="N326" s="31">
        <f t="shared" si="76"/>
        <v>87753745</v>
      </c>
      <c r="O326" s="36">
        <f t="shared" si="77"/>
        <v>0.75597048624203633</v>
      </c>
      <c r="P326" s="31">
        <v>26994226</v>
      </c>
      <c r="Q326" s="31">
        <v>135565578</v>
      </c>
      <c r="R326" s="31">
        <v>139086937</v>
      </c>
      <c r="S326" s="31">
        <v>90359201</v>
      </c>
      <c r="T326" s="36">
        <f t="shared" si="78"/>
        <v>0.64965986705135359</v>
      </c>
      <c r="U326" s="36">
        <f t="shared" si="79"/>
        <v>0.15591304599731814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157427760</v>
      </c>
      <c r="E327" s="31">
        <v>157324643</v>
      </c>
      <c r="F327" s="31">
        <v>29070343</v>
      </c>
      <c r="G327" s="36">
        <f t="shared" si="72"/>
        <v>0.18465830295749619</v>
      </c>
      <c r="H327" s="31">
        <v>43304138</v>
      </c>
      <c r="I327" s="36">
        <f t="shared" si="73"/>
        <v>0.27507307478681015</v>
      </c>
      <c r="J327" s="31">
        <v>38184117</v>
      </c>
      <c r="K327" s="36">
        <f t="shared" si="74"/>
        <v>0.24270906497464609</v>
      </c>
      <c r="L327" s="31">
        <v>0</v>
      </c>
      <c r="M327" s="36">
        <f t="shared" si="75"/>
        <v>0</v>
      </c>
      <c r="N327" s="31">
        <f t="shared" si="76"/>
        <v>110558598</v>
      </c>
      <c r="O327" s="36">
        <f t="shared" si="77"/>
        <v>0.70274176945057487</v>
      </c>
      <c r="P327" s="31">
        <v>38564678</v>
      </c>
      <c r="Q327" s="31">
        <v>142957349</v>
      </c>
      <c r="R327" s="31">
        <v>142957349</v>
      </c>
      <c r="S327" s="31">
        <v>98893074</v>
      </c>
      <c r="T327" s="36">
        <f t="shared" si="78"/>
        <v>0.69176628338288504</v>
      </c>
      <c r="U327" s="36">
        <f t="shared" si="79"/>
        <v>-9.8681233640793842E-3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46355600</v>
      </c>
      <c r="E328" s="31">
        <v>49686900</v>
      </c>
      <c r="F328" s="31">
        <v>11471634</v>
      </c>
      <c r="G328" s="36">
        <f t="shared" si="72"/>
        <v>0.24747029485110753</v>
      </c>
      <c r="H328" s="31">
        <v>11622386</v>
      </c>
      <c r="I328" s="36">
        <f t="shared" si="73"/>
        <v>0.25072237227001698</v>
      </c>
      <c r="J328" s="31">
        <v>10645104</v>
      </c>
      <c r="K328" s="36">
        <f t="shared" si="74"/>
        <v>0.21424367388587334</v>
      </c>
      <c r="L328" s="31">
        <v>0</v>
      </c>
      <c r="M328" s="36">
        <f t="shared" si="75"/>
        <v>0</v>
      </c>
      <c r="N328" s="31">
        <f t="shared" si="76"/>
        <v>33739124</v>
      </c>
      <c r="O328" s="36">
        <f t="shared" si="77"/>
        <v>0.679034594631583</v>
      </c>
      <c r="P328" s="31">
        <v>10233470</v>
      </c>
      <c r="Q328" s="31">
        <v>38520200</v>
      </c>
      <c r="R328" s="31">
        <v>43032400</v>
      </c>
      <c r="S328" s="31">
        <v>28420562</v>
      </c>
      <c r="T328" s="36">
        <f t="shared" si="78"/>
        <v>0.66044566419720951</v>
      </c>
      <c r="U328" s="36">
        <f t="shared" si="79"/>
        <v>4.0224283649632042E-2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65631834</v>
      </c>
      <c r="E329" s="31">
        <v>67232450</v>
      </c>
      <c r="F329" s="31">
        <v>9589575</v>
      </c>
      <c r="G329" s="36">
        <f t="shared" si="72"/>
        <v>0.14611164149397379</v>
      </c>
      <c r="H329" s="31">
        <v>17883549</v>
      </c>
      <c r="I329" s="36">
        <f t="shared" si="73"/>
        <v>0.27248284727195038</v>
      </c>
      <c r="J329" s="31">
        <v>8260753</v>
      </c>
      <c r="K329" s="36">
        <f t="shared" si="74"/>
        <v>0.12286854041463609</v>
      </c>
      <c r="L329" s="31">
        <v>0</v>
      </c>
      <c r="M329" s="36">
        <f t="shared" si="75"/>
        <v>0</v>
      </c>
      <c r="N329" s="31">
        <f t="shared" si="76"/>
        <v>35733877</v>
      </c>
      <c r="O329" s="36">
        <f t="shared" si="77"/>
        <v>0.53149746885618476</v>
      </c>
      <c r="P329" s="31">
        <v>12927629</v>
      </c>
      <c r="Q329" s="31">
        <v>64728003</v>
      </c>
      <c r="R329" s="31">
        <v>60748024</v>
      </c>
      <c r="S329" s="31">
        <v>35347192</v>
      </c>
      <c r="T329" s="36">
        <f t="shared" si="78"/>
        <v>0.58186570809282623</v>
      </c>
      <c r="U329" s="36">
        <f t="shared" si="79"/>
        <v>-0.36100014937000435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67432832</v>
      </c>
      <c r="E330" s="31">
        <v>81701122</v>
      </c>
      <c r="F330" s="31">
        <v>14154513</v>
      </c>
      <c r="G330" s="36">
        <f t="shared" si="72"/>
        <v>0.2099053618273069</v>
      </c>
      <c r="H330" s="31">
        <v>21620905</v>
      </c>
      <c r="I330" s="36">
        <f t="shared" si="73"/>
        <v>0.32062875544067315</v>
      </c>
      <c r="J330" s="31">
        <v>19500209</v>
      </c>
      <c r="K330" s="36">
        <f t="shared" si="74"/>
        <v>0.23867737091786817</v>
      </c>
      <c r="L330" s="31">
        <v>0</v>
      </c>
      <c r="M330" s="36">
        <f t="shared" si="75"/>
        <v>0</v>
      </c>
      <c r="N330" s="31">
        <f t="shared" si="76"/>
        <v>55275627</v>
      </c>
      <c r="O330" s="36">
        <f t="shared" si="77"/>
        <v>0.67655897063445469</v>
      </c>
      <c r="P330" s="31">
        <v>14034928</v>
      </c>
      <c r="Q330" s="31">
        <v>65341444</v>
      </c>
      <c r="R330" s="31">
        <v>65240367</v>
      </c>
      <c r="S330" s="31">
        <v>47164538</v>
      </c>
      <c r="T330" s="36">
        <f t="shared" si="78"/>
        <v>0.72293489704004887</v>
      </c>
      <c r="U330" s="36">
        <f t="shared" si="79"/>
        <v>0.38940570268689667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50732599</v>
      </c>
      <c r="E331" s="31">
        <v>50732599</v>
      </c>
      <c r="F331" s="31">
        <v>2020356</v>
      </c>
      <c r="G331" s="36">
        <f t="shared" si="72"/>
        <v>3.9823625042351957E-2</v>
      </c>
      <c r="H331" s="31">
        <v>5710315</v>
      </c>
      <c r="I331" s="36">
        <f t="shared" si="73"/>
        <v>0.11255711539635492</v>
      </c>
      <c r="J331" s="31">
        <v>4417949</v>
      </c>
      <c r="K331" s="36">
        <f t="shared" si="74"/>
        <v>8.7083041024568833E-2</v>
      </c>
      <c r="L331" s="31">
        <v>0</v>
      </c>
      <c r="M331" s="36">
        <f t="shared" si="75"/>
        <v>0</v>
      </c>
      <c r="N331" s="31">
        <f t="shared" si="76"/>
        <v>12148620</v>
      </c>
      <c r="O331" s="36">
        <f t="shared" si="77"/>
        <v>0.23946378146327571</v>
      </c>
      <c r="P331" s="31">
        <v>653534</v>
      </c>
      <c r="Q331" s="31">
        <v>2725547</v>
      </c>
      <c r="R331" s="31">
        <v>13484365</v>
      </c>
      <c r="S331" s="31">
        <v>2089062</v>
      </c>
      <c r="T331" s="36">
        <f t="shared" si="78"/>
        <v>0.15492475915625245</v>
      </c>
      <c r="U331" s="36">
        <f t="shared" si="79"/>
        <v>5.7600905232168484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573697804</v>
      </c>
      <c r="E332" s="32">
        <f>SUM(E324:E331)</f>
        <v>579354531</v>
      </c>
      <c r="F332" s="32">
        <f>SUM(F324:F331)</f>
        <v>98364065</v>
      </c>
      <c r="G332" s="37">
        <f t="shared" si="72"/>
        <v>0.17145623412565825</v>
      </c>
      <c r="H332" s="32">
        <f>SUM(H324:H331)</f>
        <v>146469700</v>
      </c>
      <c r="I332" s="37">
        <f t="shared" si="73"/>
        <v>0.2553081064260096</v>
      </c>
      <c r="J332" s="32">
        <f>SUM(J324:J331)</f>
        <v>123089337</v>
      </c>
      <c r="K332" s="37">
        <f t="shared" si="74"/>
        <v>0.21245943617208027</v>
      </c>
      <c r="L332" s="32">
        <f>SUM(L324:L331)</f>
        <v>0</v>
      </c>
      <c r="M332" s="37">
        <f t="shared" si="75"/>
        <v>0</v>
      </c>
      <c r="N332" s="32">
        <f t="shared" si="76"/>
        <v>367923102</v>
      </c>
      <c r="O332" s="37">
        <f t="shared" si="77"/>
        <v>0.63505691647037454</v>
      </c>
      <c r="P332" s="32">
        <f>SUM(P324:P331)</f>
        <v>112377062</v>
      </c>
      <c r="Q332" s="32">
        <f>SUM(Q324:Q331)</f>
        <v>499451609</v>
      </c>
      <c r="R332" s="32">
        <f>SUM(R324:R331)</f>
        <v>517481813</v>
      </c>
      <c r="S332" s="32">
        <f>SUM(S324:S331)</f>
        <v>328306742</v>
      </c>
      <c r="T332" s="37">
        <f t="shared" si="78"/>
        <v>0.63443145971972548</v>
      </c>
      <c r="U332" s="37">
        <f t="shared" si="79"/>
        <v>9.532439102207535E-2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7217840</v>
      </c>
      <c r="E333" s="31">
        <v>6282916</v>
      </c>
      <c r="F333" s="31">
        <v>1208392</v>
      </c>
      <c r="G333" s="36">
        <f t="shared" si="72"/>
        <v>0.16741739911109141</v>
      </c>
      <c r="H333" s="31">
        <v>1265136</v>
      </c>
      <c r="I333" s="36">
        <f t="shared" si="73"/>
        <v>0.17527903084579319</v>
      </c>
      <c r="J333" s="31">
        <v>437432</v>
      </c>
      <c r="K333" s="36">
        <f t="shared" si="74"/>
        <v>6.9622449193972993E-2</v>
      </c>
      <c r="L333" s="31">
        <v>0</v>
      </c>
      <c r="M333" s="36">
        <f t="shared" si="75"/>
        <v>0</v>
      </c>
      <c r="N333" s="31">
        <f t="shared" si="76"/>
        <v>2910960</v>
      </c>
      <c r="O333" s="36">
        <f t="shared" si="77"/>
        <v>0.46331353148760862</v>
      </c>
      <c r="P333" s="31">
        <v>475621</v>
      </c>
      <c r="Q333" s="31">
        <v>2399998</v>
      </c>
      <c r="R333" s="31">
        <v>6501765</v>
      </c>
      <c r="S333" s="31">
        <v>1261244</v>
      </c>
      <c r="T333" s="36">
        <f t="shared" si="78"/>
        <v>0.19398486410997628</v>
      </c>
      <c r="U333" s="36">
        <f t="shared" si="79"/>
        <v>-8.0292922305785441E-2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6318266</v>
      </c>
      <c r="E334" s="31">
        <v>6308771</v>
      </c>
      <c r="F334" s="31">
        <v>1159749</v>
      </c>
      <c r="G334" s="36">
        <f t="shared" si="72"/>
        <v>0.18355495004483824</v>
      </c>
      <c r="H334" s="31">
        <v>818503</v>
      </c>
      <c r="I334" s="36">
        <f t="shared" si="73"/>
        <v>0.12954551137922968</v>
      </c>
      <c r="J334" s="31">
        <v>918537</v>
      </c>
      <c r="K334" s="36">
        <f t="shared" si="74"/>
        <v>0.14559682068028781</v>
      </c>
      <c r="L334" s="31">
        <v>0</v>
      </c>
      <c r="M334" s="36">
        <f t="shared" si="75"/>
        <v>0</v>
      </c>
      <c r="N334" s="31">
        <f t="shared" si="76"/>
        <v>2896789</v>
      </c>
      <c r="O334" s="36">
        <f t="shared" si="77"/>
        <v>0.45916851316999779</v>
      </c>
      <c r="P334" s="31">
        <v>962511</v>
      </c>
      <c r="Q334" s="31">
        <v>3823979</v>
      </c>
      <c r="R334" s="31">
        <v>6103735</v>
      </c>
      <c r="S334" s="31">
        <v>2521638</v>
      </c>
      <c r="T334" s="36">
        <f t="shared" si="78"/>
        <v>0.41313032102474961</v>
      </c>
      <c r="U334" s="36">
        <f t="shared" si="79"/>
        <v>-4.5686750592980219E-2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19242526</v>
      </c>
      <c r="E335" s="31">
        <v>17464072</v>
      </c>
      <c r="F335" s="31">
        <v>3518321</v>
      </c>
      <c r="G335" s="36">
        <f t="shared" si="72"/>
        <v>0.18284091184286305</v>
      </c>
      <c r="H335" s="31">
        <v>3955749</v>
      </c>
      <c r="I335" s="36">
        <f t="shared" si="73"/>
        <v>0.20557327037001275</v>
      </c>
      <c r="J335" s="31">
        <v>1303043</v>
      </c>
      <c r="K335" s="36">
        <f t="shared" si="74"/>
        <v>7.4612782173596168E-2</v>
      </c>
      <c r="L335" s="31">
        <v>0</v>
      </c>
      <c r="M335" s="36">
        <f t="shared" si="75"/>
        <v>0</v>
      </c>
      <c r="N335" s="31">
        <f t="shared" si="76"/>
        <v>8777113</v>
      </c>
      <c r="O335" s="36">
        <f t="shared" si="77"/>
        <v>0.50258112770034391</v>
      </c>
      <c r="P335" s="31">
        <v>-1393232</v>
      </c>
      <c r="Q335" s="31">
        <v>18195901</v>
      </c>
      <c r="R335" s="31">
        <v>17863310</v>
      </c>
      <c r="S335" s="31">
        <v>6747182</v>
      </c>
      <c r="T335" s="36">
        <f t="shared" si="78"/>
        <v>0.37771174547158393</v>
      </c>
      <c r="U335" s="36">
        <f t="shared" si="79"/>
        <v>-1.9352663447293774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0</v>
      </c>
      <c r="O336" s="36">
        <f t="shared" si="77"/>
        <v>0</v>
      </c>
      <c r="P336" s="31">
        <v>0</v>
      </c>
      <c r="Q336" s="31">
        <v>0</v>
      </c>
      <c r="R336" s="31">
        <v>0</v>
      </c>
      <c r="S336" s="31">
        <v>0</v>
      </c>
      <c r="T336" s="36">
        <f t="shared" si="78"/>
        <v>0</v>
      </c>
      <c r="U336" s="36">
        <f t="shared" si="79"/>
        <v>0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32778632</v>
      </c>
      <c r="E337" s="32">
        <f>SUM(E333:E336)</f>
        <v>30055759</v>
      </c>
      <c r="F337" s="32">
        <f>SUM(F333:F336)</f>
        <v>5886462</v>
      </c>
      <c r="G337" s="37">
        <f t="shared" si="72"/>
        <v>0.17958229617392207</v>
      </c>
      <c r="H337" s="32">
        <f>SUM(H333:H336)</f>
        <v>6039388</v>
      </c>
      <c r="I337" s="37">
        <f t="shared" si="73"/>
        <v>0.18424771357145106</v>
      </c>
      <c r="J337" s="32">
        <f>SUM(J333:J336)</f>
        <v>2659012</v>
      </c>
      <c r="K337" s="37">
        <f t="shared" si="74"/>
        <v>8.846930134088446E-2</v>
      </c>
      <c r="L337" s="32">
        <f>SUM(L333:L336)</f>
        <v>0</v>
      </c>
      <c r="M337" s="37">
        <f t="shared" si="75"/>
        <v>0</v>
      </c>
      <c r="N337" s="32">
        <f t="shared" si="76"/>
        <v>14584862</v>
      </c>
      <c r="O337" s="37">
        <f t="shared" si="77"/>
        <v>0.48526014598400258</v>
      </c>
      <c r="P337" s="32">
        <f>SUM(P333:P336)</f>
        <v>44900</v>
      </c>
      <c r="Q337" s="32">
        <f>SUM(Q333:Q336)</f>
        <v>24419878</v>
      </c>
      <c r="R337" s="32">
        <f>SUM(R333:R336)</f>
        <v>30468810</v>
      </c>
      <c r="S337" s="32">
        <f>SUM(S333:S336)</f>
        <v>10530064</v>
      </c>
      <c r="T337" s="37">
        <f t="shared" si="78"/>
        <v>0.34560141994387045</v>
      </c>
      <c r="U337" s="37">
        <f t="shared" si="79"/>
        <v>58.22075723830735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5037684681</v>
      </c>
      <c r="E338" s="32">
        <f>SUM(E302,E304:E309,E311:E316,E318:E322,E324:E331,E333:E336)</f>
        <v>4961810681</v>
      </c>
      <c r="F338" s="32">
        <f>SUM(F302,F304:F309,F311:F316,F318:F322,F324:F331,F333:F336)</f>
        <v>862306289</v>
      </c>
      <c r="G338" s="37">
        <f t="shared" si="72"/>
        <v>0.17117115174997988</v>
      </c>
      <c r="H338" s="32">
        <f>SUM(H302,H304:H309,H311:H316,H318:H322,H324:H331,H333:H336)</f>
        <v>1204899003</v>
      </c>
      <c r="I338" s="37">
        <f t="shared" si="73"/>
        <v>0.23917713777211297</v>
      </c>
      <c r="J338" s="32">
        <f>SUM(J302,J304:J309,J311:J316,J318:J322,J324:J331,J333:J336)</f>
        <v>1209701269</v>
      </c>
      <c r="K338" s="37">
        <f t="shared" si="74"/>
        <v>0.24380238319697389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3276906561</v>
      </c>
      <c r="O338" s="37">
        <f t="shared" si="77"/>
        <v>0.66042555262095859</v>
      </c>
      <c r="P338" s="32">
        <f>SUM(P302,P304:P309,P311:P316,P318:P322,P324:P331,P333:P336)</f>
        <v>1072676057</v>
      </c>
      <c r="Q338" s="32">
        <f>SUM(Q302,Q304:Q309,Q311:Q316,Q318:Q322,Q324:Q331,Q333:Q336)</f>
        <v>4461114336</v>
      </c>
      <c r="R338" s="32">
        <f>SUM(R302,R304:R309,R311:R316,R318:R322,R324:R331,R333:R336)</f>
        <v>4651324256</v>
      </c>
      <c r="S338" s="32">
        <f>SUM(S302,S304:S309,S311:S316,S318:S322,S324:S331,S333:S336)</f>
        <v>3074868582</v>
      </c>
      <c r="T338" s="37">
        <f t="shared" si="78"/>
        <v>0.66107379592673143</v>
      </c>
      <c r="U338" s="37">
        <f t="shared" si="79"/>
        <v>0.12774146594007552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24989276515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25309090225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5482653736</v>
      </c>
      <c r="G339" s="39">
        <f t="shared" si="72"/>
        <v>0.21940025885539327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5816960303</v>
      </c>
      <c r="I339" s="39">
        <f t="shared" si="73"/>
        <v>0.23277825988712902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5822261024</v>
      </c>
      <c r="K339" s="39">
        <f t="shared" si="74"/>
        <v>0.23004623920653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17121875063</v>
      </c>
      <c r="O339" s="39">
        <f t="shared" si="77"/>
        <v>0.67651088643586355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5724782766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23162017969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24910360547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16714144477</v>
      </c>
      <c r="T339" s="39">
        <f t="shared" si="78"/>
        <v>0.67097160016870627</v>
      </c>
      <c r="U339" s="39">
        <f t="shared" si="79"/>
        <v>1.702741605828817E-2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1" width="11.7265625" customWidth="1"/>
    <col min="12" max="13" width="11.7265625" hidden="1" customWidth="1"/>
    <col min="1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617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153797648</v>
      </c>
      <c r="E8" s="31">
        <v>160315603</v>
      </c>
      <c r="F8" s="31">
        <v>36402906</v>
      </c>
      <c r="G8" s="36">
        <f>IF(($D8       =0),0,($F8       /$D8       ))</f>
        <v>0.23669351562515442</v>
      </c>
      <c r="H8" s="31">
        <v>25152655</v>
      </c>
      <c r="I8" s="36">
        <f>IF(($D8       =0),0,($H8       /$D8       ))</f>
        <v>0.16354382090420524</v>
      </c>
      <c r="J8" s="31">
        <v>39996864</v>
      </c>
      <c r="K8" s="36">
        <f>IF(($E8       =0),0,($J8       /$E8       ))</f>
        <v>0.24948827969040543</v>
      </c>
      <c r="L8" s="31">
        <v>0</v>
      </c>
      <c r="M8" s="36">
        <f>IF(($E8       =0),0,($L8       /$E8       ))</f>
        <v>0</v>
      </c>
      <c r="N8" s="31">
        <f>$F8       +$H8       +$J8</f>
        <v>101552425</v>
      </c>
      <c r="O8" s="36">
        <f>IF(($E8       =0),0,($N8       /$E8       ))</f>
        <v>0.63345315801856172</v>
      </c>
      <c r="P8" s="31">
        <v>27421572</v>
      </c>
      <c r="Q8" s="31">
        <v>180795554</v>
      </c>
      <c r="R8" s="31">
        <v>172672046</v>
      </c>
      <c r="S8" s="31">
        <v>106561356</v>
      </c>
      <c r="T8" s="36">
        <f>IF(($R8       =0),0,($S8       /$R8       ))</f>
        <v>0.61713148403882356</v>
      </c>
      <c r="U8" s="36">
        <f>IF(($P8       =0),0,(($J8       /$P8       )-1))</f>
        <v>0.45859121424548532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91994020</v>
      </c>
      <c r="E9" s="31">
        <v>85428100</v>
      </c>
      <c r="F9" s="31">
        <v>9876682</v>
      </c>
      <c r="G9" s="36">
        <f>IF(($D9       =0),0,($F9       /$D9       ))</f>
        <v>0.10736221767458363</v>
      </c>
      <c r="H9" s="31">
        <v>0</v>
      </c>
      <c r="I9" s="36">
        <f>IF(($D9       =0),0,($H9       /$D9       ))</f>
        <v>0</v>
      </c>
      <c r="J9" s="31">
        <v>0</v>
      </c>
      <c r="K9" s="36">
        <f>IF(($E9       =0),0,($J9       /$E9       ))</f>
        <v>0</v>
      </c>
      <c r="L9" s="31">
        <v>0</v>
      </c>
      <c r="M9" s="36">
        <f>IF(($E9       =0),0,($L9       /$E9       ))</f>
        <v>0</v>
      </c>
      <c r="N9" s="31">
        <f>$F9       +$H9       +$J9</f>
        <v>9876682</v>
      </c>
      <c r="O9" s="36">
        <f>IF(($E9       =0),0,($N9       /$E9       ))</f>
        <v>0.11561397245168745</v>
      </c>
      <c r="P9" s="31">
        <v>16094177</v>
      </c>
      <c r="Q9" s="31">
        <v>109433260</v>
      </c>
      <c r="R9" s="31">
        <v>90441930</v>
      </c>
      <c r="S9" s="31">
        <v>49853928</v>
      </c>
      <c r="T9" s="36">
        <f>IF(($R9       =0),0,($S9       /$R9       ))</f>
        <v>0.55122583076234666</v>
      </c>
      <c r="U9" s="36">
        <f>IF(($P9       =0),0,(($J9       /$P9       )-1))</f>
        <v>-1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245791668</v>
      </c>
      <c r="E10" s="32">
        <f>SUM(E8:E9)</f>
        <v>245743703</v>
      </c>
      <c r="F10" s="32">
        <f>SUM(F8:F9)</f>
        <v>46279588</v>
      </c>
      <c r="G10" s="37">
        <f t="shared" ref="G10:G54" si="0">IF(($D10      =0),0,($F10      /$D10      ))</f>
        <v>0.18828786336239844</v>
      </c>
      <c r="H10" s="32">
        <f>SUM(H8:H9)</f>
        <v>25152655</v>
      </c>
      <c r="I10" s="37">
        <f t="shared" ref="I10:I54" si="1">IF(($D10      =0),0,($H10      /$D10      ))</f>
        <v>0.10233322880578685</v>
      </c>
      <c r="J10" s="32">
        <f>SUM(J8:J9)</f>
        <v>39996864</v>
      </c>
      <c r="K10" s="37">
        <f t="shared" ref="K10:K54" si="2">IF(($E10      =0),0,($J10      /$E10      ))</f>
        <v>0.16275844919615295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111429107</v>
      </c>
      <c r="O10" s="37">
        <f t="shared" ref="O10:O54" si="5">IF(($E10      =0),0,($N10      /$E10      ))</f>
        <v>0.45343626566903322</v>
      </c>
      <c r="P10" s="32">
        <f>SUM(P8:P9)</f>
        <v>43515749</v>
      </c>
      <c r="Q10" s="32">
        <f>SUM(Q8:Q9)</f>
        <v>290228814</v>
      </c>
      <c r="R10" s="32">
        <f>SUM(R8:R9)</f>
        <v>263113976</v>
      </c>
      <c r="S10" s="32">
        <f>SUM(S8:S9)</f>
        <v>156415284</v>
      </c>
      <c r="T10" s="37">
        <f t="shared" ref="T10:T54" si="6">IF(($R10      =0),0,($S10      /$R10      ))</f>
        <v>0.59447729222867285</v>
      </c>
      <c r="U10" s="37">
        <f t="shared" ref="U10:U54" si="7">IF(($P10      =0),0,(($J10      /$P10      )-1))</f>
        <v>-8.0864631331520886E-2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4051228</v>
      </c>
      <c r="E11" s="31">
        <v>7320808</v>
      </c>
      <c r="F11" s="31">
        <v>1160308</v>
      </c>
      <c r="G11" s="36">
        <f t="shared" si="0"/>
        <v>0.28640896044359881</v>
      </c>
      <c r="H11" s="31">
        <v>1094101</v>
      </c>
      <c r="I11" s="36">
        <f t="shared" si="1"/>
        <v>0.27006650822910977</v>
      </c>
      <c r="J11" s="31">
        <v>1303591</v>
      </c>
      <c r="K11" s="36">
        <f t="shared" si="2"/>
        <v>0.17806654675276282</v>
      </c>
      <c r="L11" s="31">
        <v>0</v>
      </c>
      <c r="M11" s="36">
        <f t="shared" si="3"/>
        <v>0</v>
      </c>
      <c r="N11" s="31">
        <f t="shared" si="4"/>
        <v>3558000</v>
      </c>
      <c r="O11" s="36">
        <f t="shared" si="5"/>
        <v>0.48601192655236963</v>
      </c>
      <c r="P11" s="31">
        <v>948489</v>
      </c>
      <c r="Q11" s="31">
        <v>2437637</v>
      </c>
      <c r="R11" s="31">
        <v>6230813</v>
      </c>
      <c r="S11" s="31">
        <v>1847375</v>
      </c>
      <c r="T11" s="36">
        <f t="shared" si="6"/>
        <v>0.2964902011984632</v>
      </c>
      <c r="U11" s="36">
        <f t="shared" si="7"/>
        <v>0.37438705140491879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0</v>
      </c>
      <c r="E12" s="31">
        <v>0</v>
      </c>
      <c r="F12" s="31">
        <v>0</v>
      </c>
      <c r="G12" s="36">
        <f t="shared" si="0"/>
        <v>0</v>
      </c>
      <c r="H12" s="31">
        <v>0</v>
      </c>
      <c r="I12" s="36">
        <f t="shared" si="1"/>
        <v>0</v>
      </c>
      <c r="J12" s="31">
        <v>0</v>
      </c>
      <c r="K12" s="36">
        <f t="shared" si="2"/>
        <v>0</v>
      </c>
      <c r="L12" s="31">
        <v>0</v>
      </c>
      <c r="M12" s="36">
        <f t="shared" si="3"/>
        <v>0</v>
      </c>
      <c r="N12" s="31">
        <f t="shared" si="4"/>
        <v>0</v>
      </c>
      <c r="O12" s="36">
        <f t="shared" si="5"/>
        <v>0</v>
      </c>
      <c r="P12" s="31">
        <v>0</v>
      </c>
      <c r="Q12" s="31">
        <v>0</v>
      </c>
      <c r="R12" s="31">
        <v>0</v>
      </c>
      <c r="S12" s="31">
        <v>0</v>
      </c>
      <c r="T12" s="36">
        <f t="shared" si="6"/>
        <v>0</v>
      </c>
      <c r="U12" s="36">
        <f t="shared" si="7"/>
        <v>0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0</v>
      </c>
      <c r="E13" s="31">
        <v>0</v>
      </c>
      <c r="F13" s="31">
        <v>0</v>
      </c>
      <c r="G13" s="36">
        <f t="shared" si="0"/>
        <v>0</v>
      </c>
      <c r="H13" s="31">
        <v>0</v>
      </c>
      <c r="I13" s="36">
        <f t="shared" si="1"/>
        <v>0</v>
      </c>
      <c r="J13" s="31">
        <v>0</v>
      </c>
      <c r="K13" s="36">
        <f t="shared" si="2"/>
        <v>0</v>
      </c>
      <c r="L13" s="31">
        <v>0</v>
      </c>
      <c r="M13" s="36">
        <f t="shared" si="3"/>
        <v>0</v>
      </c>
      <c r="N13" s="31">
        <f t="shared" si="4"/>
        <v>0</v>
      </c>
      <c r="O13" s="36">
        <f t="shared" si="5"/>
        <v>0</v>
      </c>
      <c r="P13" s="31">
        <v>0</v>
      </c>
      <c r="Q13" s="31">
        <v>0</v>
      </c>
      <c r="R13" s="31">
        <v>0</v>
      </c>
      <c r="S13" s="31">
        <v>0</v>
      </c>
      <c r="T13" s="36">
        <f t="shared" si="6"/>
        <v>0</v>
      </c>
      <c r="U13" s="36">
        <f t="shared" si="7"/>
        <v>0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2588900</v>
      </c>
      <c r="E14" s="31">
        <v>2650369</v>
      </c>
      <c r="F14" s="31">
        <v>622166</v>
      </c>
      <c r="G14" s="36">
        <f t="shared" si="0"/>
        <v>0.24032059948240567</v>
      </c>
      <c r="H14" s="31">
        <v>855049</v>
      </c>
      <c r="I14" s="36">
        <f t="shared" si="1"/>
        <v>0.33027502027888295</v>
      </c>
      <c r="J14" s="31">
        <v>756773</v>
      </c>
      <c r="K14" s="36">
        <f t="shared" si="2"/>
        <v>0.28553495758515135</v>
      </c>
      <c r="L14" s="31">
        <v>0</v>
      </c>
      <c r="M14" s="36">
        <f t="shared" si="3"/>
        <v>0</v>
      </c>
      <c r="N14" s="31">
        <f t="shared" si="4"/>
        <v>2233988</v>
      </c>
      <c r="O14" s="36">
        <f t="shared" si="5"/>
        <v>0.84289697019547094</v>
      </c>
      <c r="P14" s="31">
        <v>637373</v>
      </c>
      <c r="Q14" s="31">
        <v>3349874</v>
      </c>
      <c r="R14" s="31">
        <v>3372874</v>
      </c>
      <c r="S14" s="31">
        <v>2036511</v>
      </c>
      <c r="T14" s="36">
        <f t="shared" si="6"/>
        <v>0.60379101027788173</v>
      </c>
      <c r="U14" s="36">
        <f t="shared" si="7"/>
        <v>0.18733143700784316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189751</v>
      </c>
      <c r="E15" s="31">
        <v>189751</v>
      </c>
      <c r="F15" s="31">
        <v>57726</v>
      </c>
      <c r="G15" s="36">
        <f t="shared" si="0"/>
        <v>0.30421974060742762</v>
      </c>
      <c r="H15" s="31">
        <v>72803</v>
      </c>
      <c r="I15" s="36">
        <f t="shared" si="1"/>
        <v>0.38367650236362388</v>
      </c>
      <c r="J15" s="31">
        <v>58931</v>
      </c>
      <c r="K15" s="36">
        <f t="shared" si="2"/>
        <v>0.31057016827315798</v>
      </c>
      <c r="L15" s="31">
        <v>0</v>
      </c>
      <c r="M15" s="36">
        <f t="shared" si="3"/>
        <v>0</v>
      </c>
      <c r="N15" s="31">
        <f t="shared" si="4"/>
        <v>189460</v>
      </c>
      <c r="O15" s="36">
        <f t="shared" si="5"/>
        <v>0.99846641124420954</v>
      </c>
      <c r="P15" s="31">
        <v>50338</v>
      </c>
      <c r="Q15" s="31">
        <v>182435</v>
      </c>
      <c r="R15" s="31">
        <v>0</v>
      </c>
      <c r="S15" s="31">
        <v>151088</v>
      </c>
      <c r="T15" s="36">
        <f t="shared" si="6"/>
        <v>0</v>
      </c>
      <c r="U15" s="36">
        <f t="shared" si="7"/>
        <v>0.17070602725575101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0</v>
      </c>
      <c r="E16" s="31">
        <v>363473</v>
      </c>
      <c r="F16" s="31">
        <v>87182</v>
      </c>
      <c r="G16" s="36">
        <f t="shared" si="0"/>
        <v>0</v>
      </c>
      <c r="H16" s="31">
        <v>92023</v>
      </c>
      <c r="I16" s="36">
        <f t="shared" si="1"/>
        <v>0</v>
      </c>
      <c r="J16" s="31">
        <v>86012</v>
      </c>
      <c r="K16" s="36">
        <f t="shared" si="2"/>
        <v>0.23663931021011189</v>
      </c>
      <c r="L16" s="31">
        <v>0</v>
      </c>
      <c r="M16" s="36">
        <f t="shared" si="3"/>
        <v>0</v>
      </c>
      <c r="N16" s="31">
        <f t="shared" si="4"/>
        <v>265217</v>
      </c>
      <c r="O16" s="36">
        <f t="shared" si="5"/>
        <v>0.72967455629441524</v>
      </c>
      <c r="P16" s="31">
        <v>0</v>
      </c>
      <c r="Q16" s="31">
        <v>0</v>
      </c>
      <c r="R16" s="31">
        <v>0</v>
      </c>
      <c r="S16" s="31">
        <v>2809</v>
      </c>
      <c r="T16" s="36">
        <f t="shared" si="6"/>
        <v>0</v>
      </c>
      <c r="U16" s="36">
        <f t="shared" si="7"/>
        <v>0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0</v>
      </c>
      <c r="E17" s="31">
        <v>0</v>
      </c>
      <c r="F17" s="31">
        <v>0</v>
      </c>
      <c r="G17" s="36">
        <f t="shared" si="0"/>
        <v>0</v>
      </c>
      <c r="H17" s="31">
        <v>0</v>
      </c>
      <c r="I17" s="36">
        <f t="shared" si="1"/>
        <v>0</v>
      </c>
      <c r="J17" s="31">
        <v>0</v>
      </c>
      <c r="K17" s="36">
        <f t="shared" si="2"/>
        <v>0</v>
      </c>
      <c r="L17" s="31">
        <v>0</v>
      </c>
      <c r="M17" s="36">
        <f t="shared" si="3"/>
        <v>0</v>
      </c>
      <c r="N17" s="31">
        <f t="shared" si="4"/>
        <v>0</v>
      </c>
      <c r="O17" s="36">
        <f t="shared" si="5"/>
        <v>0</v>
      </c>
      <c r="P17" s="31">
        <v>0</v>
      </c>
      <c r="Q17" s="31">
        <v>0</v>
      </c>
      <c r="R17" s="31">
        <v>0</v>
      </c>
      <c r="S17" s="31">
        <v>0</v>
      </c>
      <c r="T17" s="36">
        <f t="shared" si="6"/>
        <v>0</v>
      </c>
      <c r="U17" s="36">
        <f t="shared" si="7"/>
        <v>0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9514455</v>
      </c>
      <c r="E18" s="31">
        <v>10373455</v>
      </c>
      <c r="F18" s="31">
        <v>2768303</v>
      </c>
      <c r="G18" s="36">
        <f t="shared" si="0"/>
        <v>0.29095760082947475</v>
      </c>
      <c r="H18" s="31">
        <v>2608489</v>
      </c>
      <c r="I18" s="36">
        <f t="shared" si="1"/>
        <v>0.2741606324271858</v>
      </c>
      <c r="J18" s="31">
        <v>3211634</v>
      </c>
      <c r="K18" s="36">
        <f t="shared" si="2"/>
        <v>0.30960118880353749</v>
      </c>
      <c r="L18" s="31">
        <v>0</v>
      </c>
      <c r="M18" s="36">
        <f t="shared" si="3"/>
        <v>0</v>
      </c>
      <c r="N18" s="31">
        <f t="shared" si="4"/>
        <v>8588426</v>
      </c>
      <c r="O18" s="36">
        <f t="shared" si="5"/>
        <v>0.82792338714536284</v>
      </c>
      <c r="P18" s="31">
        <v>3866972</v>
      </c>
      <c r="Q18" s="31">
        <v>10048060</v>
      </c>
      <c r="R18" s="31">
        <v>12552962</v>
      </c>
      <c r="S18" s="31">
        <v>10161238</v>
      </c>
      <c r="T18" s="36">
        <f t="shared" si="6"/>
        <v>0.80946935073968995</v>
      </c>
      <c r="U18" s="36">
        <f t="shared" si="7"/>
        <v>-0.16947058318498298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16344334</v>
      </c>
      <c r="E19" s="32">
        <f>SUM(E11:E18)</f>
        <v>20897856</v>
      </c>
      <c r="F19" s="32">
        <f>SUM(F11:F18)</f>
        <v>4695685</v>
      </c>
      <c r="G19" s="37">
        <f t="shared" si="0"/>
        <v>0.28729742062295105</v>
      </c>
      <c r="H19" s="32">
        <f>SUM(H11:H18)</f>
        <v>4722465</v>
      </c>
      <c r="I19" s="37">
        <f t="shared" si="1"/>
        <v>0.28893590892109766</v>
      </c>
      <c r="J19" s="32">
        <f>SUM(J11:J18)</f>
        <v>5416941</v>
      </c>
      <c r="K19" s="37">
        <f t="shared" si="2"/>
        <v>0.2592103706715177</v>
      </c>
      <c r="L19" s="32">
        <f>SUM(L11:L18)</f>
        <v>0</v>
      </c>
      <c r="M19" s="37">
        <f t="shared" si="3"/>
        <v>0</v>
      </c>
      <c r="N19" s="32">
        <f t="shared" si="4"/>
        <v>14835091</v>
      </c>
      <c r="O19" s="37">
        <f t="shared" si="5"/>
        <v>0.70988578924077184</v>
      </c>
      <c r="P19" s="32">
        <f>SUM(P11:P18)</f>
        <v>5503172</v>
      </c>
      <c r="Q19" s="32">
        <f>SUM(Q11:Q18)</f>
        <v>16018006</v>
      </c>
      <c r="R19" s="32">
        <f>SUM(R11:R18)</f>
        <v>22156649</v>
      </c>
      <c r="S19" s="32">
        <f>SUM(S11:S18)</f>
        <v>14199021</v>
      </c>
      <c r="T19" s="37">
        <f t="shared" si="6"/>
        <v>0.64084695298463223</v>
      </c>
      <c r="U19" s="37">
        <f t="shared" si="7"/>
        <v>-1.5669326708305675E-2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0</v>
      </c>
      <c r="E20" s="31">
        <v>0</v>
      </c>
      <c r="F20" s="31">
        <v>0</v>
      </c>
      <c r="G20" s="36">
        <f t="shared" si="0"/>
        <v>0</v>
      </c>
      <c r="H20" s="31">
        <v>0</v>
      </c>
      <c r="I20" s="36">
        <f t="shared" si="1"/>
        <v>0</v>
      </c>
      <c r="J20" s="31">
        <v>0</v>
      </c>
      <c r="K20" s="36">
        <f t="shared" si="2"/>
        <v>0</v>
      </c>
      <c r="L20" s="31">
        <v>0</v>
      </c>
      <c r="M20" s="36">
        <f t="shared" si="3"/>
        <v>0</v>
      </c>
      <c r="N20" s="31">
        <f t="shared" si="4"/>
        <v>0</v>
      </c>
      <c r="O20" s="36">
        <f t="shared" si="5"/>
        <v>0</v>
      </c>
      <c r="P20" s="31">
        <v>0</v>
      </c>
      <c r="Q20" s="31">
        <v>0</v>
      </c>
      <c r="R20" s="31">
        <v>0</v>
      </c>
      <c r="S20" s="31">
        <v>0</v>
      </c>
      <c r="T20" s="36">
        <f t="shared" si="6"/>
        <v>0</v>
      </c>
      <c r="U20" s="36">
        <f t="shared" si="7"/>
        <v>0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0</v>
      </c>
      <c r="E21" s="31">
        <v>0</v>
      </c>
      <c r="F21" s="31">
        <v>0</v>
      </c>
      <c r="G21" s="36">
        <f t="shared" si="0"/>
        <v>0</v>
      </c>
      <c r="H21" s="31">
        <v>0</v>
      </c>
      <c r="I21" s="36">
        <f t="shared" si="1"/>
        <v>0</v>
      </c>
      <c r="J21" s="31">
        <v>0</v>
      </c>
      <c r="K21" s="36">
        <f t="shared" si="2"/>
        <v>0</v>
      </c>
      <c r="L21" s="31">
        <v>0</v>
      </c>
      <c r="M21" s="36">
        <f t="shared" si="3"/>
        <v>0</v>
      </c>
      <c r="N21" s="31">
        <f t="shared" si="4"/>
        <v>0</v>
      </c>
      <c r="O21" s="36">
        <f t="shared" si="5"/>
        <v>0</v>
      </c>
      <c r="P21" s="31">
        <v>0</v>
      </c>
      <c r="Q21" s="31">
        <v>0</v>
      </c>
      <c r="R21" s="31">
        <v>0</v>
      </c>
      <c r="S21" s="31">
        <v>0</v>
      </c>
      <c r="T21" s="36">
        <f t="shared" si="6"/>
        <v>0</v>
      </c>
      <c r="U21" s="36">
        <f t="shared" si="7"/>
        <v>0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0</v>
      </c>
      <c r="S22" s="31">
        <v>0</v>
      </c>
      <c r="T22" s="36">
        <f t="shared" si="6"/>
        <v>0</v>
      </c>
      <c r="U22" s="36">
        <f t="shared" si="7"/>
        <v>0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0</v>
      </c>
      <c r="E23" s="31">
        <v>0</v>
      </c>
      <c r="F23" s="31">
        <v>0</v>
      </c>
      <c r="G23" s="36">
        <f t="shared" si="0"/>
        <v>0</v>
      </c>
      <c r="H23" s="31">
        <v>0</v>
      </c>
      <c r="I23" s="36">
        <f t="shared" si="1"/>
        <v>0</v>
      </c>
      <c r="J23" s="31">
        <v>0</v>
      </c>
      <c r="K23" s="36">
        <f t="shared" si="2"/>
        <v>0</v>
      </c>
      <c r="L23" s="31">
        <v>0</v>
      </c>
      <c r="M23" s="36">
        <f t="shared" si="3"/>
        <v>0</v>
      </c>
      <c r="N23" s="31">
        <f t="shared" si="4"/>
        <v>0</v>
      </c>
      <c r="O23" s="36">
        <f t="shared" si="5"/>
        <v>0</v>
      </c>
      <c r="P23" s="31">
        <v>0</v>
      </c>
      <c r="Q23" s="31">
        <v>0</v>
      </c>
      <c r="R23" s="31">
        <v>0</v>
      </c>
      <c r="S23" s="31">
        <v>0</v>
      </c>
      <c r="T23" s="36">
        <f t="shared" si="6"/>
        <v>0</v>
      </c>
      <c r="U23" s="36">
        <f t="shared" si="7"/>
        <v>0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3040697</v>
      </c>
      <c r="E24" s="31">
        <v>1920989</v>
      </c>
      <c r="F24" s="31">
        <v>455748</v>
      </c>
      <c r="G24" s="36">
        <f t="shared" si="0"/>
        <v>0.14988274070056964</v>
      </c>
      <c r="H24" s="31">
        <v>412736</v>
      </c>
      <c r="I24" s="36">
        <f t="shared" si="1"/>
        <v>0.13573729970464007</v>
      </c>
      <c r="J24" s="31">
        <v>465774</v>
      </c>
      <c r="K24" s="36">
        <f t="shared" si="2"/>
        <v>0.24246572989225862</v>
      </c>
      <c r="L24" s="31">
        <v>0</v>
      </c>
      <c r="M24" s="36">
        <f t="shared" si="3"/>
        <v>0</v>
      </c>
      <c r="N24" s="31">
        <f t="shared" si="4"/>
        <v>1334258</v>
      </c>
      <c r="O24" s="36">
        <f t="shared" si="5"/>
        <v>0.69456826665847649</v>
      </c>
      <c r="P24" s="31">
        <v>705465</v>
      </c>
      <c r="Q24" s="31">
        <v>3339149</v>
      </c>
      <c r="R24" s="31">
        <v>3446149</v>
      </c>
      <c r="S24" s="31">
        <v>2688271</v>
      </c>
      <c r="T24" s="36">
        <f t="shared" si="6"/>
        <v>0.78007973537998498</v>
      </c>
      <c r="U24" s="36">
        <f t="shared" si="7"/>
        <v>-0.33976313495354127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0</v>
      </c>
      <c r="E25" s="31">
        <v>0</v>
      </c>
      <c r="F25" s="31">
        <v>0</v>
      </c>
      <c r="G25" s="36">
        <f t="shared" si="0"/>
        <v>0</v>
      </c>
      <c r="H25" s="31">
        <v>0</v>
      </c>
      <c r="I25" s="36">
        <f t="shared" si="1"/>
        <v>0</v>
      </c>
      <c r="J25" s="31">
        <v>0</v>
      </c>
      <c r="K25" s="36">
        <f t="shared" si="2"/>
        <v>0</v>
      </c>
      <c r="L25" s="31">
        <v>0</v>
      </c>
      <c r="M25" s="36">
        <f t="shared" si="3"/>
        <v>0</v>
      </c>
      <c r="N25" s="31">
        <f t="shared" si="4"/>
        <v>0</v>
      </c>
      <c r="O25" s="36">
        <f t="shared" si="5"/>
        <v>0</v>
      </c>
      <c r="P25" s="31">
        <v>0</v>
      </c>
      <c r="Q25" s="31">
        <v>0</v>
      </c>
      <c r="R25" s="31">
        <v>0</v>
      </c>
      <c r="S25" s="31">
        <v>0</v>
      </c>
      <c r="T25" s="36">
        <f t="shared" si="6"/>
        <v>0</v>
      </c>
      <c r="U25" s="36">
        <f t="shared" si="7"/>
        <v>0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0</v>
      </c>
      <c r="E26" s="31">
        <v>0</v>
      </c>
      <c r="F26" s="31">
        <v>0</v>
      </c>
      <c r="G26" s="36">
        <f t="shared" si="0"/>
        <v>0</v>
      </c>
      <c r="H26" s="31">
        <v>0</v>
      </c>
      <c r="I26" s="36">
        <f t="shared" si="1"/>
        <v>0</v>
      </c>
      <c r="J26" s="31">
        <v>0</v>
      </c>
      <c r="K26" s="36">
        <f t="shared" si="2"/>
        <v>0</v>
      </c>
      <c r="L26" s="31">
        <v>0</v>
      </c>
      <c r="M26" s="36">
        <f t="shared" si="3"/>
        <v>0</v>
      </c>
      <c r="N26" s="31">
        <f t="shared" si="4"/>
        <v>0</v>
      </c>
      <c r="O26" s="36">
        <f t="shared" si="5"/>
        <v>0</v>
      </c>
      <c r="P26" s="31">
        <v>0</v>
      </c>
      <c r="Q26" s="31">
        <v>0</v>
      </c>
      <c r="R26" s="31">
        <v>0</v>
      </c>
      <c r="S26" s="31">
        <v>0</v>
      </c>
      <c r="T26" s="36">
        <f t="shared" si="6"/>
        <v>0</v>
      </c>
      <c r="U26" s="36">
        <f t="shared" si="7"/>
        <v>0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3040697</v>
      </c>
      <c r="E27" s="32">
        <f>SUM(E20:E26)</f>
        <v>1920989</v>
      </c>
      <c r="F27" s="32">
        <f>SUM(F20:F26)</f>
        <v>455748</v>
      </c>
      <c r="G27" s="37">
        <f t="shared" si="0"/>
        <v>0.14988274070056964</v>
      </c>
      <c r="H27" s="32">
        <f>SUM(H20:H26)</f>
        <v>412736</v>
      </c>
      <c r="I27" s="37">
        <f t="shared" si="1"/>
        <v>0.13573729970464007</v>
      </c>
      <c r="J27" s="32">
        <f>SUM(J20:J26)</f>
        <v>465774</v>
      </c>
      <c r="K27" s="37">
        <f t="shared" si="2"/>
        <v>0.24246572989225862</v>
      </c>
      <c r="L27" s="32">
        <f>SUM(L20:L26)</f>
        <v>0</v>
      </c>
      <c r="M27" s="37">
        <f t="shared" si="3"/>
        <v>0</v>
      </c>
      <c r="N27" s="32">
        <f t="shared" si="4"/>
        <v>1334258</v>
      </c>
      <c r="O27" s="37">
        <f t="shared" si="5"/>
        <v>0.69456826665847649</v>
      </c>
      <c r="P27" s="32">
        <f>SUM(P20:P26)</f>
        <v>705465</v>
      </c>
      <c r="Q27" s="32">
        <f>SUM(Q20:Q26)</f>
        <v>3339149</v>
      </c>
      <c r="R27" s="32">
        <f>SUM(R20:R26)</f>
        <v>3446149</v>
      </c>
      <c r="S27" s="32">
        <f>SUM(S20:S26)</f>
        <v>2688271</v>
      </c>
      <c r="T27" s="37">
        <f t="shared" si="6"/>
        <v>0.78007973537998498</v>
      </c>
      <c r="U27" s="37">
        <f t="shared" si="7"/>
        <v>-0.33976313495354127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383</v>
      </c>
      <c r="E28" s="31">
        <v>383</v>
      </c>
      <c r="F28" s="31">
        <v>0</v>
      </c>
      <c r="G28" s="36">
        <f t="shared" si="0"/>
        <v>0</v>
      </c>
      <c r="H28" s="31">
        <v>0</v>
      </c>
      <c r="I28" s="36">
        <f t="shared" si="1"/>
        <v>0</v>
      </c>
      <c r="J28" s="31">
        <v>0</v>
      </c>
      <c r="K28" s="36">
        <f t="shared" si="2"/>
        <v>0</v>
      </c>
      <c r="L28" s="31">
        <v>0</v>
      </c>
      <c r="M28" s="36">
        <f t="shared" si="3"/>
        <v>0</v>
      </c>
      <c r="N28" s="31">
        <f t="shared" si="4"/>
        <v>0</v>
      </c>
      <c r="O28" s="36">
        <f t="shared" si="5"/>
        <v>0</v>
      </c>
      <c r="P28" s="31">
        <v>739</v>
      </c>
      <c r="Q28" s="31">
        <v>0</v>
      </c>
      <c r="R28" s="31">
        <v>496</v>
      </c>
      <c r="S28" s="31">
        <v>739</v>
      </c>
      <c r="T28" s="36">
        <f t="shared" si="6"/>
        <v>1.4899193548387097</v>
      </c>
      <c r="U28" s="36">
        <f t="shared" si="7"/>
        <v>-1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434783</v>
      </c>
      <c r="E29" s="31">
        <v>434783</v>
      </c>
      <c r="F29" s="31">
        <v>33970</v>
      </c>
      <c r="G29" s="36">
        <f t="shared" si="0"/>
        <v>7.8130929682163286E-2</v>
      </c>
      <c r="H29" s="31">
        <v>60635</v>
      </c>
      <c r="I29" s="36">
        <f t="shared" si="1"/>
        <v>0.13946037448566295</v>
      </c>
      <c r="J29" s="31">
        <v>80025</v>
      </c>
      <c r="K29" s="36">
        <f t="shared" si="2"/>
        <v>0.18405733434839908</v>
      </c>
      <c r="L29" s="31">
        <v>0</v>
      </c>
      <c r="M29" s="36">
        <f t="shared" si="3"/>
        <v>0</v>
      </c>
      <c r="N29" s="31">
        <f t="shared" si="4"/>
        <v>174630</v>
      </c>
      <c r="O29" s="36">
        <f t="shared" si="5"/>
        <v>0.40164863851622534</v>
      </c>
      <c r="P29" s="31">
        <v>196430</v>
      </c>
      <c r="Q29" s="31">
        <v>434783</v>
      </c>
      <c r="R29" s="31">
        <v>434783</v>
      </c>
      <c r="S29" s="31">
        <v>251651</v>
      </c>
      <c r="T29" s="36">
        <f t="shared" si="6"/>
        <v>0.57879677908289884</v>
      </c>
      <c r="U29" s="36">
        <f t="shared" si="7"/>
        <v>-0.59260296288754266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2102780</v>
      </c>
      <c r="E30" s="31">
        <v>4319015</v>
      </c>
      <c r="F30" s="31">
        <v>2221890</v>
      </c>
      <c r="G30" s="36">
        <f t="shared" si="0"/>
        <v>1.0566440616707407</v>
      </c>
      <c r="H30" s="31">
        <v>3058932</v>
      </c>
      <c r="I30" s="36">
        <f t="shared" si="1"/>
        <v>1.4547085287096131</v>
      </c>
      <c r="J30" s="31">
        <v>2432997</v>
      </c>
      <c r="K30" s="36">
        <f t="shared" si="2"/>
        <v>0.56332219267587635</v>
      </c>
      <c r="L30" s="31">
        <v>0</v>
      </c>
      <c r="M30" s="36">
        <f t="shared" si="3"/>
        <v>0</v>
      </c>
      <c r="N30" s="31">
        <f t="shared" si="4"/>
        <v>7713819</v>
      </c>
      <c r="O30" s="36">
        <f t="shared" si="5"/>
        <v>1.7860134776100569</v>
      </c>
      <c r="P30" s="31">
        <v>2163671</v>
      </c>
      <c r="Q30" s="31">
        <v>3051849</v>
      </c>
      <c r="R30" s="31">
        <v>1748851</v>
      </c>
      <c r="S30" s="31">
        <v>6138488</v>
      </c>
      <c r="T30" s="36">
        <f t="shared" si="6"/>
        <v>3.5100120021659937</v>
      </c>
      <c r="U30" s="36">
        <f t="shared" si="7"/>
        <v>0.12447641069275317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564783</v>
      </c>
      <c r="E31" s="31">
        <v>1481783</v>
      </c>
      <c r="F31" s="31">
        <v>16668</v>
      </c>
      <c r="G31" s="36">
        <f t="shared" si="0"/>
        <v>2.9512219737492098E-2</v>
      </c>
      <c r="H31" s="31">
        <v>143250</v>
      </c>
      <c r="I31" s="36">
        <f t="shared" si="1"/>
        <v>0.2536372376647314</v>
      </c>
      <c r="J31" s="31">
        <v>9594</v>
      </c>
      <c r="K31" s="36">
        <f t="shared" si="2"/>
        <v>6.4746322504712229E-3</v>
      </c>
      <c r="L31" s="31">
        <v>0</v>
      </c>
      <c r="M31" s="36">
        <f t="shared" si="3"/>
        <v>0</v>
      </c>
      <c r="N31" s="31">
        <f t="shared" si="4"/>
        <v>169512</v>
      </c>
      <c r="O31" s="36">
        <f t="shared" si="5"/>
        <v>0.11439731728599936</v>
      </c>
      <c r="P31" s="31">
        <v>110179</v>
      </c>
      <c r="Q31" s="31">
        <v>1666088</v>
      </c>
      <c r="R31" s="31">
        <v>1117147</v>
      </c>
      <c r="S31" s="31">
        <v>511501</v>
      </c>
      <c r="T31" s="36">
        <f t="shared" si="6"/>
        <v>0.45786364730872481</v>
      </c>
      <c r="U31" s="36">
        <f t="shared" si="7"/>
        <v>-0.9129235153704427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0</v>
      </c>
      <c r="E32" s="31">
        <v>0</v>
      </c>
      <c r="F32" s="31">
        <v>0</v>
      </c>
      <c r="G32" s="36">
        <f t="shared" si="0"/>
        <v>0</v>
      </c>
      <c r="H32" s="31">
        <v>0</v>
      </c>
      <c r="I32" s="36">
        <f t="shared" si="1"/>
        <v>0</v>
      </c>
      <c r="J32" s="31">
        <v>0</v>
      </c>
      <c r="K32" s="36">
        <f t="shared" si="2"/>
        <v>0</v>
      </c>
      <c r="L32" s="31">
        <v>0</v>
      </c>
      <c r="M32" s="36">
        <f t="shared" si="3"/>
        <v>0</v>
      </c>
      <c r="N32" s="31">
        <f t="shared" si="4"/>
        <v>0</v>
      </c>
      <c r="O32" s="36">
        <f t="shared" si="5"/>
        <v>0</v>
      </c>
      <c r="P32" s="31">
        <v>0</v>
      </c>
      <c r="Q32" s="31">
        <v>0</v>
      </c>
      <c r="R32" s="31">
        <v>0</v>
      </c>
      <c r="S32" s="31">
        <v>0</v>
      </c>
      <c r="T32" s="36">
        <f t="shared" si="6"/>
        <v>0</v>
      </c>
      <c r="U32" s="36">
        <f t="shared" si="7"/>
        <v>0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0</v>
      </c>
      <c r="E33" s="31">
        <v>0</v>
      </c>
      <c r="F33" s="31">
        <v>0</v>
      </c>
      <c r="G33" s="36">
        <f t="shared" si="0"/>
        <v>0</v>
      </c>
      <c r="H33" s="31">
        <v>0</v>
      </c>
      <c r="I33" s="36">
        <f t="shared" si="1"/>
        <v>0</v>
      </c>
      <c r="J33" s="31">
        <v>0</v>
      </c>
      <c r="K33" s="36">
        <f t="shared" si="2"/>
        <v>0</v>
      </c>
      <c r="L33" s="31">
        <v>0</v>
      </c>
      <c r="M33" s="36">
        <f t="shared" si="3"/>
        <v>0</v>
      </c>
      <c r="N33" s="31">
        <f t="shared" si="4"/>
        <v>0</v>
      </c>
      <c r="O33" s="36">
        <f t="shared" si="5"/>
        <v>0</v>
      </c>
      <c r="P33" s="31">
        <v>0</v>
      </c>
      <c r="Q33" s="31">
        <v>0</v>
      </c>
      <c r="R33" s="31">
        <v>0</v>
      </c>
      <c r="S33" s="31">
        <v>0</v>
      </c>
      <c r="T33" s="36">
        <f t="shared" si="6"/>
        <v>0</v>
      </c>
      <c r="U33" s="36">
        <f t="shared" si="7"/>
        <v>0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0</v>
      </c>
      <c r="E34" s="31">
        <v>0</v>
      </c>
      <c r="F34" s="31">
        <v>0</v>
      </c>
      <c r="G34" s="36">
        <f t="shared" si="0"/>
        <v>0</v>
      </c>
      <c r="H34" s="31">
        <v>0</v>
      </c>
      <c r="I34" s="36">
        <f t="shared" si="1"/>
        <v>0</v>
      </c>
      <c r="J34" s="31">
        <v>0</v>
      </c>
      <c r="K34" s="36">
        <f t="shared" si="2"/>
        <v>0</v>
      </c>
      <c r="L34" s="31">
        <v>0</v>
      </c>
      <c r="M34" s="36">
        <f t="shared" si="3"/>
        <v>0</v>
      </c>
      <c r="N34" s="31">
        <f t="shared" si="4"/>
        <v>0</v>
      </c>
      <c r="O34" s="36">
        <f t="shared" si="5"/>
        <v>0</v>
      </c>
      <c r="P34" s="31">
        <v>0</v>
      </c>
      <c r="Q34" s="31">
        <v>0</v>
      </c>
      <c r="R34" s="31">
        <v>0</v>
      </c>
      <c r="S34" s="31">
        <v>0</v>
      </c>
      <c r="T34" s="36">
        <f t="shared" si="6"/>
        <v>0</v>
      </c>
      <c r="U34" s="36">
        <f t="shared" si="7"/>
        <v>0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3102729</v>
      </c>
      <c r="E35" s="32">
        <f>SUM(E28:E34)</f>
        <v>6235964</v>
      </c>
      <c r="F35" s="32">
        <f>SUM(F28:F34)</f>
        <v>2272528</v>
      </c>
      <c r="G35" s="37">
        <f t="shared" si="0"/>
        <v>0.7324287747979279</v>
      </c>
      <c r="H35" s="32">
        <f>SUM(H28:H34)</f>
        <v>3262817</v>
      </c>
      <c r="I35" s="37">
        <f t="shared" si="1"/>
        <v>1.0515958693137557</v>
      </c>
      <c r="J35" s="32">
        <f>SUM(J28:J34)</f>
        <v>2522616</v>
      </c>
      <c r="K35" s="37">
        <f t="shared" si="2"/>
        <v>0.40452703062429479</v>
      </c>
      <c r="L35" s="32">
        <f>SUM(L28:L34)</f>
        <v>0</v>
      </c>
      <c r="M35" s="37">
        <f t="shared" si="3"/>
        <v>0</v>
      </c>
      <c r="N35" s="32">
        <f t="shared" si="4"/>
        <v>8057961</v>
      </c>
      <c r="O35" s="37">
        <f t="shared" si="5"/>
        <v>1.2921756764471379</v>
      </c>
      <c r="P35" s="32">
        <f>SUM(P28:P34)</f>
        <v>2471019</v>
      </c>
      <c r="Q35" s="32">
        <f>SUM(Q28:Q34)</f>
        <v>5152720</v>
      </c>
      <c r="R35" s="32">
        <f>SUM(R28:R34)</f>
        <v>3301277</v>
      </c>
      <c r="S35" s="32">
        <f>SUM(S28:S34)</f>
        <v>6902379</v>
      </c>
      <c r="T35" s="37">
        <f t="shared" si="6"/>
        <v>2.0908209156638478</v>
      </c>
      <c r="U35" s="37">
        <f t="shared" si="7"/>
        <v>2.0880859273036734E-2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0</v>
      </c>
      <c r="E36" s="31">
        <v>0</v>
      </c>
      <c r="F36" s="31">
        <v>0</v>
      </c>
      <c r="G36" s="36">
        <f t="shared" si="0"/>
        <v>0</v>
      </c>
      <c r="H36" s="31">
        <v>0</v>
      </c>
      <c r="I36" s="36">
        <f t="shared" si="1"/>
        <v>0</v>
      </c>
      <c r="J36" s="31">
        <v>0</v>
      </c>
      <c r="K36" s="36">
        <f t="shared" si="2"/>
        <v>0</v>
      </c>
      <c r="L36" s="31">
        <v>0</v>
      </c>
      <c r="M36" s="36">
        <f t="shared" si="3"/>
        <v>0</v>
      </c>
      <c r="N36" s="31">
        <f t="shared" si="4"/>
        <v>0</v>
      </c>
      <c r="O36" s="36">
        <f t="shared" si="5"/>
        <v>0</v>
      </c>
      <c r="P36" s="31">
        <v>0</v>
      </c>
      <c r="Q36" s="31">
        <v>0</v>
      </c>
      <c r="R36" s="31">
        <v>0</v>
      </c>
      <c r="S36" s="31">
        <v>0</v>
      </c>
      <c r="T36" s="36">
        <f t="shared" si="6"/>
        <v>0</v>
      </c>
      <c r="U36" s="36">
        <f t="shared" si="7"/>
        <v>0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3198661</v>
      </c>
      <c r="E37" s="31">
        <v>3302883</v>
      </c>
      <c r="F37" s="31">
        <v>297637</v>
      </c>
      <c r="G37" s="36">
        <f t="shared" si="0"/>
        <v>9.305049831788989E-2</v>
      </c>
      <c r="H37" s="31">
        <v>412596</v>
      </c>
      <c r="I37" s="36">
        <f t="shared" si="1"/>
        <v>0.12899022434700019</v>
      </c>
      <c r="J37" s="31">
        <v>349959</v>
      </c>
      <c r="K37" s="36">
        <f t="shared" si="2"/>
        <v>0.10595561513986418</v>
      </c>
      <c r="L37" s="31">
        <v>0</v>
      </c>
      <c r="M37" s="36">
        <f t="shared" si="3"/>
        <v>0</v>
      </c>
      <c r="N37" s="31">
        <f t="shared" si="4"/>
        <v>1060192</v>
      </c>
      <c r="O37" s="36">
        <f t="shared" si="5"/>
        <v>0.32098987460349032</v>
      </c>
      <c r="P37" s="31">
        <v>451225</v>
      </c>
      <c r="Q37" s="31">
        <v>3972814</v>
      </c>
      <c r="R37" s="31">
        <v>3500124</v>
      </c>
      <c r="S37" s="31">
        <v>1030354</v>
      </c>
      <c r="T37" s="36">
        <f t="shared" si="6"/>
        <v>0.29437642780655771</v>
      </c>
      <c r="U37" s="36">
        <f t="shared" si="7"/>
        <v>-0.22442462186270706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0</v>
      </c>
      <c r="E38" s="31">
        <v>0</v>
      </c>
      <c r="F38" s="31">
        <v>0</v>
      </c>
      <c r="G38" s="36">
        <f t="shared" si="0"/>
        <v>0</v>
      </c>
      <c r="H38" s="31">
        <v>0</v>
      </c>
      <c r="I38" s="36">
        <f t="shared" si="1"/>
        <v>0</v>
      </c>
      <c r="J38" s="31">
        <v>0</v>
      </c>
      <c r="K38" s="36">
        <f t="shared" si="2"/>
        <v>0</v>
      </c>
      <c r="L38" s="31">
        <v>0</v>
      </c>
      <c r="M38" s="36">
        <f t="shared" si="3"/>
        <v>0</v>
      </c>
      <c r="N38" s="31">
        <f t="shared" si="4"/>
        <v>0</v>
      </c>
      <c r="O38" s="36">
        <f t="shared" si="5"/>
        <v>0</v>
      </c>
      <c r="P38" s="31">
        <v>0</v>
      </c>
      <c r="Q38" s="31">
        <v>0</v>
      </c>
      <c r="R38" s="31">
        <v>0</v>
      </c>
      <c r="S38" s="31">
        <v>0</v>
      </c>
      <c r="T38" s="36">
        <f t="shared" si="6"/>
        <v>0</v>
      </c>
      <c r="U38" s="36">
        <f t="shared" si="7"/>
        <v>0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0</v>
      </c>
      <c r="E39" s="31">
        <v>0</v>
      </c>
      <c r="F39" s="31">
        <v>0</v>
      </c>
      <c r="G39" s="36">
        <f t="shared" si="0"/>
        <v>0</v>
      </c>
      <c r="H39" s="31">
        <v>0</v>
      </c>
      <c r="I39" s="36">
        <f t="shared" si="1"/>
        <v>0</v>
      </c>
      <c r="J39" s="31">
        <v>0</v>
      </c>
      <c r="K39" s="36">
        <f t="shared" si="2"/>
        <v>0</v>
      </c>
      <c r="L39" s="31">
        <v>0</v>
      </c>
      <c r="M39" s="36">
        <f t="shared" si="3"/>
        <v>0</v>
      </c>
      <c r="N39" s="31">
        <f t="shared" si="4"/>
        <v>0</v>
      </c>
      <c r="O39" s="36">
        <f t="shared" si="5"/>
        <v>0</v>
      </c>
      <c r="P39" s="31">
        <v>0</v>
      </c>
      <c r="Q39" s="31">
        <v>0</v>
      </c>
      <c r="R39" s="31">
        <v>0</v>
      </c>
      <c r="S39" s="31">
        <v>0</v>
      </c>
      <c r="T39" s="36">
        <f t="shared" si="6"/>
        <v>0</v>
      </c>
      <c r="U39" s="36">
        <f t="shared" si="7"/>
        <v>0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3198661</v>
      </c>
      <c r="E40" s="32">
        <f>SUM(E36:E39)</f>
        <v>3302883</v>
      </c>
      <c r="F40" s="32">
        <f>SUM(F36:F39)</f>
        <v>297637</v>
      </c>
      <c r="G40" s="37">
        <f t="shared" si="0"/>
        <v>9.305049831788989E-2</v>
      </c>
      <c r="H40" s="32">
        <f>SUM(H36:H39)</f>
        <v>412596</v>
      </c>
      <c r="I40" s="37">
        <f t="shared" si="1"/>
        <v>0.12899022434700019</v>
      </c>
      <c r="J40" s="32">
        <f>SUM(J36:J39)</f>
        <v>349959</v>
      </c>
      <c r="K40" s="37">
        <f t="shared" si="2"/>
        <v>0.10595561513986418</v>
      </c>
      <c r="L40" s="32">
        <f>SUM(L36:L39)</f>
        <v>0</v>
      </c>
      <c r="M40" s="37">
        <f t="shared" si="3"/>
        <v>0</v>
      </c>
      <c r="N40" s="32">
        <f t="shared" si="4"/>
        <v>1060192</v>
      </c>
      <c r="O40" s="37">
        <f t="shared" si="5"/>
        <v>0.32098987460349032</v>
      </c>
      <c r="P40" s="32">
        <f>SUM(P36:P39)</f>
        <v>451225</v>
      </c>
      <c r="Q40" s="32">
        <f>SUM(Q36:Q39)</f>
        <v>3972814</v>
      </c>
      <c r="R40" s="32">
        <f>SUM(R36:R39)</f>
        <v>3500124</v>
      </c>
      <c r="S40" s="32">
        <f>SUM(S36:S39)</f>
        <v>1030354</v>
      </c>
      <c r="T40" s="37">
        <f t="shared" si="6"/>
        <v>0.29437642780655771</v>
      </c>
      <c r="U40" s="37">
        <f t="shared" si="7"/>
        <v>-0.22442462186270706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6758866</v>
      </c>
      <c r="E43" s="31">
        <v>5487195</v>
      </c>
      <c r="F43" s="31">
        <v>530516</v>
      </c>
      <c r="G43" s="36">
        <f t="shared" si="0"/>
        <v>7.8491865351376991E-2</v>
      </c>
      <c r="H43" s="31">
        <v>1073618</v>
      </c>
      <c r="I43" s="36">
        <f t="shared" si="1"/>
        <v>0.15884587740014375</v>
      </c>
      <c r="J43" s="31">
        <v>974377</v>
      </c>
      <c r="K43" s="36">
        <f t="shared" si="2"/>
        <v>0.17757287648789591</v>
      </c>
      <c r="L43" s="31">
        <v>0</v>
      </c>
      <c r="M43" s="36">
        <f t="shared" si="3"/>
        <v>0</v>
      </c>
      <c r="N43" s="31">
        <f t="shared" si="4"/>
        <v>2578511</v>
      </c>
      <c r="O43" s="36">
        <f t="shared" si="5"/>
        <v>0.46991422757893603</v>
      </c>
      <c r="P43" s="31">
        <v>1502155</v>
      </c>
      <c r="Q43" s="31">
        <v>4520683</v>
      </c>
      <c r="R43" s="31">
        <v>5904447</v>
      </c>
      <c r="S43" s="31">
        <v>2522149</v>
      </c>
      <c r="T43" s="36">
        <f t="shared" si="6"/>
        <v>0.42716091786411159</v>
      </c>
      <c r="U43" s="36">
        <f t="shared" si="7"/>
        <v>-0.35134723114458899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0</v>
      </c>
      <c r="E44" s="31">
        <v>0</v>
      </c>
      <c r="F44" s="31">
        <v>0</v>
      </c>
      <c r="G44" s="36">
        <f t="shared" si="0"/>
        <v>0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0</v>
      </c>
      <c r="O44" s="36">
        <f t="shared" si="5"/>
        <v>0</v>
      </c>
      <c r="P44" s="31">
        <v>0</v>
      </c>
      <c r="Q44" s="31">
        <v>0</v>
      </c>
      <c r="R44" s="31">
        <v>0</v>
      </c>
      <c r="S44" s="31">
        <v>0</v>
      </c>
      <c r="T44" s="36">
        <f t="shared" si="6"/>
        <v>0</v>
      </c>
      <c r="U44" s="36">
        <f t="shared" si="7"/>
        <v>0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0</v>
      </c>
      <c r="E45" s="31">
        <v>0</v>
      </c>
      <c r="F45" s="31">
        <v>0</v>
      </c>
      <c r="G45" s="36">
        <f t="shared" si="0"/>
        <v>0</v>
      </c>
      <c r="H45" s="31">
        <v>0</v>
      </c>
      <c r="I45" s="36">
        <f t="shared" si="1"/>
        <v>0</v>
      </c>
      <c r="J45" s="31">
        <v>0</v>
      </c>
      <c r="K45" s="36">
        <f t="shared" si="2"/>
        <v>0</v>
      </c>
      <c r="L45" s="31">
        <v>0</v>
      </c>
      <c r="M45" s="36">
        <f t="shared" si="3"/>
        <v>0</v>
      </c>
      <c r="N45" s="31">
        <f t="shared" si="4"/>
        <v>0</v>
      </c>
      <c r="O45" s="36">
        <f t="shared" si="5"/>
        <v>0</v>
      </c>
      <c r="P45" s="31">
        <v>0</v>
      </c>
      <c r="Q45" s="31">
        <v>0</v>
      </c>
      <c r="R45" s="31">
        <v>0</v>
      </c>
      <c r="S45" s="31">
        <v>0</v>
      </c>
      <c r="T45" s="36">
        <f t="shared" si="6"/>
        <v>0</v>
      </c>
      <c r="U45" s="36">
        <f t="shared" si="7"/>
        <v>0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7921675</v>
      </c>
      <c r="E46" s="31">
        <v>9335375</v>
      </c>
      <c r="F46" s="31">
        <v>1220273</v>
      </c>
      <c r="G46" s="36">
        <f t="shared" si="0"/>
        <v>0.15404229534789043</v>
      </c>
      <c r="H46" s="31">
        <v>2792319</v>
      </c>
      <c r="I46" s="36">
        <f t="shared" si="1"/>
        <v>0.35249098202084789</v>
      </c>
      <c r="J46" s="31">
        <v>1612204</v>
      </c>
      <c r="K46" s="36">
        <f t="shared" si="2"/>
        <v>0.17269836508977945</v>
      </c>
      <c r="L46" s="31">
        <v>0</v>
      </c>
      <c r="M46" s="36">
        <f t="shared" si="3"/>
        <v>0</v>
      </c>
      <c r="N46" s="31">
        <f t="shared" si="4"/>
        <v>5624796</v>
      </c>
      <c r="O46" s="36">
        <f t="shared" si="5"/>
        <v>0.60252491196122282</v>
      </c>
      <c r="P46" s="31">
        <v>1071044</v>
      </c>
      <c r="Q46" s="31">
        <v>5341262</v>
      </c>
      <c r="R46" s="31">
        <v>6311262</v>
      </c>
      <c r="S46" s="31">
        <v>3170887</v>
      </c>
      <c r="T46" s="36">
        <f t="shared" si="6"/>
        <v>0.50241726615057336</v>
      </c>
      <c r="U46" s="36">
        <f t="shared" si="7"/>
        <v>0.50526402276657167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14680541</v>
      </c>
      <c r="E47" s="32">
        <f>SUM(E41:E46)</f>
        <v>14822570</v>
      </c>
      <c r="F47" s="32">
        <f>SUM(F41:F46)</f>
        <v>1750789</v>
      </c>
      <c r="G47" s="37">
        <f t="shared" si="0"/>
        <v>0.11925916081702984</v>
      </c>
      <c r="H47" s="32">
        <f>SUM(H41:H46)</f>
        <v>3865937</v>
      </c>
      <c r="I47" s="37">
        <f t="shared" si="1"/>
        <v>0.26333750234408937</v>
      </c>
      <c r="J47" s="32">
        <f>SUM(J41:J46)</f>
        <v>2586581</v>
      </c>
      <c r="K47" s="37">
        <f t="shared" si="2"/>
        <v>0.17450286961033074</v>
      </c>
      <c r="L47" s="32">
        <f>SUM(L41:L46)</f>
        <v>0</v>
      </c>
      <c r="M47" s="37">
        <f t="shared" si="3"/>
        <v>0</v>
      </c>
      <c r="N47" s="32">
        <f t="shared" si="4"/>
        <v>8203307</v>
      </c>
      <c r="O47" s="37">
        <f t="shared" si="5"/>
        <v>0.55343351389131579</v>
      </c>
      <c r="P47" s="32">
        <f>SUM(P41:P46)</f>
        <v>2573199</v>
      </c>
      <c r="Q47" s="32">
        <f>SUM(Q41:Q46)</f>
        <v>9861945</v>
      </c>
      <c r="R47" s="32">
        <f>SUM(R41:R46)</f>
        <v>12215709</v>
      </c>
      <c r="S47" s="32">
        <f>SUM(S41:S46)</f>
        <v>5693036</v>
      </c>
      <c r="T47" s="37">
        <f t="shared" si="6"/>
        <v>0.46604220843833133</v>
      </c>
      <c r="U47" s="37">
        <f t="shared" si="7"/>
        <v>5.2005305458302509E-3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0</v>
      </c>
      <c r="E48" s="31">
        <v>0</v>
      </c>
      <c r="F48" s="31">
        <v>0</v>
      </c>
      <c r="G48" s="36">
        <f t="shared" si="0"/>
        <v>0</v>
      </c>
      <c r="H48" s="31">
        <v>0</v>
      </c>
      <c r="I48" s="36">
        <f t="shared" si="1"/>
        <v>0</v>
      </c>
      <c r="J48" s="31">
        <v>0</v>
      </c>
      <c r="K48" s="36">
        <f t="shared" si="2"/>
        <v>0</v>
      </c>
      <c r="L48" s="31">
        <v>0</v>
      </c>
      <c r="M48" s="36">
        <f t="shared" si="3"/>
        <v>0</v>
      </c>
      <c r="N48" s="31">
        <f t="shared" si="4"/>
        <v>0</v>
      </c>
      <c r="O48" s="36">
        <f t="shared" si="5"/>
        <v>0</v>
      </c>
      <c r="P48" s="31">
        <v>0</v>
      </c>
      <c r="Q48" s="31">
        <v>0</v>
      </c>
      <c r="R48" s="31">
        <v>0</v>
      </c>
      <c r="S48" s="31">
        <v>0</v>
      </c>
      <c r="T48" s="36">
        <f t="shared" si="6"/>
        <v>0</v>
      </c>
      <c r="U48" s="36">
        <f t="shared" si="7"/>
        <v>0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0</v>
      </c>
      <c r="E49" s="31">
        <v>0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0</v>
      </c>
      <c r="R49" s="31">
        <v>0</v>
      </c>
      <c r="S49" s="31">
        <v>0</v>
      </c>
      <c r="T49" s="36">
        <f t="shared" si="6"/>
        <v>0</v>
      </c>
      <c r="U49" s="36">
        <f t="shared" si="7"/>
        <v>0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4421892</v>
      </c>
      <c r="E50" s="31">
        <v>4396892</v>
      </c>
      <c r="F50" s="31">
        <v>773643</v>
      </c>
      <c r="G50" s="36">
        <f t="shared" si="0"/>
        <v>0.17495746164763862</v>
      </c>
      <c r="H50" s="31">
        <v>744920</v>
      </c>
      <c r="I50" s="36">
        <f t="shared" si="1"/>
        <v>0.1684618258428745</v>
      </c>
      <c r="J50" s="31">
        <v>959856</v>
      </c>
      <c r="K50" s="36">
        <f t="shared" si="2"/>
        <v>0.21830329241655241</v>
      </c>
      <c r="L50" s="31">
        <v>0</v>
      </c>
      <c r="M50" s="36">
        <f t="shared" si="3"/>
        <v>0</v>
      </c>
      <c r="N50" s="31">
        <f t="shared" si="4"/>
        <v>2478419</v>
      </c>
      <c r="O50" s="36">
        <f t="shared" si="5"/>
        <v>0.56367520512216351</v>
      </c>
      <c r="P50" s="31">
        <v>1152440</v>
      </c>
      <c r="Q50" s="31">
        <v>4264392</v>
      </c>
      <c r="R50" s="31">
        <v>4574392</v>
      </c>
      <c r="S50" s="31">
        <v>2660689</v>
      </c>
      <c r="T50" s="36">
        <f t="shared" si="6"/>
        <v>0.5816486650029119</v>
      </c>
      <c r="U50" s="36">
        <f t="shared" si="7"/>
        <v>-0.16710978445732527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155000</v>
      </c>
      <c r="E51" s="31">
        <v>207000</v>
      </c>
      <c r="F51" s="31">
        <v>81430</v>
      </c>
      <c r="G51" s="36">
        <f t="shared" si="0"/>
        <v>0.52535483870967747</v>
      </c>
      <c r="H51" s="31">
        <v>29200</v>
      </c>
      <c r="I51" s="36">
        <f t="shared" si="1"/>
        <v>0.18838709677419355</v>
      </c>
      <c r="J51" s="31">
        <v>93500</v>
      </c>
      <c r="K51" s="36">
        <f t="shared" si="2"/>
        <v>0.45169082125603865</v>
      </c>
      <c r="L51" s="31">
        <v>0</v>
      </c>
      <c r="M51" s="36">
        <f t="shared" si="3"/>
        <v>0</v>
      </c>
      <c r="N51" s="31">
        <f t="shared" si="4"/>
        <v>204130</v>
      </c>
      <c r="O51" s="36">
        <f t="shared" si="5"/>
        <v>0.98613526570048304</v>
      </c>
      <c r="P51" s="31">
        <v>81000</v>
      </c>
      <c r="Q51" s="31">
        <v>175000</v>
      </c>
      <c r="R51" s="31">
        <v>175000</v>
      </c>
      <c r="S51" s="31">
        <v>130480</v>
      </c>
      <c r="T51" s="36">
        <f t="shared" si="6"/>
        <v>0.74560000000000004</v>
      </c>
      <c r="U51" s="36">
        <f t="shared" si="7"/>
        <v>0.15432098765432101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0</v>
      </c>
      <c r="E52" s="31">
        <v>0</v>
      </c>
      <c r="F52" s="31">
        <v>0</v>
      </c>
      <c r="G52" s="36">
        <f t="shared" si="0"/>
        <v>0</v>
      </c>
      <c r="H52" s="31">
        <v>0</v>
      </c>
      <c r="I52" s="36">
        <f t="shared" si="1"/>
        <v>0</v>
      </c>
      <c r="J52" s="31">
        <v>0</v>
      </c>
      <c r="K52" s="36">
        <f t="shared" si="2"/>
        <v>0</v>
      </c>
      <c r="L52" s="31">
        <v>0</v>
      </c>
      <c r="M52" s="36">
        <f t="shared" si="3"/>
        <v>0</v>
      </c>
      <c r="N52" s="31">
        <f t="shared" si="4"/>
        <v>0</v>
      </c>
      <c r="O52" s="36">
        <f t="shared" si="5"/>
        <v>0</v>
      </c>
      <c r="P52" s="31">
        <v>0</v>
      </c>
      <c r="Q52" s="31">
        <v>0</v>
      </c>
      <c r="R52" s="31">
        <v>0</v>
      </c>
      <c r="S52" s="31">
        <v>0</v>
      </c>
      <c r="T52" s="36">
        <f t="shared" si="6"/>
        <v>0</v>
      </c>
      <c r="U52" s="36">
        <f t="shared" si="7"/>
        <v>0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4576892</v>
      </c>
      <c r="E53" s="32">
        <f>SUM(E48:E52)</f>
        <v>4603892</v>
      </c>
      <c r="F53" s="32">
        <f>SUM(F48:F52)</f>
        <v>855073</v>
      </c>
      <c r="G53" s="37">
        <f t="shared" si="0"/>
        <v>0.18682394078776601</v>
      </c>
      <c r="H53" s="32">
        <f>SUM(H48:H52)</f>
        <v>774120</v>
      </c>
      <c r="I53" s="37">
        <f t="shared" si="1"/>
        <v>0.16913661060824681</v>
      </c>
      <c r="J53" s="32">
        <f>SUM(J48:J52)</f>
        <v>1053356</v>
      </c>
      <c r="K53" s="37">
        <f t="shared" si="2"/>
        <v>0.22879685274980385</v>
      </c>
      <c r="L53" s="32">
        <f>SUM(L48:L52)</f>
        <v>0</v>
      </c>
      <c r="M53" s="37">
        <f t="shared" si="3"/>
        <v>0</v>
      </c>
      <c r="N53" s="32">
        <f t="shared" si="4"/>
        <v>2682549</v>
      </c>
      <c r="O53" s="37">
        <f t="shared" si="5"/>
        <v>0.58266983673813377</v>
      </c>
      <c r="P53" s="32">
        <f>SUM(P48:P52)</f>
        <v>1233440</v>
      </c>
      <c r="Q53" s="32">
        <f>SUM(Q48:Q52)</f>
        <v>4439392</v>
      </c>
      <c r="R53" s="32">
        <f>SUM(R48:R52)</f>
        <v>4749392</v>
      </c>
      <c r="S53" s="32">
        <f>SUM(S48:S52)</f>
        <v>2791169</v>
      </c>
      <c r="T53" s="37">
        <f t="shared" si="6"/>
        <v>0.58768975060386675</v>
      </c>
      <c r="U53" s="37">
        <f t="shared" si="7"/>
        <v>-0.14600142690361917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290735522</v>
      </c>
      <c r="E54" s="32">
        <f>SUM(E8:E9,E11:E18,E20:E26,E28:E34,E36:E39,E41:E46,E48:E52)</f>
        <v>297527857</v>
      </c>
      <c r="F54" s="32">
        <f>SUM(F8:F9,F11:F18,F20:F26,F28:F34,F36:F39,F41:F46,F48:F52)</f>
        <v>56607048</v>
      </c>
      <c r="G54" s="37">
        <f t="shared" si="0"/>
        <v>0.19470289564410365</v>
      </c>
      <c r="H54" s="32">
        <f>SUM(H8:H9,H11:H18,H20:H26,H28:H34,H36:H39,H41:H46,H48:H52)</f>
        <v>38603326</v>
      </c>
      <c r="I54" s="37">
        <f t="shared" si="1"/>
        <v>0.13277815429791204</v>
      </c>
      <c r="J54" s="32">
        <f>SUM(J8:J9,J11:J18,J20:J26,J28:J34,J36:J39,J41:J46,J48:J52)</f>
        <v>52392091</v>
      </c>
      <c r="K54" s="37">
        <f t="shared" si="2"/>
        <v>0.17609138024343046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147602465</v>
      </c>
      <c r="O54" s="37">
        <f t="shared" si="5"/>
        <v>0.49609628654032217</v>
      </c>
      <c r="P54" s="32">
        <f>SUM(P8:P9,P11:P18,P20:P26,P28:P34,P36:P39,P41:P46,P48:P52)</f>
        <v>56453269</v>
      </c>
      <c r="Q54" s="32">
        <f>SUM(Q8:Q9,Q11:Q18,Q20:Q26,Q28:Q34,Q36:Q39,Q41:Q46,Q48:Q52)</f>
        <v>333012840</v>
      </c>
      <c r="R54" s="32">
        <f>SUM(R8:R9,R11:R18,R20:R26,R28:R34,R36:R39,R41:R46,R48:R52)</f>
        <v>312483276</v>
      </c>
      <c r="S54" s="32">
        <f>SUM(S8:S9,S11:S18,S20:S26,S28:S34,S36:S39,S41:S46,S48:S52)</f>
        <v>189719514</v>
      </c>
      <c r="T54" s="37">
        <f t="shared" si="6"/>
        <v>0.60713493671898144</v>
      </c>
      <c r="U54" s="37">
        <f t="shared" si="7"/>
        <v>-7.1938756992088404E-2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5303119</v>
      </c>
      <c r="E57" s="31">
        <v>5324077</v>
      </c>
      <c r="F57" s="31">
        <v>1277425</v>
      </c>
      <c r="G57" s="36">
        <f t="shared" ref="G57:G85" si="8">IF(($D57      =0),0,($F57      /$D57      ))</f>
        <v>0.24088182822222168</v>
      </c>
      <c r="H57" s="31">
        <v>1461801</v>
      </c>
      <c r="I57" s="36">
        <f t="shared" ref="I57:I85" si="9">IF(($D57      =0),0,($H57      /$D57      ))</f>
        <v>0.27564929242583469</v>
      </c>
      <c r="J57" s="31">
        <v>1495051</v>
      </c>
      <c r="K57" s="36">
        <f t="shared" ref="K57:K85" si="10">IF(($E57      =0),0,($J57      /$E57      ))</f>
        <v>0.28080942480734217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4234277</v>
      </c>
      <c r="O57" s="36">
        <f t="shared" ref="O57:O85" si="13">IF(($E57      =0),0,($N57      /$E57      ))</f>
        <v>0.7953072429268021</v>
      </c>
      <c r="P57" s="31">
        <v>1273230</v>
      </c>
      <c r="Q57" s="31">
        <v>4911408</v>
      </c>
      <c r="R57" s="31">
        <v>4437137</v>
      </c>
      <c r="S57" s="31">
        <v>3637920</v>
      </c>
      <c r="T57" s="36">
        <f t="shared" ref="T57:T85" si="14">IF(($R57      =0),0,($S57      /$R57      ))</f>
        <v>0.81988002624214673</v>
      </c>
      <c r="U57" s="36">
        <f t="shared" ref="U57:U85" si="15">IF(($P57      =0),0,(($J57      /$P57      )-1))</f>
        <v>0.17421911202217988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5303119</v>
      </c>
      <c r="E58" s="32">
        <f>E57</f>
        <v>5324077</v>
      </c>
      <c r="F58" s="32">
        <f>F57</f>
        <v>1277425</v>
      </c>
      <c r="G58" s="37">
        <f t="shared" si="8"/>
        <v>0.24088182822222168</v>
      </c>
      <c r="H58" s="32">
        <f>H57</f>
        <v>1461801</v>
      </c>
      <c r="I58" s="37">
        <f t="shared" si="9"/>
        <v>0.27564929242583469</v>
      </c>
      <c r="J58" s="32">
        <f>J57</f>
        <v>1495051</v>
      </c>
      <c r="K58" s="37">
        <f t="shared" si="10"/>
        <v>0.28080942480734217</v>
      </c>
      <c r="L58" s="32">
        <f>L57</f>
        <v>0</v>
      </c>
      <c r="M58" s="37">
        <f t="shared" si="11"/>
        <v>0</v>
      </c>
      <c r="N58" s="32">
        <f t="shared" si="12"/>
        <v>4234277</v>
      </c>
      <c r="O58" s="37">
        <f t="shared" si="13"/>
        <v>0.7953072429268021</v>
      </c>
      <c r="P58" s="32">
        <f>P57</f>
        <v>1273230</v>
      </c>
      <c r="Q58" s="32">
        <f>Q57</f>
        <v>4911408</v>
      </c>
      <c r="R58" s="32">
        <f>R57</f>
        <v>4437137</v>
      </c>
      <c r="S58" s="32">
        <f>S57</f>
        <v>3637920</v>
      </c>
      <c r="T58" s="37">
        <f t="shared" si="14"/>
        <v>0.81988002624214673</v>
      </c>
      <c r="U58" s="37">
        <f t="shared" si="15"/>
        <v>0.17421911202217988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0</v>
      </c>
      <c r="E59" s="31">
        <v>0</v>
      </c>
      <c r="F59" s="31">
        <v>0</v>
      </c>
      <c r="G59" s="36">
        <f t="shared" si="8"/>
        <v>0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0</v>
      </c>
      <c r="O59" s="36">
        <f t="shared" si="13"/>
        <v>0</v>
      </c>
      <c r="P59" s="31">
        <v>0</v>
      </c>
      <c r="Q59" s="31">
        <v>0</v>
      </c>
      <c r="R59" s="31">
        <v>0</v>
      </c>
      <c r="S59" s="31">
        <v>0</v>
      </c>
      <c r="T59" s="36">
        <f t="shared" si="14"/>
        <v>0</v>
      </c>
      <c r="U59" s="36">
        <f t="shared" si="15"/>
        <v>0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0</v>
      </c>
      <c r="E60" s="31">
        <v>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0</v>
      </c>
      <c r="Q60" s="31">
        <v>0</v>
      </c>
      <c r="R60" s="31">
        <v>0</v>
      </c>
      <c r="S60" s="31">
        <v>0</v>
      </c>
      <c r="T60" s="36">
        <f t="shared" si="14"/>
        <v>0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0</v>
      </c>
      <c r="E61" s="31">
        <v>0</v>
      </c>
      <c r="F61" s="31">
        <v>0</v>
      </c>
      <c r="G61" s="36">
        <f t="shared" si="8"/>
        <v>0</v>
      </c>
      <c r="H61" s="31">
        <v>0</v>
      </c>
      <c r="I61" s="36">
        <f t="shared" si="9"/>
        <v>0</v>
      </c>
      <c r="J61" s="31">
        <v>0</v>
      </c>
      <c r="K61" s="36">
        <f t="shared" si="10"/>
        <v>0</v>
      </c>
      <c r="L61" s="31">
        <v>0</v>
      </c>
      <c r="M61" s="36">
        <f t="shared" si="11"/>
        <v>0</v>
      </c>
      <c r="N61" s="31">
        <f t="shared" si="12"/>
        <v>0</v>
      </c>
      <c r="O61" s="36">
        <f t="shared" si="13"/>
        <v>0</v>
      </c>
      <c r="P61" s="31">
        <v>0</v>
      </c>
      <c r="Q61" s="31">
        <v>0</v>
      </c>
      <c r="R61" s="31">
        <v>0</v>
      </c>
      <c r="S61" s="31">
        <v>0</v>
      </c>
      <c r="T61" s="36">
        <f t="shared" si="14"/>
        <v>0</v>
      </c>
      <c r="U61" s="36">
        <f t="shared" si="15"/>
        <v>0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0</v>
      </c>
      <c r="E63" s="32">
        <f>SUM(E59:E62)</f>
        <v>0</v>
      </c>
      <c r="F63" s="32">
        <f>SUM(F59:F62)</f>
        <v>0</v>
      </c>
      <c r="G63" s="37">
        <f t="shared" si="8"/>
        <v>0</v>
      </c>
      <c r="H63" s="32">
        <f>SUM(H59:H62)</f>
        <v>0</v>
      </c>
      <c r="I63" s="37">
        <f t="shared" si="9"/>
        <v>0</v>
      </c>
      <c r="J63" s="32">
        <f>SUM(J59:J62)</f>
        <v>0</v>
      </c>
      <c r="K63" s="37">
        <f t="shared" si="10"/>
        <v>0</v>
      </c>
      <c r="L63" s="32">
        <f>SUM(L59:L62)</f>
        <v>0</v>
      </c>
      <c r="M63" s="37">
        <f t="shared" si="11"/>
        <v>0</v>
      </c>
      <c r="N63" s="32">
        <f t="shared" si="12"/>
        <v>0</v>
      </c>
      <c r="O63" s="37">
        <f t="shared" si="13"/>
        <v>0</v>
      </c>
      <c r="P63" s="32">
        <f>SUM(P59:P62)</f>
        <v>0</v>
      </c>
      <c r="Q63" s="32">
        <f>SUM(Q59:Q62)</f>
        <v>0</v>
      </c>
      <c r="R63" s="32">
        <f>SUM(R59:R62)</f>
        <v>0</v>
      </c>
      <c r="S63" s="32">
        <f>SUM(S59:S62)</f>
        <v>0</v>
      </c>
      <c r="T63" s="37">
        <f t="shared" si="14"/>
        <v>0</v>
      </c>
      <c r="U63" s="37">
        <f t="shared" si="15"/>
        <v>0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0</v>
      </c>
      <c r="E64" s="31">
        <v>0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0</v>
      </c>
      <c r="M64" s="36">
        <f t="shared" si="11"/>
        <v>0</v>
      </c>
      <c r="N64" s="31">
        <f t="shared" si="12"/>
        <v>0</v>
      </c>
      <c r="O64" s="36">
        <f t="shared" si="13"/>
        <v>0</v>
      </c>
      <c r="P64" s="31">
        <v>0</v>
      </c>
      <c r="Q64" s="31">
        <v>0</v>
      </c>
      <c r="R64" s="31">
        <v>0</v>
      </c>
      <c r="S64" s="31">
        <v>0</v>
      </c>
      <c r="T64" s="36">
        <f t="shared" si="14"/>
        <v>0</v>
      </c>
      <c r="U64" s="36">
        <f t="shared" si="15"/>
        <v>0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0</v>
      </c>
      <c r="E65" s="31">
        <v>0</v>
      </c>
      <c r="F65" s="31">
        <v>0</v>
      </c>
      <c r="G65" s="36">
        <f t="shared" si="8"/>
        <v>0</v>
      </c>
      <c r="H65" s="31">
        <v>0</v>
      </c>
      <c r="I65" s="36">
        <f t="shared" si="9"/>
        <v>0</v>
      </c>
      <c r="J65" s="31">
        <v>0</v>
      </c>
      <c r="K65" s="36">
        <f t="shared" si="10"/>
        <v>0</v>
      </c>
      <c r="L65" s="31">
        <v>0</v>
      </c>
      <c r="M65" s="36">
        <f t="shared" si="11"/>
        <v>0</v>
      </c>
      <c r="N65" s="31">
        <f t="shared" si="12"/>
        <v>0</v>
      </c>
      <c r="O65" s="36">
        <f t="shared" si="13"/>
        <v>0</v>
      </c>
      <c r="P65" s="31">
        <v>0</v>
      </c>
      <c r="Q65" s="31">
        <v>0</v>
      </c>
      <c r="R65" s="31">
        <v>0</v>
      </c>
      <c r="S65" s="31">
        <v>0</v>
      </c>
      <c r="T65" s="36">
        <f t="shared" si="14"/>
        <v>0</v>
      </c>
      <c r="U65" s="36">
        <f t="shared" si="15"/>
        <v>0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0</v>
      </c>
      <c r="E66" s="31">
        <v>0</v>
      </c>
      <c r="F66" s="31">
        <v>0</v>
      </c>
      <c r="G66" s="36">
        <f t="shared" si="8"/>
        <v>0</v>
      </c>
      <c r="H66" s="31">
        <v>0</v>
      </c>
      <c r="I66" s="36">
        <f t="shared" si="9"/>
        <v>0</v>
      </c>
      <c r="J66" s="31">
        <v>0</v>
      </c>
      <c r="K66" s="36">
        <f t="shared" si="10"/>
        <v>0</v>
      </c>
      <c r="L66" s="31">
        <v>0</v>
      </c>
      <c r="M66" s="36">
        <f t="shared" si="11"/>
        <v>0</v>
      </c>
      <c r="N66" s="31">
        <f t="shared" si="12"/>
        <v>0</v>
      </c>
      <c r="O66" s="36">
        <f t="shared" si="13"/>
        <v>0</v>
      </c>
      <c r="P66" s="31">
        <v>0</v>
      </c>
      <c r="Q66" s="31">
        <v>0</v>
      </c>
      <c r="R66" s="31">
        <v>0</v>
      </c>
      <c r="S66" s="31">
        <v>0</v>
      </c>
      <c r="T66" s="36">
        <f t="shared" si="14"/>
        <v>0</v>
      </c>
      <c r="U66" s="36">
        <f t="shared" si="15"/>
        <v>0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12907177</v>
      </c>
      <c r="E67" s="31">
        <v>12907177</v>
      </c>
      <c r="F67" s="31">
        <v>1157448</v>
      </c>
      <c r="G67" s="36">
        <f t="shared" si="8"/>
        <v>8.9674760019173835E-2</v>
      </c>
      <c r="H67" s="31">
        <v>1096909</v>
      </c>
      <c r="I67" s="36">
        <f t="shared" si="9"/>
        <v>8.4984423782210466E-2</v>
      </c>
      <c r="J67" s="31">
        <v>949278</v>
      </c>
      <c r="K67" s="36">
        <f t="shared" si="10"/>
        <v>7.3546523767358263E-2</v>
      </c>
      <c r="L67" s="31">
        <v>0</v>
      </c>
      <c r="M67" s="36">
        <f t="shared" si="11"/>
        <v>0</v>
      </c>
      <c r="N67" s="31">
        <f t="shared" si="12"/>
        <v>3203635</v>
      </c>
      <c r="O67" s="36">
        <f t="shared" si="13"/>
        <v>0.24820570756874258</v>
      </c>
      <c r="P67" s="31">
        <v>882825</v>
      </c>
      <c r="Q67" s="31">
        <v>12574469</v>
      </c>
      <c r="R67" s="31">
        <v>12575390</v>
      </c>
      <c r="S67" s="31">
        <v>2817457</v>
      </c>
      <c r="T67" s="36">
        <f t="shared" si="14"/>
        <v>0.22404529799871017</v>
      </c>
      <c r="U67" s="36">
        <f t="shared" si="15"/>
        <v>7.527312887605131E-2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0</v>
      </c>
      <c r="E68" s="31">
        <v>0</v>
      </c>
      <c r="F68" s="31">
        <v>0</v>
      </c>
      <c r="G68" s="36">
        <f t="shared" si="8"/>
        <v>0</v>
      </c>
      <c r="H68" s="31">
        <v>0</v>
      </c>
      <c r="I68" s="36">
        <f t="shared" si="9"/>
        <v>0</v>
      </c>
      <c r="J68" s="31">
        <v>0</v>
      </c>
      <c r="K68" s="36">
        <f t="shared" si="10"/>
        <v>0</v>
      </c>
      <c r="L68" s="31">
        <v>0</v>
      </c>
      <c r="M68" s="36">
        <f t="shared" si="11"/>
        <v>0</v>
      </c>
      <c r="N68" s="31">
        <f t="shared" si="12"/>
        <v>0</v>
      </c>
      <c r="O68" s="36">
        <f t="shared" si="13"/>
        <v>0</v>
      </c>
      <c r="P68" s="31">
        <v>0</v>
      </c>
      <c r="Q68" s="31">
        <v>0</v>
      </c>
      <c r="R68" s="31">
        <v>0</v>
      </c>
      <c r="S68" s="31">
        <v>0</v>
      </c>
      <c r="T68" s="36">
        <f t="shared" si="14"/>
        <v>0</v>
      </c>
      <c r="U68" s="36">
        <f t="shared" si="15"/>
        <v>0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140000</v>
      </c>
      <c r="E69" s="31">
        <v>140000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260580</v>
      </c>
      <c r="Q69" s="31">
        <v>875000</v>
      </c>
      <c r="R69" s="31">
        <v>1175000</v>
      </c>
      <c r="S69" s="31">
        <v>508080</v>
      </c>
      <c r="T69" s="36">
        <f t="shared" si="14"/>
        <v>0.43240851063829788</v>
      </c>
      <c r="U69" s="36">
        <f t="shared" si="15"/>
        <v>-1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13047177</v>
      </c>
      <c r="E70" s="32">
        <f>SUM(E64:E69)</f>
        <v>13047177</v>
      </c>
      <c r="F70" s="32">
        <f>SUM(F64:F69)</f>
        <v>1157448</v>
      </c>
      <c r="G70" s="37">
        <f t="shared" si="8"/>
        <v>8.8712523789628975E-2</v>
      </c>
      <c r="H70" s="32">
        <f>SUM(H64:H69)</f>
        <v>1096909</v>
      </c>
      <c r="I70" s="37">
        <f t="shared" si="9"/>
        <v>8.4072516223241245E-2</v>
      </c>
      <c r="J70" s="32">
        <f>SUM(J64:J69)</f>
        <v>949278</v>
      </c>
      <c r="K70" s="37">
        <f t="shared" si="10"/>
        <v>7.2757348198771277E-2</v>
      </c>
      <c r="L70" s="32">
        <f>SUM(L64:L69)</f>
        <v>0</v>
      </c>
      <c r="M70" s="37">
        <f t="shared" si="11"/>
        <v>0</v>
      </c>
      <c r="N70" s="32">
        <f t="shared" si="12"/>
        <v>3203635</v>
      </c>
      <c r="O70" s="37">
        <f t="shared" si="13"/>
        <v>0.24554238821164148</v>
      </c>
      <c r="P70" s="32">
        <f>SUM(P64:P69)</f>
        <v>1143405</v>
      </c>
      <c r="Q70" s="32">
        <f>SUM(Q64:Q69)</f>
        <v>13449469</v>
      </c>
      <c r="R70" s="32">
        <f>SUM(R64:R69)</f>
        <v>13750390</v>
      </c>
      <c r="S70" s="32">
        <f>SUM(S64:S69)</f>
        <v>3325537</v>
      </c>
      <c r="T70" s="37">
        <f t="shared" si="14"/>
        <v>0.24185037660749986</v>
      </c>
      <c r="U70" s="37">
        <f t="shared" si="15"/>
        <v>-0.16977973683865299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0</v>
      </c>
      <c r="E71" s="31">
        <v>0</v>
      </c>
      <c r="F71" s="31">
        <v>0</v>
      </c>
      <c r="G71" s="36">
        <f t="shared" si="8"/>
        <v>0</v>
      </c>
      <c r="H71" s="31">
        <v>0</v>
      </c>
      <c r="I71" s="36">
        <f t="shared" si="9"/>
        <v>0</v>
      </c>
      <c r="J71" s="31">
        <v>0</v>
      </c>
      <c r="K71" s="36">
        <f t="shared" si="10"/>
        <v>0</v>
      </c>
      <c r="L71" s="31">
        <v>0</v>
      </c>
      <c r="M71" s="36">
        <f t="shared" si="11"/>
        <v>0</v>
      </c>
      <c r="N71" s="31">
        <f t="shared" si="12"/>
        <v>0</v>
      </c>
      <c r="O71" s="36">
        <f t="shared" si="13"/>
        <v>0</v>
      </c>
      <c r="P71" s="31">
        <v>0</v>
      </c>
      <c r="Q71" s="31">
        <v>0</v>
      </c>
      <c r="R71" s="31">
        <v>0</v>
      </c>
      <c r="S71" s="31">
        <v>0</v>
      </c>
      <c r="T71" s="36">
        <f t="shared" si="14"/>
        <v>0</v>
      </c>
      <c r="U71" s="36">
        <f t="shared" si="15"/>
        <v>0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4511631</v>
      </c>
      <c r="E72" s="31">
        <v>4085710</v>
      </c>
      <c r="F72" s="31">
        <v>723582</v>
      </c>
      <c r="G72" s="36">
        <f t="shared" si="8"/>
        <v>0.16038146736734454</v>
      </c>
      <c r="H72" s="31">
        <v>807268</v>
      </c>
      <c r="I72" s="36">
        <f t="shared" si="9"/>
        <v>0.17893041341368565</v>
      </c>
      <c r="J72" s="31">
        <v>763289</v>
      </c>
      <c r="K72" s="36">
        <f t="shared" si="10"/>
        <v>0.18681918197816291</v>
      </c>
      <c r="L72" s="31">
        <v>0</v>
      </c>
      <c r="M72" s="36">
        <f t="shared" si="11"/>
        <v>0</v>
      </c>
      <c r="N72" s="31">
        <f t="shared" si="12"/>
        <v>2294139</v>
      </c>
      <c r="O72" s="36">
        <f t="shared" si="13"/>
        <v>0.56150314143686164</v>
      </c>
      <c r="P72" s="31">
        <v>912689</v>
      </c>
      <c r="Q72" s="31">
        <v>3831500</v>
      </c>
      <c r="R72" s="31">
        <v>3831500</v>
      </c>
      <c r="S72" s="31">
        <v>2109776</v>
      </c>
      <c r="T72" s="36">
        <f t="shared" si="14"/>
        <v>0.55063969724650919</v>
      </c>
      <c r="U72" s="36">
        <f t="shared" si="15"/>
        <v>-0.16369212294658975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341880</v>
      </c>
      <c r="E73" s="31">
        <v>341880</v>
      </c>
      <c r="F73" s="31">
        <v>104774</v>
      </c>
      <c r="G73" s="36">
        <f t="shared" si="8"/>
        <v>0.30646425646425646</v>
      </c>
      <c r="H73" s="31">
        <v>104517</v>
      </c>
      <c r="I73" s="36">
        <f t="shared" si="9"/>
        <v>0.30571253071253074</v>
      </c>
      <c r="J73" s="31">
        <v>111708</v>
      </c>
      <c r="K73" s="36">
        <f t="shared" si="10"/>
        <v>0.32674622674622672</v>
      </c>
      <c r="L73" s="31">
        <v>0</v>
      </c>
      <c r="M73" s="36">
        <f t="shared" si="11"/>
        <v>0</v>
      </c>
      <c r="N73" s="31">
        <f t="shared" si="12"/>
        <v>320999</v>
      </c>
      <c r="O73" s="36">
        <f t="shared" si="13"/>
        <v>0.93892301392301392</v>
      </c>
      <c r="P73" s="31">
        <v>105127</v>
      </c>
      <c r="Q73" s="31">
        <v>3097</v>
      </c>
      <c r="R73" s="31">
        <v>327465</v>
      </c>
      <c r="S73" s="31">
        <v>268859</v>
      </c>
      <c r="T73" s="36">
        <f t="shared" si="14"/>
        <v>0.8210312552486525</v>
      </c>
      <c r="U73" s="36">
        <f t="shared" si="15"/>
        <v>6.2600473712747462E-2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4263343</v>
      </c>
      <c r="E74" s="31">
        <v>4110504</v>
      </c>
      <c r="F74" s="31">
        <v>947230</v>
      </c>
      <c r="G74" s="36">
        <f t="shared" si="8"/>
        <v>0.222180106081073</v>
      </c>
      <c r="H74" s="31">
        <v>1058026</v>
      </c>
      <c r="I74" s="36">
        <f t="shared" si="9"/>
        <v>0.24816816287124915</v>
      </c>
      <c r="J74" s="31">
        <v>641839</v>
      </c>
      <c r="K74" s="36">
        <f t="shared" si="10"/>
        <v>0.15614605897476319</v>
      </c>
      <c r="L74" s="31">
        <v>0</v>
      </c>
      <c r="M74" s="36">
        <f t="shared" si="11"/>
        <v>0</v>
      </c>
      <c r="N74" s="31">
        <f t="shared" si="12"/>
        <v>2647095</v>
      </c>
      <c r="O74" s="36">
        <f t="shared" si="13"/>
        <v>0.64398307360849183</v>
      </c>
      <c r="P74" s="31">
        <v>624593</v>
      </c>
      <c r="Q74" s="31">
        <v>4227900</v>
      </c>
      <c r="R74" s="31">
        <v>3242116</v>
      </c>
      <c r="S74" s="31">
        <v>2067676</v>
      </c>
      <c r="T74" s="36">
        <f t="shared" si="14"/>
        <v>0.63775509574611144</v>
      </c>
      <c r="U74" s="36">
        <f t="shared" si="15"/>
        <v>2.7611580661326629E-2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0</v>
      </c>
      <c r="E75" s="31">
        <v>0</v>
      </c>
      <c r="F75" s="31">
        <v>0</v>
      </c>
      <c r="G75" s="36">
        <f t="shared" si="8"/>
        <v>0</v>
      </c>
      <c r="H75" s="31">
        <v>0</v>
      </c>
      <c r="I75" s="36">
        <f t="shared" si="9"/>
        <v>0</v>
      </c>
      <c r="J75" s="31">
        <v>0</v>
      </c>
      <c r="K75" s="36">
        <f t="shared" si="10"/>
        <v>0</v>
      </c>
      <c r="L75" s="31">
        <v>0</v>
      </c>
      <c r="M75" s="36">
        <f t="shared" si="11"/>
        <v>0</v>
      </c>
      <c r="N75" s="31">
        <f t="shared" si="12"/>
        <v>0</v>
      </c>
      <c r="O75" s="36">
        <f t="shared" si="13"/>
        <v>0</v>
      </c>
      <c r="P75" s="31">
        <v>0</v>
      </c>
      <c r="Q75" s="31">
        <v>0</v>
      </c>
      <c r="R75" s="31">
        <v>0</v>
      </c>
      <c r="S75" s="31">
        <v>0</v>
      </c>
      <c r="T75" s="36">
        <f t="shared" si="14"/>
        <v>0</v>
      </c>
      <c r="U75" s="36">
        <f t="shared" si="15"/>
        <v>0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0</v>
      </c>
      <c r="E76" s="31">
        <v>0</v>
      </c>
      <c r="F76" s="31">
        <v>0</v>
      </c>
      <c r="G76" s="36">
        <f t="shared" si="8"/>
        <v>0</v>
      </c>
      <c r="H76" s="31">
        <v>0</v>
      </c>
      <c r="I76" s="36">
        <f t="shared" si="9"/>
        <v>0</v>
      </c>
      <c r="J76" s="31">
        <v>0</v>
      </c>
      <c r="K76" s="36">
        <f t="shared" si="10"/>
        <v>0</v>
      </c>
      <c r="L76" s="31">
        <v>0</v>
      </c>
      <c r="M76" s="36">
        <f t="shared" si="11"/>
        <v>0</v>
      </c>
      <c r="N76" s="31">
        <f t="shared" si="12"/>
        <v>0</v>
      </c>
      <c r="O76" s="36">
        <f t="shared" si="13"/>
        <v>0</v>
      </c>
      <c r="P76" s="31">
        <v>0</v>
      </c>
      <c r="Q76" s="31">
        <v>0</v>
      </c>
      <c r="R76" s="31">
        <v>0</v>
      </c>
      <c r="S76" s="31">
        <v>0</v>
      </c>
      <c r="T76" s="36">
        <f t="shared" si="14"/>
        <v>0</v>
      </c>
      <c r="U76" s="36">
        <f t="shared" si="15"/>
        <v>0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9116854</v>
      </c>
      <c r="E78" s="32">
        <f>SUM(E71:E77)</f>
        <v>8538094</v>
      </c>
      <c r="F78" s="32">
        <f>SUM(F71:F77)</f>
        <v>1775586</v>
      </c>
      <c r="G78" s="37">
        <f t="shared" si="8"/>
        <v>0.19475863055391696</v>
      </c>
      <c r="H78" s="32">
        <f>SUM(H71:H77)</f>
        <v>1969811</v>
      </c>
      <c r="I78" s="37">
        <f t="shared" si="9"/>
        <v>0.21606258035940906</v>
      </c>
      <c r="J78" s="32">
        <f>SUM(J71:J77)</f>
        <v>1516836</v>
      </c>
      <c r="K78" s="37">
        <f t="shared" si="10"/>
        <v>0.17765510663152689</v>
      </c>
      <c r="L78" s="32">
        <f>SUM(L71:L77)</f>
        <v>0</v>
      </c>
      <c r="M78" s="37">
        <f t="shared" si="11"/>
        <v>0</v>
      </c>
      <c r="N78" s="32">
        <f t="shared" si="12"/>
        <v>5262233</v>
      </c>
      <c r="O78" s="37">
        <f t="shared" si="13"/>
        <v>0.61632408825669993</v>
      </c>
      <c r="P78" s="32">
        <f>SUM(P71:P77)</f>
        <v>1642409</v>
      </c>
      <c r="Q78" s="32">
        <f>SUM(Q71:Q77)</f>
        <v>8062497</v>
      </c>
      <c r="R78" s="32">
        <f>SUM(R71:R77)</f>
        <v>7401081</v>
      </c>
      <c r="S78" s="32">
        <f>SUM(S71:S77)</f>
        <v>4446311</v>
      </c>
      <c r="T78" s="37">
        <f t="shared" si="14"/>
        <v>0.60076507742585172</v>
      </c>
      <c r="U78" s="37">
        <f t="shared" si="15"/>
        <v>-7.6456595159914542E-2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3361044</v>
      </c>
      <c r="E79" s="31">
        <v>3338621</v>
      </c>
      <c r="F79" s="31">
        <v>287334</v>
      </c>
      <c r="G79" s="36">
        <f t="shared" si="8"/>
        <v>8.5489508616965443E-2</v>
      </c>
      <c r="H79" s="31">
        <v>293980</v>
      </c>
      <c r="I79" s="36">
        <f t="shared" si="9"/>
        <v>8.7466870412883618E-2</v>
      </c>
      <c r="J79" s="31">
        <v>279538</v>
      </c>
      <c r="K79" s="36">
        <f t="shared" si="10"/>
        <v>8.3728581351402265E-2</v>
      </c>
      <c r="L79" s="31">
        <v>0</v>
      </c>
      <c r="M79" s="36">
        <f t="shared" si="11"/>
        <v>0</v>
      </c>
      <c r="N79" s="31">
        <f t="shared" si="12"/>
        <v>860852</v>
      </c>
      <c r="O79" s="36">
        <f t="shared" si="13"/>
        <v>0.25784657797336086</v>
      </c>
      <c r="P79" s="31">
        <v>308212</v>
      </c>
      <c r="Q79" s="31">
        <v>3130466</v>
      </c>
      <c r="R79" s="31">
        <v>2529439</v>
      </c>
      <c r="S79" s="31">
        <v>975353</v>
      </c>
      <c r="T79" s="36">
        <f t="shared" si="14"/>
        <v>0.3856005224873974</v>
      </c>
      <c r="U79" s="36">
        <f t="shared" si="15"/>
        <v>-9.3033366643738735E-2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0</v>
      </c>
      <c r="E80" s="31">
        <v>0</v>
      </c>
      <c r="F80" s="31">
        <v>0</v>
      </c>
      <c r="G80" s="36">
        <f t="shared" si="8"/>
        <v>0</v>
      </c>
      <c r="H80" s="31">
        <v>0</v>
      </c>
      <c r="I80" s="36">
        <f t="shared" si="9"/>
        <v>0</v>
      </c>
      <c r="J80" s="31">
        <v>0</v>
      </c>
      <c r="K80" s="36">
        <f t="shared" si="10"/>
        <v>0</v>
      </c>
      <c r="L80" s="31">
        <v>0</v>
      </c>
      <c r="M80" s="36">
        <f t="shared" si="11"/>
        <v>0</v>
      </c>
      <c r="N80" s="31">
        <f t="shared" si="12"/>
        <v>0</v>
      </c>
      <c r="O80" s="36">
        <f t="shared" si="13"/>
        <v>0</v>
      </c>
      <c r="P80" s="31">
        <v>0</v>
      </c>
      <c r="Q80" s="31">
        <v>0</v>
      </c>
      <c r="R80" s="31">
        <v>0</v>
      </c>
      <c r="S80" s="31">
        <v>0</v>
      </c>
      <c r="T80" s="36">
        <f t="shared" si="14"/>
        <v>0</v>
      </c>
      <c r="U80" s="36">
        <f t="shared" si="15"/>
        <v>0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4978920</v>
      </c>
      <c r="E81" s="31">
        <v>5086170</v>
      </c>
      <c r="F81" s="31">
        <v>951864</v>
      </c>
      <c r="G81" s="36">
        <f t="shared" si="8"/>
        <v>0.19117880986237978</v>
      </c>
      <c r="H81" s="31">
        <v>1070202</v>
      </c>
      <c r="I81" s="36">
        <f t="shared" si="9"/>
        <v>0.21494661492853873</v>
      </c>
      <c r="J81" s="31">
        <v>1079578</v>
      </c>
      <c r="K81" s="36">
        <f t="shared" si="10"/>
        <v>0.21225755332598006</v>
      </c>
      <c r="L81" s="31">
        <v>0</v>
      </c>
      <c r="M81" s="36">
        <f t="shared" si="11"/>
        <v>0</v>
      </c>
      <c r="N81" s="31">
        <f t="shared" si="12"/>
        <v>3101644</v>
      </c>
      <c r="O81" s="36">
        <f t="shared" si="13"/>
        <v>0.60981917631538074</v>
      </c>
      <c r="P81" s="31">
        <v>1105592</v>
      </c>
      <c r="Q81" s="31">
        <v>6406280</v>
      </c>
      <c r="R81" s="31">
        <v>4533860</v>
      </c>
      <c r="S81" s="31">
        <v>2890145</v>
      </c>
      <c r="T81" s="36">
        <f t="shared" si="14"/>
        <v>0.6374579276819311</v>
      </c>
      <c r="U81" s="36">
        <f t="shared" si="15"/>
        <v>-2.3529475611256179E-2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0</v>
      </c>
      <c r="E82" s="31">
        <v>0</v>
      </c>
      <c r="F82" s="31">
        <v>0</v>
      </c>
      <c r="G82" s="36">
        <f t="shared" si="8"/>
        <v>0</v>
      </c>
      <c r="H82" s="31">
        <v>0</v>
      </c>
      <c r="I82" s="36">
        <f t="shared" si="9"/>
        <v>0</v>
      </c>
      <c r="J82" s="31">
        <v>0</v>
      </c>
      <c r="K82" s="36">
        <f t="shared" si="10"/>
        <v>0</v>
      </c>
      <c r="L82" s="31">
        <v>0</v>
      </c>
      <c r="M82" s="36">
        <f t="shared" si="11"/>
        <v>0</v>
      </c>
      <c r="N82" s="31">
        <f t="shared" si="12"/>
        <v>0</v>
      </c>
      <c r="O82" s="36">
        <f t="shared" si="13"/>
        <v>0</v>
      </c>
      <c r="P82" s="31">
        <v>0</v>
      </c>
      <c r="Q82" s="31">
        <v>0</v>
      </c>
      <c r="R82" s="31">
        <v>0</v>
      </c>
      <c r="S82" s="31">
        <v>0</v>
      </c>
      <c r="T82" s="36">
        <f t="shared" si="14"/>
        <v>0</v>
      </c>
      <c r="U82" s="36">
        <f t="shared" si="15"/>
        <v>0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2338481</v>
      </c>
      <c r="E83" s="31">
        <v>2393481</v>
      </c>
      <c r="F83" s="31">
        <v>321056</v>
      </c>
      <c r="G83" s="36">
        <f t="shared" si="8"/>
        <v>0.13729254161141358</v>
      </c>
      <c r="H83" s="31">
        <v>177755</v>
      </c>
      <c r="I83" s="36">
        <f t="shared" si="9"/>
        <v>7.6013018707442995E-2</v>
      </c>
      <c r="J83" s="31">
        <v>468177</v>
      </c>
      <c r="K83" s="36">
        <f t="shared" si="10"/>
        <v>0.19560506225033747</v>
      </c>
      <c r="L83" s="31">
        <v>0</v>
      </c>
      <c r="M83" s="36">
        <f t="shared" si="11"/>
        <v>0</v>
      </c>
      <c r="N83" s="31">
        <f t="shared" si="12"/>
        <v>966988</v>
      </c>
      <c r="O83" s="36">
        <f t="shared" si="13"/>
        <v>0.40400905626574851</v>
      </c>
      <c r="P83" s="31">
        <v>32871</v>
      </c>
      <c r="Q83" s="31">
        <v>2115000</v>
      </c>
      <c r="R83" s="31">
        <v>2254000</v>
      </c>
      <c r="S83" s="31">
        <v>545600</v>
      </c>
      <c r="T83" s="36">
        <f t="shared" si="14"/>
        <v>0.24205856255545696</v>
      </c>
      <c r="U83" s="36">
        <f t="shared" si="15"/>
        <v>13.242858446655106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10678445</v>
      </c>
      <c r="E84" s="32">
        <f>SUM(E79:E83)</f>
        <v>10818272</v>
      </c>
      <c r="F84" s="32">
        <f>SUM(F79:F83)</f>
        <v>1560254</v>
      </c>
      <c r="G84" s="37">
        <f t="shared" si="8"/>
        <v>0.14611247236840194</v>
      </c>
      <c r="H84" s="32">
        <f>SUM(H79:H83)</f>
        <v>1541937</v>
      </c>
      <c r="I84" s="37">
        <f t="shared" si="9"/>
        <v>0.14439714771204984</v>
      </c>
      <c r="J84" s="32">
        <f>SUM(J79:J83)</f>
        <v>1827293</v>
      </c>
      <c r="K84" s="37">
        <f t="shared" si="10"/>
        <v>0.1689080289347504</v>
      </c>
      <c r="L84" s="32">
        <f>SUM(L79:L83)</f>
        <v>0</v>
      </c>
      <c r="M84" s="37">
        <f t="shared" si="11"/>
        <v>0</v>
      </c>
      <c r="N84" s="32">
        <f t="shared" si="12"/>
        <v>4929484</v>
      </c>
      <c r="O84" s="37">
        <f t="shared" si="13"/>
        <v>0.45566278976901303</v>
      </c>
      <c r="P84" s="32">
        <f>SUM(P79:P83)</f>
        <v>1446675</v>
      </c>
      <c r="Q84" s="32">
        <f>SUM(Q79:Q83)</f>
        <v>11651746</v>
      </c>
      <c r="R84" s="32">
        <f>SUM(R79:R83)</f>
        <v>9317299</v>
      </c>
      <c r="S84" s="32">
        <f>SUM(S79:S83)</f>
        <v>4411098</v>
      </c>
      <c r="T84" s="37">
        <f t="shared" si="14"/>
        <v>0.47343098037317466</v>
      </c>
      <c r="U84" s="37">
        <f t="shared" si="15"/>
        <v>0.26309848445573469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38145595</v>
      </c>
      <c r="E85" s="32">
        <f>SUM(E57,E59:E62,E64:E69,E71:E77,E79:E83)</f>
        <v>37727620</v>
      </c>
      <c r="F85" s="32">
        <f>SUM(F57,F59:F62,F64:F69,F71:F77,F79:F83)</f>
        <v>5770713</v>
      </c>
      <c r="G85" s="37">
        <f t="shared" si="8"/>
        <v>0.15128124230333803</v>
      </c>
      <c r="H85" s="32">
        <f>SUM(H57,H59:H62,H64:H69,H71:H77,H79:H83)</f>
        <v>6070458</v>
      </c>
      <c r="I85" s="37">
        <f t="shared" si="9"/>
        <v>0.15913916141562348</v>
      </c>
      <c r="J85" s="32">
        <f>SUM(J57,J59:J62,J64:J69,J71:J77,J79:J83)</f>
        <v>5788458</v>
      </c>
      <c r="K85" s="37">
        <f t="shared" si="10"/>
        <v>0.15342759495563196</v>
      </c>
      <c r="L85" s="32">
        <f>SUM(L57,L59:L62,L64:L69,L71:L77,L79:L83)</f>
        <v>0</v>
      </c>
      <c r="M85" s="37">
        <f t="shared" si="11"/>
        <v>0</v>
      </c>
      <c r="N85" s="32">
        <f t="shared" si="12"/>
        <v>17629629</v>
      </c>
      <c r="O85" s="37">
        <f t="shared" si="13"/>
        <v>0.46728706979130941</v>
      </c>
      <c r="P85" s="32">
        <f>SUM(P57,P59:P62,P64:P69,P71:P77,P79:P83)</f>
        <v>5505719</v>
      </c>
      <c r="Q85" s="32">
        <f>SUM(Q57,Q59:Q62,Q64:Q69,Q71:Q77,Q79:Q83)</f>
        <v>38075120</v>
      </c>
      <c r="R85" s="32">
        <f>SUM(R57,R59:R62,R64:R69,R71:R77,R79:R83)</f>
        <v>34905907</v>
      </c>
      <c r="S85" s="32">
        <f>SUM(S57,S59:S62,S64:S69,S71:S77,S79:S83)</f>
        <v>15820866</v>
      </c>
      <c r="T85" s="37">
        <f t="shared" si="14"/>
        <v>0.45324322900419117</v>
      </c>
      <c r="U85" s="37">
        <f t="shared" si="15"/>
        <v>5.135369240602361E-2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427299556</v>
      </c>
      <c r="E88" s="31">
        <v>444321401</v>
      </c>
      <c r="F88" s="31">
        <v>90302768</v>
      </c>
      <c r="G88" s="36">
        <f t="shared" ref="G88:G99" si="16">IF(($D88      =0),0,($F88      /$D88      ))</f>
        <v>0.21133363405601105</v>
      </c>
      <c r="H88" s="31">
        <v>132550902</v>
      </c>
      <c r="I88" s="36">
        <f t="shared" ref="I88:I99" si="17">IF(($D88      =0),0,($H88      /$D88      ))</f>
        <v>0.31020603728406404</v>
      </c>
      <c r="J88" s="31">
        <v>102631476</v>
      </c>
      <c r="K88" s="36">
        <f t="shared" ref="K88:K99" si="18">IF(($E88      =0),0,($J88      /$E88      ))</f>
        <v>0.23098476861347492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325485146</v>
      </c>
      <c r="O88" s="36">
        <f t="shared" ref="O88:O99" si="21">IF(($E88      =0),0,($N88      /$E88      ))</f>
        <v>0.73254438176386649</v>
      </c>
      <c r="P88" s="31">
        <v>84295551</v>
      </c>
      <c r="Q88" s="31">
        <v>362328839</v>
      </c>
      <c r="R88" s="31">
        <v>348768262</v>
      </c>
      <c r="S88" s="31">
        <v>254573653</v>
      </c>
      <c r="T88" s="36">
        <f t="shared" ref="T88:T99" si="22">IF(($R88      =0),0,($S88      /$R88      ))</f>
        <v>0.72992207358592742</v>
      </c>
      <c r="U88" s="36">
        <f t="shared" ref="U88:U99" si="23">IF(($P88      =0),0,(($J88      /$P88      )-1))</f>
        <v>0.21751948688252831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677257000</v>
      </c>
      <c r="E89" s="31">
        <v>725387000</v>
      </c>
      <c r="F89" s="31">
        <v>169941048</v>
      </c>
      <c r="G89" s="36">
        <f t="shared" si="16"/>
        <v>0.2509254950484085</v>
      </c>
      <c r="H89" s="31">
        <v>211739339</v>
      </c>
      <c r="I89" s="36">
        <f t="shared" si="17"/>
        <v>0.31264252565864953</v>
      </c>
      <c r="J89" s="31">
        <v>179254541</v>
      </c>
      <c r="K89" s="36">
        <f t="shared" si="18"/>
        <v>0.24711573408401308</v>
      </c>
      <c r="L89" s="31">
        <v>0</v>
      </c>
      <c r="M89" s="36">
        <f t="shared" si="19"/>
        <v>0</v>
      </c>
      <c r="N89" s="31">
        <f t="shared" si="20"/>
        <v>560934928</v>
      </c>
      <c r="O89" s="36">
        <f t="shared" si="21"/>
        <v>0.77329057179133343</v>
      </c>
      <c r="P89" s="31">
        <v>142372637</v>
      </c>
      <c r="Q89" s="31">
        <v>619513000</v>
      </c>
      <c r="R89" s="31">
        <v>647081000</v>
      </c>
      <c r="S89" s="31">
        <v>520881512</v>
      </c>
      <c r="T89" s="36">
        <f t="shared" si="22"/>
        <v>0.80497111180825898</v>
      </c>
      <c r="U89" s="36">
        <f t="shared" si="23"/>
        <v>0.25905191318469423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229510175</v>
      </c>
      <c r="E90" s="31">
        <v>357679904</v>
      </c>
      <c r="F90" s="31">
        <v>35006156</v>
      </c>
      <c r="G90" s="36">
        <f t="shared" si="16"/>
        <v>0.15252550785602426</v>
      </c>
      <c r="H90" s="31">
        <v>55451055</v>
      </c>
      <c r="I90" s="36">
        <f t="shared" si="17"/>
        <v>0.24160608565611524</v>
      </c>
      <c r="J90" s="31">
        <v>85800111</v>
      </c>
      <c r="K90" s="36">
        <f t="shared" si="18"/>
        <v>0.23987959636669998</v>
      </c>
      <c r="L90" s="31">
        <v>0</v>
      </c>
      <c r="M90" s="36">
        <f t="shared" si="19"/>
        <v>0</v>
      </c>
      <c r="N90" s="31">
        <f t="shared" si="20"/>
        <v>176257322</v>
      </c>
      <c r="O90" s="36">
        <f t="shared" si="21"/>
        <v>0.4927794937006022</v>
      </c>
      <c r="P90" s="31">
        <v>29461851</v>
      </c>
      <c r="Q90" s="31">
        <v>260638939</v>
      </c>
      <c r="R90" s="31">
        <v>211972472</v>
      </c>
      <c r="S90" s="31">
        <v>142383351</v>
      </c>
      <c r="T90" s="36">
        <f t="shared" si="22"/>
        <v>0.67170680068306232</v>
      </c>
      <c r="U90" s="36">
        <f t="shared" si="23"/>
        <v>1.9122444139711385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1334066731</v>
      </c>
      <c r="E91" s="32">
        <f>SUM(E88:E90)</f>
        <v>1527388305</v>
      </c>
      <c r="F91" s="32">
        <f>SUM(F88:F90)</f>
        <v>295249972</v>
      </c>
      <c r="G91" s="37">
        <f t="shared" si="16"/>
        <v>0.22131574466195125</v>
      </c>
      <c r="H91" s="32">
        <f>SUM(H88:H90)</f>
        <v>399741296</v>
      </c>
      <c r="I91" s="37">
        <f t="shared" si="17"/>
        <v>0.29964115490711535</v>
      </c>
      <c r="J91" s="32">
        <f>SUM(J88:J90)</f>
        <v>367686128</v>
      </c>
      <c r="K91" s="37">
        <f t="shared" si="18"/>
        <v>0.24072865216812039</v>
      </c>
      <c r="L91" s="32">
        <f>SUM(L88:L90)</f>
        <v>0</v>
      </c>
      <c r="M91" s="37">
        <f t="shared" si="19"/>
        <v>0</v>
      </c>
      <c r="N91" s="32">
        <f t="shared" si="20"/>
        <v>1062677396</v>
      </c>
      <c r="O91" s="37">
        <f t="shared" si="21"/>
        <v>0.69574802459941576</v>
      </c>
      <c r="P91" s="32">
        <f>SUM(P88:P90)</f>
        <v>256130039</v>
      </c>
      <c r="Q91" s="32">
        <f>SUM(Q88:Q90)</f>
        <v>1242480778</v>
      </c>
      <c r="R91" s="32">
        <f>SUM(R88:R90)</f>
        <v>1207821734</v>
      </c>
      <c r="S91" s="32">
        <f>SUM(S88:S90)</f>
        <v>917838516</v>
      </c>
      <c r="T91" s="37">
        <f t="shared" si="22"/>
        <v>0.7599122371811865</v>
      </c>
      <c r="U91" s="37">
        <f t="shared" si="23"/>
        <v>0.43554473124489701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1066039</v>
      </c>
      <c r="E92" s="31">
        <v>842352</v>
      </c>
      <c r="F92" s="31">
        <v>115815</v>
      </c>
      <c r="G92" s="36">
        <f t="shared" si="16"/>
        <v>0.10864049063871022</v>
      </c>
      <c r="H92" s="31">
        <v>132292</v>
      </c>
      <c r="I92" s="36">
        <f t="shared" si="17"/>
        <v>0.12409677319497692</v>
      </c>
      <c r="J92" s="31">
        <v>135960</v>
      </c>
      <c r="K92" s="36">
        <f t="shared" si="18"/>
        <v>0.16140520827397573</v>
      </c>
      <c r="L92" s="31">
        <v>0</v>
      </c>
      <c r="M92" s="36">
        <f t="shared" si="19"/>
        <v>0</v>
      </c>
      <c r="N92" s="31">
        <f t="shared" si="20"/>
        <v>384067</v>
      </c>
      <c r="O92" s="36">
        <f t="shared" si="21"/>
        <v>0.45594597033069312</v>
      </c>
      <c r="P92" s="31">
        <v>130680</v>
      </c>
      <c r="Q92" s="31">
        <v>1516593</v>
      </c>
      <c r="R92" s="31">
        <v>1237823</v>
      </c>
      <c r="S92" s="31">
        <v>654288</v>
      </c>
      <c r="T92" s="36">
        <f t="shared" si="22"/>
        <v>0.52857961113988028</v>
      </c>
      <c r="U92" s="36">
        <f t="shared" si="23"/>
        <v>4.0404040404040442E-2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0</v>
      </c>
      <c r="E93" s="31">
        <v>0</v>
      </c>
      <c r="F93" s="31">
        <v>0</v>
      </c>
      <c r="G93" s="36">
        <f t="shared" si="16"/>
        <v>0</v>
      </c>
      <c r="H93" s="31">
        <v>0</v>
      </c>
      <c r="I93" s="36">
        <f t="shared" si="17"/>
        <v>0</v>
      </c>
      <c r="J93" s="31">
        <v>0</v>
      </c>
      <c r="K93" s="36">
        <f t="shared" si="18"/>
        <v>0</v>
      </c>
      <c r="L93" s="31">
        <v>0</v>
      </c>
      <c r="M93" s="36">
        <f t="shared" si="19"/>
        <v>0</v>
      </c>
      <c r="N93" s="31">
        <f t="shared" si="20"/>
        <v>0</v>
      </c>
      <c r="O93" s="36">
        <f t="shared" si="21"/>
        <v>0</v>
      </c>
      <c r="P93" s="31">
        <v>0</v>
      </c>
      <c r="Q93" s="31">
        <v>0</v>
      </c>
      <c r="R93" s="31">
        <v>0</v>
      </c>
      <c r="S93" s="31">
        <v>0</v>
      </c>
      <c r="T93" s="36">
        <f t="shared" si="22"/>
        <v>0</v>
      </c>
      <c r="U93" s="36">
        <f t="shared" si="23"/>
        <v>0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0</v>
      </c>
      <c r="E94" s="31">
        <v>0</v>
      </c>
      <c r="F94" s="31">
        <v>0</v>
      </c>
      <c r="G94" s="36">
        <f t="shared" si="16"/>
        <v>0</v>
      </c>
      <c r="H94" s="31">
        <v>0</v>
      </c>
      <c r="I94" s="36">
        <f t="shared" si="17"/>
        <v>0</v>
      </c>
      <c r="J94" s="31">
        <v>0</v>
      </c>
      <c r="K94" s="36">
        <f t="shared" si="18"/>
        <v>0</v>
      </c>
      <c r="L94" s="31">
        <v>0</v>
      </c>
      <c r="M94" s="36">
        <f t="shared" si="19"/>
        <v>0</v>
      </c>
      <c r="N94" s="31">
        <f t="shared" si="20"/>
        <v>0</v>
      </c>
      <c r="O94" s="36">
        <f t="shared" si="21"/>
        <v>0</v>
      </c>
      <c r="P94" s="31">
        <v>0</v>
      </c>
      <c r="Q94" s="31">
        <v>0</v>
      </c>
      <c r="R94" s="31">
        <v>0</v>
      </c>
      <c r="S94" s="31">
        <v>0</v>
      </c>
      <c r="T94" s="36">
        <f t="shared" si="22"/>
        <v>0</v>
      </c>
      <c r="U94" s="36">
        <f t="shared" si="23"/>
        <v>0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19564032</v>
      </c>
      <c r="E95" s="31">
        <v>20184528</v>
      </c>
      <c r="F95" s="31">
        <v>5118515</v>
      </c>
      <c r="G95" s="36">
        <f t="shared" si="16"/>
        <v>0.26162884010821491</v>
      </c>
      <c r="H95" s="31">
        <v>5252265</v>
      </c>
      <c r="I95" s="36">
        <f t="shared" si="17"/>
        <v>0.26846536542160632</v>
      </c>
      <c r="J95" s="31">
        <v>4648629</v>
      </c>
      <c r="K95" s="36">
        <f t="shared" si="18"/>
        <v>0.23030654965030642</v>
      </c>
      <c r="L95" s="31">
        <v>0</v>
      </c>
      <c r="M95" s="36">
        <f t="shared" si="19"/>
        <v>0</v>
      </c>
      <c r="N95" s="31">
        <f t="shared" si="20"/>
        <v>15019409</v>
      </c>
      <c r="O95" s="36">
        <f t="shared" si="21"/>
        <v>0.7441050392657188</v>
      </c>
      <c r="P95" s="31">
        <v>4504950</v>
      </c>
      <c r="Q95" s="31">
        <v>20033521</v>
      </c>
      <c r="R95" s="31">
        <v>19489570</v>
      </c>
      <c r="S95" s="31">
        <v>14061767</v>
      </c>
      <c r="T95" s="36">
        <f t="shared" si="22"/>
        <v>0.72150216756962826</v>
      </c>
      <c r="U95" s="36">
        <f t="shared" si="23"/>
        <v>3.1893583724569741E-2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20630071</v>
      </c>
      <c r="E96" s="32">
        <f>SUM(E92:E95)</f>
        <v>21026880</v>
      </c>
      <c r="F96" s="32">
        <f>SUM(F92:F95)</f>
        <v>5234330</v>
      </c>
      <c r="G96" s="37">
        <f t="shared" si="16"/>
        <v>0.25372331486401573</v>
      </c>
      <c r="H96" s="32">
        <f>SUM(H92:H95)</f>
        <v>5384557</v>
      </c>
      <c r="I96" s="37">
        <f t="shared" si="17"/>
        <v>0.26100525781031003</v>
      </c>
      <c r="J96" s="32">
        <f>SUM(J92:J95)</f>
        <v>4784589</v>
      </c>
      <c r="K96" s="37">
        <f t="shared" si="18"/>
        <v>0.22754631214902069</v>
      </c>
      <c r="L96" s="32">
        <f>SUM(L92:L95)</f>
        <v>0</v>
      </c>
      <c r="M96" s="37">
        <f t="shared" si="19"/>
        <v>0</v>
      </c>
      <c r="N96" s="32">
        <f t="shared" si="20"/>
        <v>15403476</v>
      </c>
      <c r="O96" s="37">
        <f t="shared" si="21"/>
        <v>0.73256117883394967</v>
      </c>
      <c r="P96" s="32">
        <f>SUM(P92:P95)</f>
        <v>4635630</v>
      </c>
      <c r="Q96" s="32">
        <f>SUM(Q92:Q95)</f>
        <v>21550114</v>
      </c>
      <c r="R96" s="32">
        <f>SUM(R92:R95)</f>
        <v>20727393</v>
      </c>
      <c r="S96" s="32">
        <f>SUM(S92:S95)</f>
        <v>14716055</v>
      </c>
      <c r="T96" s="37">
        <f t="shared" si="22"/>
        <v>0.70998098989101044</v>
      </c>
      <c r="U96" s="37">
        <f t="shared" si="23"/>
        <v>3.2133496417962704E-2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10473204</v>
      </c>
      <c r="E97" s="31">
        <v>10449283</v>
      </c>
      <c r="F97" s="31">
        <v>2208170</v>
      </c>
      <c r="G97" s="36">
        <f t="shared" si="16"/>
        <v>0.21083996836116245</v>
      </c>
      <c r="H97" s="31">
        <v>2360825</v>
      </c>
      <c r="I97" s="36">
        <f t="shared" si="17"/>
        <v>0.22541573715168731</v>
      </c>
      <c r="J97" s="31">
        <v>2755289</v>
      </c>
      <c r="K97" s="36">
        <f t="shared" si="18"/>
        <v>0.26368211101182731</v>
      </c>
      <c r="L97" s="31">
        <v>0</v>
      </c>
      <c r="M97" s="36">
        <f t="shared" si="19"/>
        <v>0</v>
      </c>
      <c r="N97" s="31">
        <f t="shared" si="20"/>
        <v>7324284</v>
      </c>
      <c r="O97" s="36">
        <f t="shared" si="21"/>
        <v>0.70093651401727752</v>
      </c>
      <c r="P97" s="31">
        <v>1999073</v>
      </c>
      <c r="Q97" s="31">
        <v>8254639</v>
      </c>
      <c r="R97" s="31">
        <v>8169264</v>
      </c>
      <c r="S97" s="31">
        <v>5824654</v>
      </c>
      <c r="T97" s="36">
        <f t="shared" si="22"/>
        <v>0.71299617688937467</v>
      </c>
      <c r="U97" s="36">
        <f t="shared" si="23"/>
        <v>0.37828333432545991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0</v>
      </c>
      <c r="E98" s="31">
        <v>0</v>
      </c>
      <c r="F98" s="31">
        <v>0</v>
      </c>
      <c r="G98" s="36">
        <f t="shared" si="16"/>
        <v>0</v>
      </c>
      <c r="H98" s="31">
        <v>0</v>
      </c>
      <c r="I98" s="36">
        <f t="shared" si="17"/>
        <v>0</v>
      </c>
      <c r="J98" s="31">
        <v>0</v>
      </c>
      <c r="K98" s="36">
        <f t="shared" si="18"/>
        <v>0</v>
      </c>
      <c r="L98" s="31">
        <v>0</v>
      </c>
      <c r="M98" s="36">
        <f t="shared" si="19"/>
        <v>0</v>
      </c>
      <c r="N98" s="31">
        <f t="shared" si="20"/>
        <v>0</v>
      </c>
      <c r="O98" s="36">
        <f t="shared" si="21"/>
        <v>0</v>
      </c>
      <c r="P98" s="31">
        <v>0</v>
      </c>
      <c r="Q98" s="31">
        <v>0</v>
      </c>
      <c r="R98" s="31">
        <v>30885494</v>
      </c>
      <c r="S98" s="31">
        <v>0</v>
      </c>
      <c r="T98" s="36">
        <f t="shared" si="22"/>
        <v>0</v>
      </c>
      <c r="U98" s="36">
        <f t="shared" si="23"/>
        <v>0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29172103</v>
      </c>
      <c r="E99" s="31">
        <v>29172103</v>
      </c>
      <c r="F99" s="31">
        <v>7876561</v>
      </c>
      <c r="G99" s="36">
        <f t="shared" si="16"/>
        <v>0.2700031944902978</v>
      </c>
      <c r="H99" s="31">
        <v>7613450</v>
      </c>
      <c r="I99" s="36">
        <f t="shared" si="17"/>
        <v>0.2609839270072507</v>
      </c>
      <c r="J99" s="31">
        <v>6999766</v>
      </c>
      <c r="K99" s="36">
        <f t="shared" si="18"/>
        <v>0.23994725371701861</v>
      </c>
      <c r="L99" s="31">
        <v>0</v>
      </c>
      <c r="M99" s="36">
        <f t="shared" si="19"/>
        <v>0</v>
      </c>
      <c r="N99" s="31">
        <f t="shared" si="20"/>
        <v>22489777</v>
      </c>
      <c r="O99" s="36">
        <f t="shared" si="21"/>
        <v>0.7709343752145672</v>
      </c>
      <c r="P99" s="31">
        <v>15062777</v>
      </c>
      <c r="Q99" s="31">
        <v>24627064</v>
      </c>
      <c r="R99" s="31">
        <v>26027064</v>
      </c>
      <c r="S99" s="31">
        <v>32317124</v>
      </c>
      <c r="T99" s="36">
        <f t="shared" si="22"/>
        <v>1.2416738207582692</v>
      </c>
      <c r="U99" s="36">
        <f t="shared" si="23"/>
        <v>-0.53529379077974792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=0),0,(($J100     /$P100     )-1))</f>
        <v>0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39645307</v>
      </c>
      <c r="E101" s="32">
        <f>SUM(E97:E100)</f>
        <v>39621386</v>
      </c>
      <c r="F101" s="32">
        <f>SUM(F97:F100)</f>
        <v>10084731</v>
      </c>
      <c r="G101" s="37">
        <f>IF(($D101     =0),0,($F101     /$D101     ))</f>
        <v>0.25437389096268065</v>
      </c>
      <c r="H101" s="32">
        <f>SUM(H97:H100)</f>
        <v>9974275</v>
      </c>
      <c r="I101" s="37">
        <f>IF(($D101     =0),0,($H101     /$D101     ))</f>
        <v>0.25158778566149076</v>
      </c>
      <c r="J101" s="32">
        <f>SUM(J97:J100)</f>
        <v>9755055</v>
      </c>
      <c r="K101" s="37">
        <f>IF(($E101     =0),0,($J101     /$E101     ))</f>
        <v>0.24620680861593283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29814061</v>
      </c>
      <c r="O101" s="37">
        <f>IF(($E101     =0),0,($N101     /$E101     ))</f>
        <v>0.75247395434374764</v>
      </c>
      <c r="P101" s="32">
        <f>SUM(P97:P100)</f>
        <v>17061850</v>
      </c>
      <c r="Q101" s="32">
        <f>SUM(Q97:Q100)</f>
        <v>32881703</v>
      </c>
      <c r="R101" s="32">
        <f>SUM(R97:R100)</f>
        <v>65081822</v>
      </c>
      <c r="S101" s="32">
        <f>SUM(S97:S100)</f>
        <v>38141778</v>
      </c>
      <c r="T101" s="37">
        <f>IF(($R101     =0),0,($S101     /$R101     ))</f>
        <v>0.58605885373030886</v>
      </c>
      <c r="U101" s="37">
        <f>IF(($P101     =0),0,(($J101     /$P101     )-1))</f>
        <v>-0.42825338401169866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1394342109</v>
      </c>
      <c r="E102" s="32">
        <f>SUM(E88:E90,E92:E95,E97:E100)</f>
        <v>1588036571</v>
      </c>
      <c r="F102" s="32">
        <f>SUM(F88:F90,F92:F95,F97:F100)</f>
        <v>310569033</v>
      </c>
      <c r="G102" s="37">
        <f>IF(($D102     =0),0,($F102     /$D102     ))</f>
        <v>0.22273517452810429</v>
      </c>
      <c r="H102" s="32">
        <f>SUM(H88:H90,H92:H95,H97:H100)</f>
        <v>415100128</v>
      </c>
      <c r="I102" s="37">
        <f>IF(($D102     =0),0,($H102     /$D102     ))</f>
        <v>0.2977032145272463</v>
      </c>
      <c r="J102" s="32">
        <f>SUM(J88:J90,J92:J95,J97:J100)</f>
        <v>382225772</v>
      </c>
      <c r="K102" s="37">
        <f>IF(($E102     =0),0,($J102     /$E102     ))</f>
        <v>0.24069078696299118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1107894933</v>
      </c>
      <c r="O102" s="37">
        <f>IF(($E102     =0),0,($N102     /$E102     ))</f>
        <v>0.69765076776685897</v>
      </c>
      <c r="P102" s="32">
        <f>SUM(P88:P90,P92:P95,P97:P100)</f>
        <v>277827519</v>
      </c>
      <c r="Q102" s="32">
        <f>SUM(Q88:Q90,Q92:Q95,Q97:Q100)</f>
        <v>1296912595</v>
      </c>
      <c r="R102" s="32">
        <f>SUM(R88:R90,R92:R95,R97:R100)</f>
        <v>1293630949</v>
      </c>
      <c r="S102" s="32">
        <f>SUM(S88:S90,S92:S95,S97:S100)</f>
        <v>970696349</v>
      </c>
      <c r="T102" s="37">
        <f>IF(($R102     =0),0,($S102     /$R102     ))</f>
        <v>0.7503657436074529</v>
      </c>
      <c r="U102" s="37">
        <f>IF(($P102     =0),0,(($J102     /$P102     )-1))</f>
        <v>0.3757664229078761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436336730</v>
      </c>
      <c r="E105" s="31">
        <v>444524886</v>
      </c>
      <c r="F105" s="31">
        <v>74542357</v>
      </c>
      <c r="G105" s="36">
        <f t="shared" ref="G105:G136" si="24">IF(($D105     =0),0,($F105     /$D105     ))</f>
        <v>0.1708367686580041</v>
      </c>
      <c r="H105" s="31">
        <v>86655508</v>
      </c>
      <c r="I105" s="36">
        <f t="shared" ref="I105:I136" si="25">IF(($D105     =0),0,($H105     /$D105     ))</f>
        <v>0.19859778478882581</v>
      </c>
      <c r="J105" s="31">
        <v>94196286</v>
      </c>
      <c r="K105" s="36">
        <f t="shared" ref="K105:K136" si="26">IF(($E105     =0),0,($J105     /$E105     ))</f>
        <v>0.21190329038181227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255394151</v>
      </c>
      <c r="O105" s="36">
        <f t="shared" ref="O105:O136" si="29">IF(($E105     =0),0,($N105     /$E105     ))</f>
        <v>0.57453285303806367</v>
      </c>
      <c r="P105" s="31">
        <v>86820807</v>
      </c>
      <c r="Q105" s="31">
        <v>404787780</v>
      </c>
      <c r="R105" s="31">
        <v>400658077</v>
      </c>
      <c r="S105" s="31">
        <v>264747205</v>
      </c>
      <c r="T105" s="36">
        <f t="shared" ref="T105:T136" si="30">IF(($R105     =0),0,($S105     /$R105     ))</f>
        <v>0.66078090071799556</v>
      </c>
      <c r="U105" s="36">
        <f t="shared" ref="U105:U136" si="31">IF(($P105     =0),0,(($J105     /$P105     )-1))</f>
        <v>8.4950592546323644E-2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436336730</v>
      </c>
      <c r="E106" s="32">
        <f>E105</f>
        <v>444524886</v>
      </c>
      <c r="F106" s="32">
        <f>F105</f>
        <v>74542357</v>
      </c>
      <c r="G106" s="37">
        <f t="shared" si="24"/>
        <v>0.1708367686580041</v>
      </c>
      <c r="H106" s="32">
        <f>H105</f>
        <v>86655508</v>
      </c>
      <c r="I106" s="37">
        <f t="shared" si="25"/>
        <v>0.19859778478882581</v>
      </c>
      <c r="J106" s="32">
        <f>J105</f>
        <v>94196286</v>
      </c>
      <c r="K106" s="37">
        <f t="shared" si="26"/>
        <v>0.21190329038181227</v>
      </c>
      <c r="L106" s="32">
        <f>L105</f>
        <v>0</v>
      </c>
      <c r="M106" s="37">
        <f t="shared" si="27"/>
        <v>0</v>
      </c>
      <c r="N106" s="32">
        <f t="shared" si="28"/>
        <v>255394151</v>
      </c>
      <c r="O106" s="37">
        <f t="shared" si="29"/>
        <v>0.57453285303806367</v>
      </c>
      <c r="P106" s="32">
        <f>P105</f>
        <v>86820807</v>
      </c>
      <c r="Q106" s="32">
        <f>Q105</f>
        <v>404787780</v>
      </c>
      <c r="R106" s="32">
        <f>R105</f>
        <v>400658077</v>
      </c>
      <c r="S106" s="32">
        <f>S105</f>
        <v>264747205</v>
      </c>
      <c r="T106" s="37">
        <f t="shared" si="30"/>
        <v>0.66078090071799556</v>
      </c>
      <c r="U106" s="37">
        <f t="shared" si="31"/>
        <v>8.4950592546323644E-2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0</v>
      </c>
      <c r="E107" s="31">
        <v>0</v>
      </c>
      <c r="F107" s="31">
        <v>0</v>
      </c>
      <c r="G107" s="36">
        <f t="shared" si="24"/>
        <v>0</v>
      </c>
      <c r="H107" s="31">
        <v>0</v>
      </c>
      <c r="I107" s="36">
        <f t="shared" si="25"/>
        <v>0</v>
      </c>
      <c r="J107" s="31">
        <v>0</v>
      </c>
      <c r="K107" s="36">
        <f t="shared" si="26"/>
        <v>0</v>
      </c>
      <c r="L107" s="31">
        <v>0</v>
      </c>
      <c r="M107" s="36">
        <f t="shared" si="27"/>
        <v>0</v>
      </c>
      <c r="N107" s="31">
        <f t="shared" si="28"/>
        <v>0</v>
      </c>
      <c r="O107" s="36">
        <f t="shared" si="29"/>
        <v>0</v>
      </c>
      <c r="P107" s="31">
        <v>0</v>
      </c>
      <c r="Q107" s="31">
        <v>0</v>
      </c>
      <c r="R107" s="31">
        <v>0</v>
      </c>
      <c r="S107" s="31">
        <v>0</v>
      </c>
      <c r="T107" s="36">
        <f t="shared" si="30"/>
        <v>0</v>
      </c>
      <c r="U107" s="36">
        <f t="shared" si="31"/>
        <v>0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0</v>
      </c>
      <c r="E108" s="31">
        <v>0</v>
      </c>
      <c r="F108" s="31">
        <v>0</v>
      </c>
      <c r="G108" s="36">
        <f t="shared" si="24"/>
        <v>0</v>
      </c>
      <c r="H108" s="31">
        <v>0</v>
      </c>
      <c r="I108" s="36">
        <f t="shared" si="25"/>
        <v>0</v>
      </c>
      <c r="J108" s="31">
        <v>0</v>
      </c>
      <c r="K108" s="36">
        <f t="shared" si="26"/>
        <v>0</v>
      </c>
      <c r="L108" s="31">
        <v>0</v>
      </c>
      <c r="M108" s="36">
        <f t="shared" si="27"/>
        <v>0</v>
      </c>
      <c r="N108" s="31">
        <f t="shared" si="28"/>
        <v>0</v>
      </c>
      <c r="O108" s="36">
        <f t="shared" si="29"/>
        <v>0</v>
      </c>
      <c r="P108" s="31">
        <v>0</v>
      </c>
      <c r="Q108" s="31">
        <v>0</v>
      </c>
      <c r="R108" s="31">
        <v>0</v>
      </c>
      <c r="S108" s="31">
        <v>0</v>
      </c>
      <c r="T108" s="36">
        <f t="shared" si="30"/>
        <v>0</v>
      </c>
      <c r="U108" s="36">
        <f t="shared" si="31"/>
        <v>0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0</v>
      </c>
      <c r="E109" s="31">
        <v>0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0</v>
      </c>
      <c r="R109" s="31">
        <v>0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12602536</v>
      </c>
      <c r="E110" s="31">
        <v>7042089</v>
      </c>
      <c r="F110" s="31">
        <v>1121836</v>
      </c>
      <c r="G110" s="36">
        <f t="shared" si="24"/>
        <v>8.9016686800180531E-2</v>
      </c>
      <c r="H110" s="31">
        <v>1263271</v>
      </c>
      <c r="I110" s="36">
        <f t="shared" si="25"/>
        <v>0.10023942800084047</v>
      </c>
      <c r="J110" s="31">
        <v>1993660</v>
      </c>
      <c r="K110" s="36">
        <f t="shared" si="26"/>
        <v>0.28310633393017326</v>
      </c>
      <c r="L110" s="31">
        <v>0</v>
      </c>
      <c r="M110" s="36">
        <f t="shared" si="27"/>
        <v>0</v>
      </c>
      <c r="N110" s="31">
        <f t="shared" si="28"/>
        <v>4378767</v>
      </c>
      <c r="O110" s="36">
        <f t="shared" si="29"/>
        <v>0.62179944047852842</v>
      </c>
      <c r="P110" s="31">
        <v>1525534</v>
      </c>
      <c r="Q110" s="31">
        <v>6450888</v>
      </c>
      <c r="R110" s="31">
        <v>6969615</v>
      </c>
      <c r="S110" s="31">
        <v>3437111</v>
      </c>
      <c r="T110" s="36">
        <f t="shared" si="30"/>
        <v>0.49315650864502558</v>
      </c>
      <c r="U110" s="36">
        <f t="shared" si="31"/>
        <v>0.30686041740138204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0</v>
      </c>
      <c r="E111" s="31">
        <v>0</v>
      </c>
      <c r="F111" s="31">
        <v>0</v>
      </c>
      <c r="G111" s="36">
        <f t="shared" si="24"/>
        <v>0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0</v>
      </c>
      <c r="O111" s="36">
        <f t="shared" si="29"/>
        <v>0</v>
      </c>
      <c r="P111" s="31">
        <v>0</v>
      </c>
      <c r="Q111" s="31">
        <v>0</v>
      </c>
      <c r="R111" s="31">
        <v>0</v>
      </c>
      <c r="S111" s="31">
        <v>0</v>
      </c>
      <c r="T111" s="36">
        <f t="shared" si="30"/>
        <v>0</v>
      </c>
      <c r="U111" s="36">
        <f t="shared" si="31"/>
        <v>0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12602536</v>
      </c>
      <c r="E112" s="32">
        <f>SUM(E107:E111)</f>
        <v>7042089</v>
      </c>
      <c r="F112" s="32">
        <f>SUM(F107:F111)</f>
        <v>1121836</v>
      </c>
      <c r="G112" s="37">
        <f t="shared" si="24"/>
        <v>8.9016686800180531E-2</v>
      </c>
      <c r="H112" s="32">
        <f>SUM(H107:H111)</f>
        <v>1263271</v>
      </c>
      <c r="I112" s="37">
        <f t="shared" si="25"/>
        <v>0.10023942800084047</v>
      </c>
      <c r="J112" s="32">
        <f>SUM(J107:J111)</f>
        <v>1993660</v>
      </c>
      <c r="K112" s="37">
        <f t="shared" si="26"/>
        <v>0.28310633393017326</v>
      </c>
      <c r="L112" s="32">
        <f>SUM(L107:L111)</f>
        <v>0</v>
      </c>
      <c r="M112" s="37">
        <f t="shared" si="27"/>
        <v>0</v>
      </c>
      <c r="N112" s="32">
        <f t="shared" si="28"/>
        <v>4378767</v>
      </c>
      <c r="O112" s="37">
        <f t="shared" si="29"/>
        <v>0.62179944047852842</v>
      </c>
      <c r="P112" s="32">
        <f>SUM(P107:P111)</f>
        <v>1525534</v>
      </c>
      <c r="Q112" s="32">
        <f>SUM(Q107:Q111)</f>
        <v>6450888</v>
      </c>
      <c r="R112" s="32">
        <f>SUM(R107:R111)</f>
        <v>6969615</v>
      </c>
      <c r="S112" s="32">
        <f>SUM(S107:S111)</f>
        <v>3437111</v>
      </c>
      <c r="T112" s="37">
        <f t="shared" si="30"/>
        <v>0.49315650864502558</v>
      </c>
      <c r="U112" s="37">
        <f t="shared" si="31"/>
        <v>0.30686041740138204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2798285</v>
      </c>
      <c r="E113" s="31">
        <v>2814885</v>
      </c>
      <c r="F113" s="31">
        <v>516340</v>
      </c>
      <c r="G113" s="36">
        <f t="shared" si="24"/>
        <v>0.18452016145603467</v>
      </c>
      <c r="H113" s="31">
        <v>403036</v>
      </c>
      <c r="I113" s="36">
        <f t="shared" si="25"/>
        <v>0.14402964673005073</v>
      </c>
      <c r="J113" s="31">
        <v>373778</v>
      </c>
      <c r="K113" s="36">
        <f t="shared" si="26"/>
        <v>0.1327862417114731</v>
      </c>
      <c r="L113" s="31">
        <v>0</v>
      </c>
      <c r="M113" s="36">
        <f t="shared" si="27"/>
        <v>0</v>
      </c>
      <c r="N113" s="31">
        <f t="shared" si="28"/>
        <v>1293154</v>
      </c>
      <c r="O113" s="36">
        <f t="shared" si="29"/>
        <v>0.4593985189448237</v>
      </c>
      <c r="P113" s="31">
        <v>474778</v>
      </c>
      <c r="Q113" s="31">
        <v>2799144</v>
      </c>
      <c r="R113" s="31">
        <v>2689144</v>
      </c>
      <c r="S113" s="31">
        <v>1694625</v>
      </c>
      <c r="T113" s="36">
        <f t="shared" si="30"/>
        <v>0.63017264973538045</v>
      </c>
      <c r="U113" s="36">
        <f t="shared" si="31"/>
        <v>-0.21273100270020939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1140048</v>
      </c>
      <c r="E114" s="31">
        <v>1035648</v>
      </c>
      <c r="F114" s="31">
        <v>50000</v>
      </c>
      <c r="G114" s="36">
        <f t="shared" si="24"/>
        <v>4.3857802478492136E-2</v>
      </c>
      <c r="H114" s="31">
        <v>363424</v>
      </c>
      <c r="I114" s="36">
        <f t="shared" si="25"/>
        <v>0.31877956015887049</v>
      </c>
      <c r="J114" s="31">
        <v>206712</v>
      </c>
      <c r="K114" s="36">
        <f t="shared" si="26"/>
        <v>0.19959677419354838</v>
      </c>
      <c r="L114" s="31">
        <v>0</v>
      </c>
      <c r="M114" s="36">
        <f t="shared" si="27"/>
        <v>0</v>
      </c>
      <c r="N114" s="31">
        <f t="shared" si="28"/>
        <v>620136</v>
      </c>
      <c r="O114" s="36">
        <f t="shared" si="29"/>
        <v>0.59879032258064513</v>
      </c>
      <c r="P114" s="31">
        <v>198000</v>
      </c>
      <c r="Q114" s="31">
        <v>1092000</v>
      </c>
      <c r="R114" s="31">
        <v>1092000</v>
      </c>
      <c r="S114" s="31">
        <v>659700</v>
      </c>
      <c r="T114" s="36">
        <f t="shared" si="30"/>
        <v>0.60412087912087908</v>
      </c>
      <c r="U114" s="36">
        <f t="shared" si="31"/>
        <v>4.4000000000000039E-2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3584127</v>
      </c>
      <c r="E115" s="31">
        <v>3584127</v>
      </c>
      <c r="F115" s="31">
        <v>796299</v>
      </c>
      <c r="G115" s="36">
        <f t="shared" si="24"/>
        <v>0.22217376783802584</v>
      </c>
      <c r="H115" s="31">
        <v>772144</v>
      </c>
      <c r="I115" s="36">
        <f t="shared" si="25"/>
        <v>0.21543433031251405</v>
      </c>
      <c r="J115" s="31">
        <v>767863</v>
      </c>
      <c r="K115" s="36">
        <f t="shared" si="26"/>
        <v>0.21423989719114306</v>
      </c>
      <c r="L115" s="31">
        <v>0</v>
      </c>
      <c r="M115" s="36">
        <f t="shared" si="27"/>
        <v>0</v>
      </c>
      <c r="N115" s="31">
        <f t="shared" si="28"/>
        <v>2336306</v>
      </c>
      <c r="O115" s="36">
        <f t="shared" si="29"/>
        <v>0.65184799534168292</v>
      </c>
      <c r="P115" s="31">
        <v>796994</v>
      </c>
      <c r="Q115" s="31">
        <v>3433072</v>
      </c>
      <c r="R115" s="31">
        <v>3350829</v>
      </c>
      <c r="S115" s="31">
        <v>2538347</v>
      </c>
      <c r="T115" s="36">
        <f t="shared" si="30"/>
        <v>0.75752806245857374</v>
      </c>
      <c r="U115" s="36">
        <f t="shared" si="31"/>
        <v>-3.6551090723393131E-2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0</v>
      </c>
      <c r="O116" s="36">
        <f t="shared" si="29"/>
        <v>0</v>
      </c>
      <c r="P116" s="31">
        <v>0</v>
      </c>
      <c r="Q116" s="31">
        <v>0</v>
      </c>
      <c r="R116" s="31">
        <v>0</v>
      </c>
      <c r="S116" s="31">
        <v>0</v>
      </c>
      <c r="T116" s="36">
        <f t="shared" si="30"/>
        <v>0</v>
      </c>
      <c r="U116" s="36">
        <f t="shared" si="31"/>
        <v>0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59948974</v>
      </c>
      <c r="E117" s="31">
        <v>63142796</v>
      </c>
      <c r="F117" s="31">
        <v>12216306</v>
      </c>
      <c r="G117" s="36">
        <f t="shared" si="24"/>
        <v>0.20377839994392566</v>
      </c>
      <c r="H117" s="31">
        <v>15563002</v>
      </c>
      <c r="I117" s="36">
        <f t="shared" si="25"/>
        <v>0.2596041426830758</v>
      </c>
      <c r="J117" s="31">
        <v>9015938</v>
      </c>
      <c r="K117" s="36">
        <f t="shared" si="26"/>
        <v>0.14278648668012736</v>
      </c>
      <c r="L117" s="31">
        <v>0</v>
      </c>
      <c r="M117" s="36">
        <f t="shared" si="27"/>
        <v>0</v>
      </c>
      <c r="N117" s="31">
        <f t="shared" si="28"/>
        <v>36795246</v>
      </c>
      <c r="O117" s="36">
        <f t="shared" si="29"/>
        <v>0.58273070454466414</v>
      </c>
      <c r="P117" s="31">
        <v>13526898</v>
      </c>
      <c r="Q117" s="31">
        <v>57398348</v>
      </c>
      <c r="R117" s="31">
        <v>60884312</v>
      </c>
      <c r="S117" s="31">
        <v>46063625</v>
      </c>
      <c r="T117" s="36">
        <f t="shared" si="30"/>
        <v>0.75657625892200275</v>
      </c>
      <c r="U117" s="36">
        <f t="shared" si="31"/>
        <v>-0.33348074333080646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550000</v>
      </c>
      <c r="E118" s="31">
        <v>350000</v>
      </c>
      <c r="F118" s="31">
        <v>296675</v>
      </c>
      <c r="G118" s="36">
        <f t="shared" si="24"/>
        <v>0.53940909090909095</v>
      </c>
      <c r="H118" s="31">
        <v>116999</v>
      </c>
      <c r="I118" s="36">
        <f t="shared" si="25"/>
        <v>0.21272545454545455</v>
      </c>
      <c r="J118" s="31">
        <v>133589</v>
      </c>
      <c r="K118" s="36">
        <f t="shared" si="26"/>
        <v>0.38168285714285716</v>
      </c>
      <c r="L118" s="31">
        <v>0</v>
      </c>
      <c r="M118" s="36">
        <f t="shared" si="27"/>
        <v>0</v>
      </c>
      <c r="N118" s="31">
        <f t="shared" si="28"/>
        <v>547263</v>
      </c>
      <c r="O118" s="36">
        <f t="shared" si="29"/>
        <v>1.5636085714285715</v>
      </c>
      <c r="P118" s="31">
        <v>127992</v>
      </c>
      <c r="Q118" s="31">
        <v>544440</v>
      </c>
      <c r="R118" s="31">
        <v>444440</v>
      </c>
      <c r="S118" s="31">
        <v>353458</v>
      </c>
      <c r="T118" s="36">
        <f t="shared" si="30"/>
        <v>0.79528845288452887</v>
      </c>
      <c r="U118" s="36">
        <f t="shared" si="31"/>
        <v>4.3729295580973826E-2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0</v>
      </c>
      <c r="E119" s="31">
        <v>0</v>
      </c>
      <c r="F119" s="31">
        <v>0</v>
      </c>
      <c r="G119" s="36">
        <f t="shared" si="24"/>
        <v>0</v>
      </c>
      <c r="H119" s="31">
        <v>0</v>
      </c>
      <c r="I119" s="36">
        <f t="shared" si="25"/>
        <v>0</v>
      </c>
      <c r="J119" s="31">
        <v>0</v>
      </c>
      <c r="K119" s="36">
        <f t="shared" si="26"/>
        <v>0</v>
      </c>
      <c r="L119" s="31">
        <v>0</v>
      </c>
      <c r="M119" s="36">
        <f t="shared" si="27"/>
        <v>0</v>
      </c>
      <c r="N119" s="31">
        <f t="shared" si="28"/>
        <v>0</v>
      </c>
      <c r="O119" s="36">
        <f t="shared" si="29"/>
        <v>0</v>
      </c>
      <c r="P119" s="31">
        <v>0</v>
      </c>
      <c r="Q119" s="31">
        <v>0</v>
      </c>
      <c r="R119" s="31">
        <v>0</v>
      </c>
      <c r="S119" s="31">
        <v>0</v>
      </c>
      <c r="T119" s="36">
        <f t="shared" si="30"/>
        <v>0</v>
      </c>
      <c r="U119" s="36">
        <f t="shared" si="31"/>
        <v>0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0</v>
      </c>
      <c r="E120" s="31">
        <v>0</v>
      </c>
      <c r="F120" s="31">
        <v>0</v>
      </c>
      <c r="G120" s="36">
        <f t="shared" si="24"/>
        <v>0</v>
      </c>
      <c r="H120" s="31">
        <v>0</v>
      </c>
      <c r="I120" s="36">
        <f t="shared" si="25"/>
        <v>0</v>
      </c>
      <c r="J120" s="31">
        <v>0</v>
      </c>
      <c r="K120" s="36">
        <f t="shared" si="26"/>
        <v>0</v>
      </c>
      <c r="L120" s="31">
        <v>0</v>
      </c>
      <c r="M120" s="36">
        <f t="shared" si="27"/>
        <v>0</v>
      </c>
      <c r="N120" s="31">
        <f t="shared" si="28"/>
        <v>0</v>
      </c>
      <c r="O120" s="36">
        <f t="shared" si="29"/>
        <v>0</v>
      </c>
      <c r="P120" s="31">
        <v>0</v>
      </c>
      <c r="Q120" s="31">
        <v>0</v>
      </c>
      <c r="R120" s="31">
        <v>0</v>
      </c>
      <c r="S120" s="31">
        <v>0</v>
      </c>
      <c r="T120" s="36">
        <f t="shared" si="30"/>
        <v>0</v>
      </c>
      <c r="U120" s="36">
        <f t="shared" si="31"/>
        <v>0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68021434</v>
      </c>
      <c r="E121" s="32">
        <f>SUM(E113:E120)</f>
        <v>70927456</v>
      </c>
      <c r="F121" s="32">
        <f>SUM(F113:F120)</f>
        <v>13875620</v>
      </c>
      <c r="G121" s="37">
        <f t="shared" si="24"/>
        <v>0.20398893678130925</v>
      </c>
      <c r="H121" s="32">
        <f>SUM(H113:H120)</f>
        <v>17218605</v>
      </c>
      <c r="I121" s="37">
        <f t="shared" si="25"/>
        <v>0.2531349897739586</v>
      </c>
      <c r="J121" s="32">
        <f>SUM(J113:J120)</f>
        <v>10497880</v>
      </c>
      <c r="K121" s="37">
        <f t="shared" si="26"/>
        <v>0.14800869214877804</v>
      </c>
      <c r="L121" s="32">
        <f>SUM(L113:L120)</f>
        <v>0</v>
      </c>
      <c r="M121" s="37">
        <f t="shared" si="27"/>
        <v>0</v>
      </c>
      <c r="N121" s="32">
        <f t="shared" si="28"/>
        <v>41592105</v>
      </c>
      <c r="O121" s="37">
        <f t="shared" si="29"/>
        <v>0.58640345143635209</v>
      </c>
      <c r="P121" s="32">
        <f>SUM(P113:P120)</f>
        <v>15124662</v>
      </c>
      <c r="Q121" s="32">
        <f>SUM(Q113:Q120)</f>
        <v>65267004</v>
      </c>
      <c r="R121" s="32">
        <f>SUM(R113:R120)</f>
        <v>68460725</v>
      </c>
      <c r="S121" s="32">
        <f>SUM(S113:S120)</f>
        <v>51309755</v>
      </c>
      <c r="T121" s="37">
        <f t="shared" si="30"/>
        <v>0.74947723676604361</v>
      </c>
      <c r="U121" s="37">
        <f t="shared" si="31"/>
        <v>-0.30590977834744337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4492298</v>
      </c>
      <c r="E122" s="31">
        <v>4482298</v>
      </c>
      <c r="F122" s="31">
        <v>1091631</v>
      </c>
      <c r="G122" s="36">
        <f t="shared" si="24"/>
        <v>0.24300057565192693</v>
      </c>
      <c r="H122" s="31">
        <v>1216181</v>
      </c>
      <c r="I122" s="36">
        <f t="shared" si="25"/>
        <v>0.27072580670293911</v>
      </c>
      <c r="J122" s="31">
        <v>1126162</v>
      </c>
      <c r="K122" s="36">
        <f t="shared" si="26"/>
        <v>0.25124657039759518</v>
      </c>
      <c r="L122" s="31">
        <v>0</v>
      </c>
      <c r="M122" s="36">
        <f t="shared" si="27"/>
        <v>0</v>
      </c>
      <c r="N122" s="31">
        <f t="shared" si="28"/>
        <v>3433974</v>
      </c>
      <c r="O122" s="36">
        <f t="shared" si="29"/>
        <v>0.76611907552777614</v>
      </c>
      <c r="P122" s="31">
        <v>1095255</v>
      </c>
      <c r="Q122" s="31">
        <v>4315867</v>
      </c>
      <c r="R122" s="31">
        <v>4791113</v>
      </c>
      <c r="S122" s="31">
        <v>3228361</v>
      </c>
      <c r="T122" s="36">
        <f t="shared" si="30"/>
        <v>0.67382276310327061</v>
      </c>
      <c r="U122" s="36">
        <f t="shared" si="31"/>
        <v>2.8218999228490249E-2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750000</v>
      </c>
      <c r="E123" s="31">
        <v>1213204</v>
      </c>
      <c r="F123" s="31">
        <v>0</v>
      </c>
      <c r="G123" s="36">
        <f t="shared" si="24"/>
        <v>0</v>
      </c>
      <c r="H123" s="31">
        <v>0</v>
      </c>
      <c r="I123" s="36">
        <f t="shared" si="25"/>
        <v>0</v>
      </c>
      <c r="J123" s="31">
        <v>0</v>
      </c>
      <c r="K123" s="36">
        <f t="shared" si="26"/>
        <v>0</v>
      </c>
      <c r="L123" s="31">
        <v>0</v>
      </c>
      <c r="M123" s="36">
        <f t="shared" si="27"/>
        <v>0</v>
      </c>
      <c r="N123" s="31">
        <f t="shared" si="28"/>
        <v>0</v>
      </c>
      <c r="O123" s="36">
        <f t="shared" si="29"/>
        <v>0</v>
      </c>
      <c r="P123" s="31">
        <v>0</v>
      </c>
      <c r="Q123" s="31">
        <v>0</v>
      </c>
      <c r="R123" s="31">
        <v>0</v>
      </c>
      <c r="S123" s="31">
        <v>0</v>
      </c>
      <c r="T123" s="36">
        <f t="shared" si="30"/>
        <v>0</v>
      </c>
      <c r="U123" s="36">
        <f t="shared" si="31"/>
        <v>0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4380900</v>
      </c>
      <c r="E124" s="31">
        <v>5389248</v>
      </c>
      <c r="F124" s="31">
        <v>929088</v>
      </c>
      <c r="G124" s="36">
        <f t="shared" si="24"/>
        <v>0.21207697048551669</v>
      </c>
      <c r="H124" s="31">
        <v>1839222</v>
      </c>
      <c r="I124" s="36">
        <f t="shared" si="25"/>
        <v>0.41982743271930423</v>
      </c>
      <c r="J124" s="31">
        <v>1031930</v>
      </c>
      <c r="K124" s="36">
        <f t="shared" si="26"/>
        <v>0.19147940491883098</v>
      </c>
      <c r="L124" s="31">
        <v>0</v>
      </c>
      <c r="M124" s="36">
        <f t="shared" si="27"/>
        <v>0</v>
      </c>
      <c r="N124" s="31">
        <f t="shared" si="28"/>
        <v>3800240</v>
      </c>
      <c r="O124" s="36">
        <f t="shared" si="29"/>
        <v>0.70515218449772588</v>
      </c>
      <c r="P124" s="31">
        <v>983491</v>
      </c>
      <c r="Q124" s="31">
        <v>4528709</v>
      </c>
      <c r="R124" s="31">
        <v>4157623</v>
      </c>
      <c r="S124" s="31">
        <v>2907075</v>
      </c>
      <c r="T124" s="36">
        <f t="shared" si="30"/>
        <v>0.69921563354830396</v>
      </c>
      <c r="U124" s="36">
        <f t="shared" si="31"/>
        <v>4.9252102967896949E-2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9623198</v>
      </c>
      <c r="E126" s="32">
        <f>SUM(E122:E125)</f>
        <v>11084750</v>
      </c>
      <c r="F126" s="32">
        <f>SUM(F122:F125)</f>
        <v>2020719</v>
      </c>
      <c r="G126" s="37">
        <f t="shared" si="24"/>
        <v>0.20998414456400044</v>
      </c>
      <c r="H126" s="32">
        <f>SUM(H122:H125)</f>
        <v>3055403</v>
      </c>
      <c r="I126" s="37">
        <f t="shared" si="25"/>
        <v>0.31750391086206475</v>
      </c>
      <c r="J126" s="32">
        <f>SUM(J122:J125)</f>
        <v>2158092</v>
      </c>
      <c r="K126" s="37">
        <f t="shared" si="26"/>
        <v>0.19469018245788133</v>
      </c>
      <c r="L126" s="32">
        <f>SUM(L122:L125)</f>
        <v>0</v>
      </c>
      <c r="M126" s="37">
        <f t="shared" si="27"/>
        <v>0</v>
      </c>
      <c r="N126" s="32">
        <f t="shared" si="28"/>
        <v>7234214</v>
      </c>
      <c r="O126" s="37">
        <f t="shared" si="29"/>
        <v>0.65262761902613953</v>
      </c>
      <c r="P126" s="32">
        <f>SUM(P122:P125)</f>
        <v>2078746</v>
      </c>
      <c r="Q126" s="32">
        <f>SUM(Q122:Q125)</f>
        <v>8844576</v>
      </c>
      <c r="R126" s="32">
        <f>SUM(R122:R125)</f>
        <v>8948736</v>
      </c>
      <c r="S126" s="32">
        <f>SUM(S122:S125)</f>
        <v>6135436</v>
      </c>
      <c r="T126" s="37">
        <f t="shared" si="30"/>
        <v>0.68562040493763587</v>
      </c>
      <c r="U126" s="37">
        <f t="shared" si="31"/>
        <v>3.8170127567292989E-2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208336</v>
      </c>
      <c r="E127" s="31">
        <v>82940</v>
      </c>
      <c r="F127" s="31">
        <v>6350</v>
      </c>
      <c r="G127" s="36">
        <f t="shared" si="24"/>
        <v>3.0479609860993781E-2</v>
      </c>
      <c r="H127" s="31">
        <v>5368</v>
      </c>
      <c r="I127" s="36">
        <f t="shared" si="25"/>
        <v>2.5766070194301514E-2</v>
      </c>
      <c r="J127" s="31">
        <v>310</v>
      </c>
      <c r="K127" s="36">
        <f t="shared" si="26"/>
        <v>3.7376416686761512E-3</v>
      </c>
      <c r="L127" s="31">
        <v>0</v>
      </c>
      <c r="M127" s="36">
        <f t="shared" si="27"/>
        <v>0</v>
      </c>
      <c r="N127" s="31">
        <f t="shared" si="28"/>
        <v>12028</v>
      </c>
      <c r="O127" s="36">
        <f t="shared" si="29"/>
        <v>0.14502049674463469</v>
      </c>
      <c r="P127" s="31">
        <v>408967</v>
      </c>
      <c r="Q127" s="31">
        <v>209496</v>
      </c>
      <c r="R127" s="31">
        <v>204685</v>
      </c>
      <c r="S127" s="31">
        <v>410448</v>
      </c>
      <c r="T127" s="36">
        <f t="shared" si="30"/>
        <v>2.0052666292107384</v>
      </c>
      <c r="U127" s="36">
        <f t="shared" si="31"/>
        <v>-0.99924199263021218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0</v>
      </c>
      <c r="E128" s="31">
        <v>0</v>
      </c>
      <c r="F128" s="31">
        <v>0</v>
      </c>
      <c r="G128" s="36">
        <f t="shared" si="24"/>
        <v>0</v>
      </c>
      <c r="H128" s="31">
        <v>0</v>
      </c>
      <c r="I128" s="36">
        <f t="shared" si="25"/>
        <v>0</v>
      </c>
      <c r="J128" s="31">
        <v>0</v>
      </c>
      <c r="K128" s="36">
        <f t="shared" si="26"/>
        <v>0</v>
      </c>
      <c r="L128" s="31">
        <v>0</v>
      </c>
      <c r="M128" s="36">
        <f t="shared" si="27"/>
        <v>0</v>
      </c>
      <c r="N128" s="31">
        <f t="shared" si="28"/>
        <v>0</v>
      </c>
      <c r="O128" s="36">
        <f t="shared" si="29"/>
        <v>0</v>
      </c>
      <c r="P128" s="31">
        <v>0</v>
      </c>
      <c r="Q128" s="31">
        <v>0</v>
      </c>
      <c r="R128" s="31">
        <v>0</v>
      </c>
      <c r="S128" s="31">
        <v>0</v>
      </c>
      <c r="T128" s="36">
        <f t="shared" si="30"/>
        <v>0</v>
      </c>
      <c r="U128" s="36">
        <f t="shared" si="31"/>
        <v>0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0</v>
      </c>
      <c r="E129" s="31">
        <v>0</v>
      </c>
      <c r="F129" s="31">
        <v>0</v>
      </c>
      <c r="G129" s="36">
        <f t="shared" si="24"/>
        <v>0</v>
      </c>
      <c r="H129" s="31">
        <v>0</v>
      </c>
      <c r="I129" s="36">
        <f t="shared" si="25"/>
        <v>0</v>
      </c>
      <c r="J129" s="31">
        <v>0</v>
      </c>
      <c r="K129" s="36">
        <f t="shared" si="26"/>
        <v>0</v>
      </c>
      <c r="L129" s="31">
        <v>0</v>
      </c>
      <c r="M129" s="36">
        <f t="shared" si="27"/>
        <v>0</v>
      </c>
      <c r="N129" s="31">
        <f t="shared" si="28"/>
        <v>0</v>
      </c>
      <c r="O129" s="36">
        <f t="shared" si="29"/>
        <v>0</v>
      </c>
      <c r="P129" s="31">
        <v>0</v>
      </c>
      <c r="Q129" s="31">
        <v>0</v>
      </c>
      <c r="R129" s="31">
        <v>0</v>
      </c>
      <c r="S129" s="31">
        <v>0</v>
      </c>
      <c r="T129" s="36">
        <f t="shared" si="30"/>
        <v>0</v>
      </c>
      <c r="U129" s="36">
        <f t="shared" si="31"/>
        <v>0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0</v>
      </c>
      <c r="E130" s="31">
        <v>0</v>
      </c>
      <c r="F130" s="31">
        <v>0</v>
      </c>
      <c r="G130" s="36">
        <f t="shared" si="24"/>
        <v>0</v>
      </c>
      <c r="H130" s="31">
        <v>0</v>
      </c>
      <c r="I130" s="36">
        <f t="shared" si="25"/>
        <v>0</v>
      </c>
      <c r="J130" s="31">
        <v>0</v>
      </c>
      <c r="K130" s="36">
        <f t="shared" si="26"/>
        <v>0</v>
      </c>
      <c r="L130" s="31">
        <v>0</v>
      </c>
      <c r="M130" s="36">
        <f t="shared" si="27"/>
        <v>0</v>
      </c>
      <c r="N130" s="31">
        <f t="shared" si="28"/>
        <v>0</v>
      </c>
      <c r="O130" s="36">
        <f t="shared" si="29"/>
        <v>0</v>
      </c>
      <c r="P130" s="31">
        <v>0</v>
      </c>
      <c r="Q130" s="31">
        <v>0</v>
      </c>
      <c r="R130" s="31">
        <v>0</v>
      </c>
      <c r="S130" s="31">
        <v>0</v>
      </c>
      <c r="T130" s="36">
        <f t="shared" si="30"/>
        <v>0</v>
      </c>
      <c r="U130" s="36">
        <f t="shared" si="31"/>
        <v>0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208336</v>
      </c>
      <c r="E132" s="32">
        <f>SUM(E127:E131)</f>
        <v>82940</v>
      </c>
      <c r="F132" s="32">
        <f>SUM(F127:F131)</f>
        <v>6350</v>
      </c>
      <c r="G132" s="37">
        <f t="shared" si="24"/>
        <v>3.0479609860993781E-2</v>
      </c>
      <c r="H132" s="32">
        <f>SUM(H127:H131)</f>
        <v>5368</v>
      </c>
      <c r="I132" s="37">
        <f t="shared" si="25"/>
        <v>2.5766070194301514E-2</v>
      </c>
      <c r="J132" s="32">
        <f>SUM(J127:J131)</f>
        <v>310</v>
      </c>
      <c r="K132" s="37">
        <f t="shared" si="26"/>
        <v>3.7376416686761512E-3</v>
      </c>
      <c r="L132" s="32">
        <f>SUM(L127:L131)</f>
        <v>0</v>
      </c>
      <c r="M132" s="37">
        <f t="shared" si="27"/>
        <v>0</v>
      </c>
      <c r="N132" s="32">
        <f t="shared" si="28"/>
        <v>12028</v>
      </c>
      <c r="O132" s="37">
        <f t="shared" si="29"/>
        <v>0.14502049674463469</v>
      </c>
      <c r="P132" s="32">
        <f>SUM(P127:P131)</f>
        <v>408967</v>
      </c>
      <c r="Q132" s="32">
        <f>SUM(Q127:Q131)</f>
        <v>209496</v>
      </c>
      <c r="R132" s="32">
        <f>SUM(R127:R131)</f>
        <v>204685</v>
      </c>
      <c r="S132" s="32">
        <f>SUM(S127:S131)</f>
        <v>410448</v>
      </c>
      <c r="T132" s="37">
        <f t="shared" si="30"/>
        <v>2.0052666292107384</v>
      </c>
      <c r="U132" s="37">
        <f t="shared" si="31"/>
        <v>-0.99924199263021218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2661069</v>
      </c>
      <c r="E133" s="31">
        <v>2661069</v>
      </c>
      <c r="F133" s="31">
        <v>703564</v>
      </c>
      <c r="G133" s="36">
        <f t="shared" si="24"/>
        <v>0.26439149078810059</v>
      </c>
      <c r="H133" s="31">
        <v>498823</v>
      </c>
      <c r="I133" s="36">
        <f t="shared" si="25"/>
        <v>0.18745211041126705</v>
      </c>
      <c r="J133" s="31">
        <v>747171</v>
      </c>
      <c r="K133" s="36">
        <f t="shared" si="26"/>
        <v>0.28077851419861716</v>
      </c>
      <c r="L133" s="31">
        <v>0</v>
      </c>
      <c r="M133" s="36">
        <f t="shared" si="27"/>
        <v>0</v>
      </c>
      <c r="N133" s="31">
        <f t="shared" si="28"/>
        <v>1949558</v>
      </c>
      <c r="O133" s="36">
        <f t="shared" si="29"/>
        <v>0.73262211539798483</v>
      </c>
      <c r="P133" s="31">
        <v>840981</v>
      </c>
      <c r="Q133" s="31">
        <v>2346464</v>
      </c>
      <c r="R133" s="31">
        <v>2340108</v>
      </c>
      <c r="S133" s="31">
        <v>2317897</v>
      </c>
      <c r="T133" s="36">
        <f t="shared" si="30"/>
        <v>0.99050855772468616</v>
      </c>
      <c r="U133" s="36">
        <f t="shared" si="31"/>
        <v>-0.11154829895086804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4571623</v>
      </c>
      <c r="E134" s="31">
        <v>4580089</v>
      </c>
      <c r="F134" s="31">
        <v>720291</v>
      </c>
      <c r="G134" s="36">
        <f t="shared" si="24"/>
        <v>0.15755695515575102</v>
      </c>
      <c r="H134" s="31">
        <v>899043</v>
      </c>
      <c r="I134" s="36">
        <f t="shared" si="25"/>
        <v>0.19665729216954242</v>
      </c>
      <c r="J134" s="31">
        <v>801166</v>
      </c>
      <c r="K134" s="36">
        <f t="shared" si="26"/>
        <v>0.17492367506395617</v>
      </c>
      <c r="L134" s="31">
        <v>0</v>
      </c>
      <c r="M134" s="36">
        <f t="shared" si="27"/>
        <v>0</v>
      </c>
      <c r="N134" s="31">
        <f t="shared" si="28"/>
        <v>2420500</v>
      </c>
      <c r="O134" s="36">
        <f t="shared" si="29"/>
        <v>0.52848318013034246</v>
      </c>
      <c r="P134" s="31">
        <v>958321</v>
      </c>
      <c r="Q134" s="31">
        <v>4245329</v>
      </c>
      <c r="R134" s="31">
        <v>8491241</v>
      </c>
      <c r="S134" s="31">
        <v>4041856</v>
      </c>
      <c r="T134" s="36">
        <f t="shared" si="30"/>
        <v>0.47600297765662286</v>
      </c>
      <c r="U134" s="36">
        <f t="shared" si="31"/>
        <v>-0.16398993656614014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0</v>
      </c>
      <c r="E136" s="31">
        <v>0</v>
      </c>
      <c r="F136" s="31">
        <v>0</v>
      </c>
      <c r="G136" s="36">
        <f t="shared" si="24"/>
        <v>0</v>
      </c>
      <c r="H136" s="31">
        <v>0</v>
      </c>
      <c r="I136" s="36">
        <f t="shared" si="25"/>
        <v>0</v>
      </c>
      <c r="J136" s="31">
        <v>0</v>
      </c>
      <c r="K136" s="36">
        <f t="shared" si="26"/>
        <v>0</v>
      </c>
      <c r="L136" s="31">
        <v>0</v>
      </c>
      <c r="M136" s="36">
        <f t="shared" si="27"/>
        <v>0</v>
      </c>
      <c r="N136" s="31">
        <f t="shared" si="28"/>
        <v>0</v>
      </c>
      <c r="O136" s="36">
        <f t="shared" si="29"/>
        <v>0</v>
      </c>
      <c r="P136" s="31">
        <v>0</v>
      </c>
      <c r="Q136" s="31">
        <v>0</v>
      </c>
      <c r="R136" s="31">
        <v>0</v>
      </c>
      <c r="S136" s="31">
        <v>0</v>
      </c>
      <c r="T136" s="36">
        <f t="shared" si="30"/>
        <v>0</v>
      </c>
      <c r="U136" s="36">
        <f t="shared" si="31"/>
        <v>0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7232692</v>
      </c>
      <c r="E137" s="32">
        <f>SUM(E133:E136)</f>
        <v>7241158</v>
      </c>
      <c r="F137" s="32">
        <f>SUM(F133:F136)</f>
        <v>1423855</v>
      </c>
      <c r="G137" s="37">
        <f t="shared" ref="G137:G170" si="32">IF(($D137     =0),0,($F137     /$D137     ))</f>
        <v>0.19686376801334829</v>
      </c>
      <c r="H137" s="32">
        <f>SUM(H133:H136)</f>
        <v>1397866</v>
      </c>
      <c r="I137" s="37">
        <f t="shared" ref="I137:I170" si="33">IF(($D137     =0),0,($H137     /$D137     ))</f>
        <v>0.19327050011254454</v>
      </c>
      <c r="J137" s="32">
        <f>SUM(J133:J136)</f>
        <v>1548337</v>
      </c>
      <c r="K137" s="37">
        <f t="shared" ref="K137:K170" si="34">IF(($E137     =0),0,($J137     /$E137     ))</f>
        <v>0.21382450155071883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4370058</v>
      </c>
      <c r="O137" s="37">
        <f t="shared" ref="O137:O170" si="37">IF(($E137     =0),0,($N137     /$E137     ))</f>
        <v>0.60350264419033528</v>
      </c>
      <c r="P137" s="32">
        <f>SUM(P133:P136)</f>
        <v>1799302</v>
      </c>
      <c r="Q137" s="32">
        <f>SUM(Q133:Q136)</f>
        <v>6591793</v>
      </c>
      <c r="R137" s="32">
        <f>SUM(R133:R136)</f>
        <v>10831349</v>
      </c>
      <c r="S137" s="32">
        <f>SUM(S133:S136)</f>
        <v>6359753</v>
      </c>
      <c r="T137" s="37">
        <f t="shared" ref="T137:T170" si="38">IF(($R137     =0),0,($S137     /$R137     ))</f>
        <v>0.58716167302890898</v>
      </c>
      <c r="U137" s="37">
        <f t="shared" ref="U137:U170" si="39">IF(($P137     =0),0,(($J137     /$P137     )-1))</f>
        <v>-0.13947908689036081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1545000</v>
      </c>
      <c r="E139" s="31">
        <v>992928</v>
      </c>
      <c r="F139" s="31">
        <v>213872</v>
      </c>
      <c r="G139" s="36">
        <f t="shared" si="32"/>
        <v>0.1384284789644013</v>
      </c>
      <c r="H139" s="31">
        <v>310262</v>
      </c>
      <c r="I139" s="36">
        <f t="shared" si="33"/>
        <v>0.2008168284789644</v>
      </c>
      <c r="J139" s="31">
        <v>0</v>
      </c>
      <c r="K139" s="36">
        <f t="shared" si="34"/>
        <v>0</v>
      </c>
      <c r="L139" s="31">
        <v>0</v>
      </c>
      <c r="M139" s="36">
        <f t="shared" si="35"/>
        <v>0</v>
      </c>
      <c r="N139" s="31">
        <f t="shared" si="36"/>
        <v>524134</v>
      </c>
      <c r="O139" s="36">
        <f t="shared" si="37"/>
        <v>0.52786707596119764</v>
      </c>
      <c r="P139" s="31">
        <v>295000</v>
      </c>
      <c r="Q139" s="31">
        <v>1264704</v>
      </c>
      <c r="R139" s="31">
        <v>1585557</v>
      </c>
      <c r="S139" s="31">
        <v>1069400</v>
      </c>
      <c r="T139" s="36">
        <f t="shared" si="38"/>
        <v>0.67446329586385101</v>
      </c>
      <c r="U139" s="36">
        <f t="shared" si="39"/>
        <v>-1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8923497</v>
      </c>
      <c r="E140" s="31">
        <v>8967497</v>
      </c>
      <c r="F140" s="31">
        <v>2219110</v>
      </c>
      <c r="G140" s="36">
        <f t="shared" si="32"/>
        <v>0.24868165473692658</v>
      </c>
      <c r="H140" s="31">
        <v>3384530</v>
      </c>
      <c r="I140" s="36">
        <f t="shared" si="33"/>
        <v>0.37928292013769938</v>
      </c>
      <c r="J140" s="31">
        <v>3258426</v>
      </c>
      <c r="K140" s="36">
        <f t="shared" si="34"/>
        <v>0.3633595862925853</v>
      </c>
      <c r="L140" s="31">
        <v>0</v>
      </c>
      <c r="M140" s="36">
        <f t="shared" si="35"/>
        <v>0</v>
      </c>
      <c r="N140" s="31">
        <f t="shared" si="36"/>
        <v>8862066</v>
      </c>
      <c r="O140" s="36">
        <f t="shared" si="37"/>
        <v>0.98824298463662719</v>
      </c>
      <c r="P140" s="31">
        <v>2067222</v>
      </c>
      <c r="Q140" s="31">
        <v>3684042</v>
      </c>
      <c r="R140" s="31">
        <v>8897131</v>
      </c>
      <c r="S140" s="31">
        <v>6498141</v>
      </c>
      <c r="T140" s="36">
        <f t="shared" si="38"/>
        <v>0.73036364194255432</v>
      </c>
      <c r="U140" s="36">
        <f t="shared" si="39"/>
        <v>0.57623419255406527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5679893</v>
      </c>
      <c r="E141" s="31">
        <v>5679893</v>
      </c>
      <c r="F141" s="31">
        <v>1211059</v>
      </c>
      <c r="G141" s="36">
        <f t="shared" si="32"/>
        <v>0.21321862929460114</v>
      </c>
      <c r="H141" s="31">
        <v>1199486</v>
      </c>
      <c r="I141" s="36">
        <f t="shared" si="33"/>
        <v>0.2111810909113957</v>
      </c>
      <c r="J141" s="31">
        <v>800730</v>
      </c>
      <c r="K141" s="36">
        <f t="shared" si="34"/>
        <v>0.14097624726381289</v>
      </c>
      <c r="L141" s="31">
        <v>0</v>
      </c>
      <c r="M141" s="36">
        <f t="shared" si="35"/>
        <v>0</v>
      </c>
      <c r="N141" s="31">
        <f t="shared" si="36"/>
        <v>3211275</v>
      </c>
      <c r="O141" s="36">
        <f t="shared" si="37"/>
        <v>0.56537596746980978</v>
      </c>
      <c r="P141" s="31">
        <v>1106460</v>
      </c>
      <c r="Q141" s="31">
        <v>7889812</v>
      </c>
      <c r="R141" s="31">
        <v>4721111</v>
      </c>
      <c r="S141" s="31">
        <v>3432834</v>
      </c>
      <c r="T141" s="36">
        <f t="shared" si="38"/>
        <v>0.72712418750586461</v>
      </c>
      <c r="U141" s="36">
        <f t="shared" si="39"/>
        <v>-0.27631364893443955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598184</v>
      </c>
      <c r="E142" s="31">
        <v>446084</v>
      </c>
      <c r="F142" s="31">
        <v>1400</v>
      </c>
      <c r="G142" s="36">
        <f t="shared" si="32"/>
        <v>2.3404169954395304E-3</v>
      </c>
      <c r="H142" s="31">
        <v>25500</v>
      </c>
      <c r="I142" s="36">
        <f t="shared" si="33"/>
        <v>4.262902384550573E-2</v>
      </c>
      <c r="J142" s="31">
        <v>92151</v>
      </c>
      <c r="K142" s="36">
        <f t="shared" si="34"/>
        <v>0.20657768492032891</v>
      </c>
      <c r="L142" s="31">
        <v>0</v>
      </c>
      <c r="M142" s="36">
        <f t="shared" si="35"/>
        <v>0</v>
      </c>
      <c r="N142" s="31">
        <f t="shared" si="36"/>
        <v>119051</v>
      </c>
      <c r="O142" s="36">
        <f t="shared" si="37"/>
        <v>0.26688022883582463</v>
      </c>
      <c r="P142" s="31">
        <v>180950</v>
      </c>
      <c r="Q142" s="31">
        <v>4113203</v>
      </c>
      <c r="R142" s="31">
        <v>297368</v>
      </c>
      <c r="S142" s="31">
        <v>180950</v>
      </c>
      <c r="T142" s="36">
        <f t="shared" si="38"/>
        <v>0.60850528637916657</v>
      </c>
      <c r="U142" s="36">
        <f t="shared" si="39"/>
        <v>-0.49073777286543241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9041104</v>
      </c>
      <c r="E143" s="31">
        <v>9041868</v>
      </c>
      <c r="F143" s="31">
        <v>2413883</v>
      </c>
      <c r="G143" s="36">
        <f t="shared" si="32"/>
        <v>0.26698984991213465</v>
      </c>
      <c r="H143" s="31">
        <v>2021175</v>
      </c>
      <c r="I143" s="36">
        <f t="shared" si="33"/>
        <v>0.2235540040242873</v>
      </c>
      <c r="J143" s="31">
        <v>2372565</v>
      </c>
      <c r="K143" s="36">
        <f t="shared" si="34"/>
        <v>0.26239765942170357</v>
      </c>
      <c r="L143" s="31">
        <v>0</v>
      </c>
      <c r="M143" s="36">
        <f t="shared" si="35"/>
        <v>0</v>
      </c>
      <c r="N143" s="31">
        <f t="shared" si="36"/>
        <v>6807623</v>
      </c>
      <c r="O143" s="36">
        <f t="shared" si="37"/>
        <v>0.75290006445570756</v>
      </c>
      <c r="P143" s="31">
        <v>2272558</v>
      </c>
      <c r="Q143" s="31">
        <v>10615299</v>
      </c>
      <c r="R143" s="31">
        <v>10910376</v>
      </c>
      <c r="S143" s="31">
        <v>7126614</v>
      </c>
      <c r="T143" s="36">
        <f t="shared" si="38"/>
        <v>0.65319600351078644</v>
      </c>
      <c r="U143" s="36">
        <f t="shared" si="39"/>
        <v>4.4006357593513457E-2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25787678</v>
      </c>
      <c r="E144" s="32">
        <f>SUM(E138:E143)</f>
        <v>25128270</v>
      </c>
      <c r="F144" s="32">
        <f>SUM(F138:F143)</f>
        <v>6059324</v>
      </c>
      <c r="G144" s="37">
        <f t="shared" si="32"/>
        <v>0.23496974019917574</v>
      </c>
      <c r="H144" s="32">
        <f>SUM(H138:H143)</f>
        <v>6940953</v>
      </c>
      <c r="I144" s="37">
        <f t="shared" si="33"/>
        <v>0.26915773494612427</v>
      </c>
      <c r="J144" s="32">
        <f>SUM(J138:J143)</f>
        <v>6523872</v>
      </c>
      <c r="K144" s="37">
        <f t="shared" si="34"/>
        <v>0.25962280730030363</v>
      </c>
      <c r="L144" s="32">
        <f>SUM(L138:L143)</f>
        <v>0</v>
      </c>
      <c r="M144" s="37">
        <f t="shared" si="35"/>
        <v>0</v>
      </c>
      <c r="N144" s="32">
        <f t="shared" si="36"/>
        <v>19524149</v>
      </c>
      <c r="O144" s="37">
        <f t="shared" si="37"/>
        <v>0.776979433920441</v>
      </c>
      <c r="P144" s="32">
        <f>SUM(P138:P143)</f>
        <v>5922190</v>
      </c>
      <c r="Q144" s="32">
        <f>SUM(Q138:Q143)</f>
        <v>27567060</v>
      </c>
      <c r="R144" s="32">
        <f>SUM(R138:R143)</f>
        <v>26411543</v>
      </c>
      <c r="S144" s="32">
        <f>SUM(S138:S143)</f>
        <v>18307939</v>
      </c>
      <c r="T144" s="37">
        <f t="shared" si="38"/>
        <v>0.69317945566451755</v>
      </c>
      <c r="U144" s="37">
        <f t="shared" si="39"/>
        <v>0.10159788861890617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0</v>
      </c>
      <c r="E145" s="31">
        <v>0</v>
      </c>
      <c r="F145" s="31">
        <v>2805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2805</v>
      </c>
      <c r="O145" s="36">
        <f t="shared" si="37"/>
        <v>0</v>
      </c>
      <c r="P145" s="31">
        <v>0</v>
      </c>
      <c r="Q145" s="31">
        <v>0</v>
      </c>
      <c r="R145" s="31">
        <v>86957</v>
      </c>
      <c r="S145" s="31">
        <v>0</v>
      </c>
      <c r="T145" s="36">
        <f t="shared" si="38"/>
        <v>0</v>
      </c>
      <c r="U145" s="36">
        <f t="shared" si="39"/>
        <v>0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4482383</v>
      </c>
      <c r="E146" s="31">
        <v>899737</v>
      </c>
      <c r="F146" s="31">
        <v>270149</v>
      </c>
      <c r="G146" s="36">
        <f t="shared" si="32"/>
        <v>6.026905777574116E-2</v>
      </c>
      <c r="H146" s="31">
        <v>307963</v>
      </c>
      <c r="I146" s="36">
        <f t="shared" si="33"/>
        <v>6.8705195428413857E-2</v>
      </c>
      <c r="J146" s="31">
        <v>309081</v>
      </c>
      <c r="K146" s="36">
        <f t="shared" si="34"/>
        <v>0.34352371859776804</v>
      </c>
      <c r="L146" s="31">
        <v>0</v>
      </c>
      <c r="M146" s="36">
        <f t="shared" si="35"/>
        <v>0</v>
      </c>
      <c r="N146" s="31">
        <f t="shared" si="36"/>
        <v>887193</v>
      </c>
      <c r="O146" s="36">
        <f t="shared" si="37"/>
        <v>0.98605814810327908</v>
      </c>
      <c r="P146" s="31">
        <v>409641</v>
      </c>
      <c r="Q146" s="31">
        <v>2426120</v>
      </c>
      <c r="R146" s="31">
        <v>3947068</v>
      </c>
      <c r="S146" s="31">
        <v>957524</v>
      </c>
      <c r="T146" s="36">
        <f t="shared" si="38"/>
        <v>0.24259120947498244</v>
      </c>
      <c r="U146" s="36">
        <f t="shared" si="39"/>
        <v>-0.24548324020300705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0</v>
      </c>
      <c r="E147" s="31">
        <v>0</v>
      </c>
      <c r="F147" s="31">
        <v>0</v>
      </c>
      <c r="G147" s="36">
        <f t="shared" si="32"/>
        <v>0</v>
      </c>
      <c r="H147" s="31">
        <v>0</v>
      </c>
      <c r="I147" s="36">
        <f t="shared" si="33"/>
        <v>0</v>
      </c>
      <c r="J147" s="31">
        <v>0</v>
      </c>
      <c r="K147" s="36">
        <f t="shared" si="34"/>
        <v>0</v>
      </c>
      <c r="L147" s="31">
        <v>0</v>
      </c>
      <c r="M147" s="36">
        <f t="shared" si="35"/>
        <v>0</v>
      </c>
      <c r="N147" s="31">
        <f t="shared" si="36"/>
        <v>0</v>
      </c>
      <c r="O147" s="36">
        <f t="shared" si="37"/>
        <v>0</v>
      </c>
      <c r="P147" s="31">
        <v>0</v>
      </c>
      <c r="Q147" s="31">
        <v>0</v>
      </c>
      <c r="R147" s="31">
        <v>0</v>
      </c>
      <c r="S147" s="31">
        <v>0</v>
      </c>
      <c r="T147" s="36">
        <f t="shared" si="38"/>
        <v>0</v>
      </c>
      <c r="U147" s="36">
        <f t="shared" si="39"/>
        <v>0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104300</v>
      </c>
      <c r="E149" s="31">
        <v>0</v>
      </c>
      <c r="F149" s="31">
        <v>0</v>
      </c>
      <c r="G149" s="36">
        <f t="shared" si="32"/>
        <v>0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0</v>
      </c>
      <c r="O149" s="36">
        <f t="shared" si="37"/>
        <v>0</v>
      </c>
      <c r="P149" s="31">
        <v>0</v>
      </c>
      <c r="Q149" s="31">
        <v>350000</v>
      </c>
      <c r="R149" s="31">
        <v>350000</v>
      </c>
      <c r="S149" s="31">
        <v>139214</v>
      </c>
      <c r="T149" s="36">
        <f t="shared" si="38"/>
        <v>0.39775428571428573</v>
      </c>
      <c r="U149" s="36">
        <f t="shared" si="39"/>
        <v>0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4586683</v>
      </c>
      <c r="E150" s="32">
        <f>SUM(E145:E149)</f>
        <v>899737</v>
      </c>
      <c r="F150" s="32">
        <f>SUM(F145:F149)</f>
        <v>272954</v>
      </c>
      <c r="G150" s="37">
        <f t="shared" si="32"/>
        <v>5.95101078491799E-2</v>
      </c>
      <c r="H150" s="32">
        <f>SUM(H145:H149)</f>
        <v>307963</v>
      </c>
      <c r="I150" s="37">
        <f t="shared" si="33"/>
        <v>6.7142856831396452E-2</v>
      </c>
      <c r="J150" s="32">
        <f>SUM(J145:J149)</f>
        <v>309081</v>
      </c>
      <c r="K150" s="37">
        <f t="shared" si="34"/>
        <v>0.34352371859776804</v>
      </c>
      <c r="L150" s="32">
        <f>SUM(L145:L149)</f>
        <v>0</v>
      </c>
      <c r="M150" s="37">
        <f t="shared" si="35"/>
        <v>0</v>
      </c>
      <c r="N150" s="32">
        <f t="shared" si="36"/>
        <v>889998</v>
      </c>
      <c r="O150" s="37">
        <f t="shared" si="37"/>
        <v>0.9891757257954269</v>
      </c>
      <c r="P150" s="32">
        <f>SUM(P145:P149)</f>
        <v>409641</v>
      </c>
      <c r="Q150" s="32">
        <f>SUM(Q145:Q149)</f>
        <v>2776120</v>
      </c>
      <c r="R150" s="32">
        <f>SUM(R145:R149)</f>
        <v>4384025</v>
      </c>
      <c r="S150" s="32">
        <f>SUM(S145:S149)</f>
        <v>1096738</v>
      </c>
      <c r="T150" s="37">
        <f t="shared" si="38"/>
        <v>0.25016691282554276</v>
      </c>
      <c r="U150" s="37">
        <f t="shared" si="39"/>
        <v>-0.24548324020300705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0</v>
      </c>
      <c r="E151" s="31">
        <v>0</v>
      </c>
      <c r="F151" s="31">
        <v>0</v>
      </c>
      <c r="G151" s="36">
        <f t="shared" si="32"/>
        <v>0</v>
      </c>
      <c r="H151" s="31">
        <v>0</v>
      </c>
      <c r="I151" s="36">
        <f t="shared" si="33"/>
        <v>0</v>
      </c>
      <c r="J151" s="31">
        <v>0</v>
      </c>
      <c r="K151" s="36">
        <f t="shared" si="34"/>
        <v>0</v>
      </c>
      <c r="L151" s="31">
        <v>0</v>
      </c>
      <c r="M151" s="36">
        <f t="shared" si="35"/>
        <v>0</v>
      </c>
      <c r="N151" s="31">
        <f t="shared" si="36"/>
        <v>0</v>
      </c>
      <c r="O151" s="36">
        <f t="shared" si="37"/>
        <v>0</v>
      </c>
      <c r="P151" s="31">
        <v>0</v>
      </c>
      <c r="Q151" s="31">
        <v>0</v>
      </c>
      <c r="R151" s="31">
        <v>0</v>
      </c>
      <c r="S151" s="31">
        <v>0</v>
      </c>
      <c r="T151" s="36">
        <f t="shared" si="38"/>
        <v>0</v>
      </c>
      <c r="U151" s="36">
        <f t="shared" si="39"/>
        <v>0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28840100</v>
      </c>
      <c r="E152" s="31">
        <v>30286002</v>
      </c>
      <c r="F152" s="31">
        <v>6197093</v>
      </c>
      <c r="G152" s="36">
        <f t="shared" si="32"/>
        <v>0.21487765299010753</v>
      </c>
      <c r="H152" s="31">
        <v>7808214</v>
      </c>
      <c r="I152" s="36">
        <f t="shared" si="33"/>
        <v>0.2707415716311663</v>
      </c>
      <c r="J152" s="31">
        <v>7233744</v>
      </c>
      <c r="K152" s="36">
        <f t="shared" si="34"/>
        <v>0.23884776868204657</v>
      </c>
      <c r="L152" s="31">
        <v>0</v>
      </c>
      <c r="M152" s="36">
        <f t="shared" si="35"/>
        <v>0</v>
      </c>
      <c r="N152" s="31">
        <f t="shared" si="36"/>
        <v>21239051</v>
      </c>
      <c r="O152" s="36">
        <f t="shared" si="37"/>
        <v>0.70128275762512327</v>
      </c>
      <c r="P152" s="31">
        <v>5065612</v>
      </c>
      <c r="Q152" s="31">
        <v>26116700</v>
      </c>
      <c r="R152" s="31">
        <v>28429592</v>
      </c>
      <c r="S152" s="31">
        <v>19941121</v>
      </c>
      <c r="T152" s="36">
        <f t="shared" si="38"/>
        <v>0.70142128666496517</v>
      </c>
      <c r="U152" s="36">
        <f t="shared" si="39"/>
        <v>0.42800988310987886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0</v>
      </c>
      <c r="E153" s="31">
        <v>0</v>
      </c>
      <c r="F153" s="31">
        <v>0</v>
      </c>
      <c r="G153" s="36">
        <f t="shared" si="32"/>
        <v>0</v>
      </c>
      <c r="H153" s="31">
        <v>0</v>
      </c>
      <c r="I153" s="36">
        <f t="shared" si="33"/>
        <v>0</v>
      </c>
      <c r="J153" s="31">
        <v>0</v>
      </c>
      <c r="K153" s="36">
        <f t="shared" si="34"/>
        <v>0</v>
      </c>
      <c r="L153" s="31">
        <v>0</v>
      </c>
      <c r="M153" s="36">
        <f t="shared" si="35"/>
        <v>0</v>
      </c>
      <c r="N153" s="31">
        <f t="shared" si="36"/>
        <v>0</v>
      </c>
      <c r="O153" s="36">
        <f t="shared" si="37"/>
        <v>0</v>
      </c>
      <c r="P153" s="31">
        <v>0</v>
      </c>
      <c r="Q153" s="31">
        <v>0</v>
      </c>
      <c r="R153" s="31">
        <v>0</v>
      </c>
      <c r="S153" s="31">
        <v>0</v>
      </c>
      <c r="T153" s="36">
        <f t="shared" si="38"/>
        <v>0</v>
      </c>
      <c r="U153" s="36">
        <f t="shared" si="39"/>
        <v>0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0</v>
      </c>
      <c r="E154" s="31">
        <v>0</v>
      </c>
      <c r="F154" s="31">
        <v>0</v>
      </c>
      <c r="G154" s="36">
        <f t="shared" si="32"/>
        <v>0</v>
      </c>
      <c r="H154" s="31">
        <v>0</v>
      </c>
      <c r="I154" s="36">
        <f t="shared" si="33"/>
        <v>0</v>
      </c>
      <c r="J154" s="31">
        <v>0</v>
      </c>
      <c r="K154" s="36">
        <f t="shared" si="34"/>
        <v>0</v>
      </c>
      <c r="L154" s="31">
        <v>0</v>
      </c>
      <c r="M154" s="36">
        <f t="shared" si="35"/>
        <v>0</v>
      </c>
      <c r="N154" s="31">
        <f t="shared" si="36"/>
        <v>0</v>
      </c>
      <c r="O154" s="36">
        <f t="shared" si="37"/>
        <v>0</v>
      </c>
      <c r="P154" s="31">
        <v>0</v>
      </c>
      <c r="Q154" s="31">
        <v>0</v>
      </c>
      <c r="R154" s="31">
        <v>0</v>
      </c>
      <c r="S154" s="31">
        <v>0</v>
      </c>
      <c r="T154" s="36">
        <f t="shared" si="38"/>
        <v>0</v>
      </c>
      <c r="U154" s="36">
        <f t="shared" si="39"/>
        <v>0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2402896</v>
      </c>
      <c r="E155" s="31">
        <v>2179147</v>
      </c>
      <c r="F155" s="31">
        <v>542911</v>
      </c>
      <c r="G155" s="36">
        <f t="shared" si="32"/>
        <v>0.22594028205964803</v>
      </c>
      <c r="H155" s="31">
        <v>736230</v>
      </c>
      <c r="I155" s="36">
        <f t="shared" si="33"/>
        <v>0.3063927860381806</v>
      </c>
      <c r="J155" s="31">
        <v>498663</v>
      </c>
      <c r="K155" s="36">
        <f t="shared" si="34"/>
        <v>0.22883403460161247</v>
      </c>
      <c r="L155" s="31">
        <v>0</v>
      </c>
      <c r="M155" s="36">
        <f t="shared" si="35"/>
        <v>0</v>
      </c>
      <c r="N155" s="31">
        <f t="shared" si="36"/>
        <v>1777804</v>
      </c>
      <c r="O155" s="36">
        <f t="shared" si="37"/>
        <v>0.81582564186812545</v>
      </c>
      <c r="P155" s="31">
        <v>438815</v>
      </c>
      <c r="Q155" s="31">
        <v>2337837</v>
      </c>
      <c r="R155" s="31">
        <v>2184698</v>
      </c>
      <c r="S155" s="31">
        <v>1739085</v>
      </c>
      <c r="T155" s="36">
        <f t="shared" si="38"/>
        <v>0.7960299318258176</v>
      </c>
      <c r="U155" s="36">
        <f t="shared" si="39"/>
        <v>0.13638549274751322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0</v>
      </c>
      <c r="E156" s="31">
        <v>0</v>
      </c>
      <c r="F156" s="31">
        <v>0</v>
      </c>
      <c r="G156" s="36">
        <f t="shared" si="32"/>
        <v>0</v>
      </c>
      <c r="H156" s="31">
        <v>0</v>
      </c>
      <c r="I156" s="36">
        <f t="shared" si="33"/>
        <v>0</v>
      </c>
      <c r="J156" s="31">
        <v>0</v>
      </c>
      <c r="K156" s="36">
        <f t="shared" si="34"/>
        <v>0</v>
      </c>
      <c r="L156" s="31">
        <v>0</v>
      </c>
      <c r="M156" s="36">
        <f t="shared" si="35"/>
        <v>0</v>
      </c>
      <c r="N156" s="31">
        <f t="shared" si="36"/>
        <v>0</v>
      </c>
      <c r="O156" s="36">
        <f t="shared" si="37"/>
        <v>0</v>
      </c>
      <c r="P156" s="31">
        <v>0</v>
      </c>
      <c r="Q156" s="31">
        <v>0</v>
      </c>
      <c r="R156" s="31">
        <v>0</v>
      </c>
      <c r="S156" s="31">
        <v>0</v>
      </c>
      <c r="T156" s="36">
        <f t="shared" si="38"/>
        <v>0</v>
      </c>
      <c r="U156" s="36">
        <f t="shared" si="39"/>
        <v>0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31242996</v>
      </c>
      <c r="E157" s="32">
        <f>SUM(E151:E156)</f>
        <v>32465149</v>
      </c>
      <c r="F157" s="32">
        <f>SUM(F151:F156)</f>
        <v>6740004</v>
      </c>
      <c r="G157" s="37">
        <f t="shared" si="32"/>
        <v>0.21572847879249479</v>
      </c>
      <c r="H157" s="32">
        <f>SUM(H151:H156)</f>
        <v>8544444</v>
      </c>
      <c r="I157" s="37">
        <f t="shared" si="33"/>
        <v>0.27348350331062998</v>
      </c>
      <c r="J157" s="32">
        <f>SUM(J151:J156)</f>
        <v>7732407</v>
      </c>
      <c r="K157" s="37">
        <f t="shared" si="34"/>
        <v>0.23817562026282399</v>
      </c>
      <c r="L157" s="32">
        <f>SUM(L151:L156)</f>
        <v>0</v>
      </c>
      <c r="M157" s="37">
        <f t="shared" si="35"/>
        <v>0</v>
      </c>
      <c r="N157" s="32">
        <f t="shared" si="36"/>
        <v>23016855</v>
      </c>
      <c r="O157" s="37">
        <f t="shared" si="37"/>
        <v>0.70897118014151117</v>
      </c>
      <c r="P157" s="32">
        <f>SUM(P151:P156)</f>
        <v>5504427</v>
      </c>
      <c r="Q157" s="32">
        <f>SUM(Q151:Q156)</f>
        <v>28454537</v>
      </c>
      <c r="R157" s="32">
        <f>SUM(R151:R156)</f>
        <v>30614290</v>
      </c>
      <c r="S157" s="32">
        <f>SUM(S151:S156)</f>
        <v>21680206</v>
      </c>
      <c r="T157" s="37">
        <f t="shared" si="38"/>
        <v>0.70817275200568097</v>
      </c>
      <c r="U157" s="37">
        <f t="shared" si="39"/>
        <v>0.4047614765351597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521745</v>
      </c>
      <c r="E158" s="31">
        <v>530788</v>
      </c>
      <c r="F158" s="31">
        <v>93875</v>
      </c>
      <c r="G158" s="36">
        <f t="shared" si="32"/>
        <v>0.1799250591764176</v>
      </c>
      <c r="H158" s="31">
        <v>-30310</v>
      </c>
      <c r="I158" s="36">
        <f t="shared" si="33"/>
        <v>-5.8093513114644127E-2</v>
      </c>
      <c r="J158" s="31">
        <v>65000</v>
      </c>
      <c r="K158" s="36">
        <f t="shared" si="34"/>
        <v>0.12245943766626223</v>
      </c>
      <c r="L158" s="31">
        <v>0</v>
      </c>
      <c r="M158" s="36">
        <f t="shared" si="35"/>
        <v>0</v>
      </c>
      <c r="N158" s="31">
        <f t="shared" si="36"/>
        <v>128565</v>
      </c>
      <c r="O158" s="36">
        <f t="shared" si="37"/>
        <v>0.24221534774712314</v>
      </c>
      <c r="P158" s="31">
        <v>0</v>
      </c>
      <c r="Q158" s="31">
        <v>876088</v>
      </c>
      <c r="R158" s="31">
        <v>676088</v>
      </c>
      <c r="S158" s="31">
        <v>42600</v>
      </c>
      <c r="T158" s="36">
        <f t="shared" si="38"/>
        <v>6.3009549052786024E-2</v>
      </c>
      <c r="U158" s="36">
        <f t="shared" si="39"/>
        <v>0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0</v>
      </c>
      <c r="E159" s="31">
        <v>0</v>
      </c>
      <c r="F159" s="31">
        <v>0</v>
      </c>
      <c r="G159" s="36">
        <f t="shared" si="32"/>
        <v>0</v>
      </c>
      <c r="H159" s="31">
        <v>0</v>
      </c>
      <c r="I159" s="36">
        <f t="shared" si="33"/>
        <v>0</v>
      </c>
      <c r="J159" s="31">
        <v>0</v>
      </c>
      <c r="K159" s="36">
        <f t="shared" si="34"/>
        <v>0</v>
      </c>
      <c r="L159" s="31">
        <v>0</v>
      </c>
      <c r="M159" s="36">
        <f t="shared" si="35"/>
        <v>0</v>
      </c>
      <c r="N159" s="31">
        <f t="shared" si="36"/>
        <v>0</v>
      </c>
      <c r="O159" s="36">
        <f t="shared" si="37"/>
        <v>0</v>
      </c>
      <c r="P159" s="31">
        <v>0</v>
      </c>
      <c r="Q159" s="31">
        <v>0</v>
      </c>
      <c r="R159" s="31">
        <v>0</v>
      </c>
      <c r="S159" s="31">
        <v>0</v>
      </c>
      <c r="T159" s="36">
        <f t="shared" si="38"/>
        <v>0</v>
      </c>
      <c r="U159" s="36">
        <f t="shared" si="39"/>
        <v>0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0</v>
      </c>
      <c r="E160" s="31">
        <v>0</v>
      </c>
      <c r="F160" s="31">
        <v>0</v>
      </c>
      <c r="G160" s="36">
        <f t="shared" si="32"/>
        <v>0</v>
      </c>
      <c r="H160" s="31">
        <v>0</v>
      </c>
      <c r="I160" s="36">
        <f t="shared" si="33"/>
        <v>0</v>
      </c>
      <c r="J160" s="31">
        <v>0</v>
      </c>
      <c r="K160" s="36">
        <f t="shared" si="34"/>
        <v>0</v>
      </c>
      <c r="L160" s="31">
        <v>0</v>
      </c>
      <c r="M160" s="36">
        <f t="shared" si="35"/>
        <v>0</v>
      </c>
      <c r="N160" s="31">
        <f t="shared" si="36"/>
        <v>0</v>
      </c>
      <c r="O160" s="36">
        <f t="shared" si="37"/>
        <v>0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521745</v>
      </c>
      <c r="E163" s="32">
        <f>SUM(E158:E162)</f>
        <v>530788</v>
      </c>
      <c r="F163" s="32">
        <f>SUM(F158:F162)</f>
        <v>93875</v>
      </c>
      <c r="G163" s="37">
        <f t="shared" si="32"/>
        <v>0.1799250591764176</v>
      </c>
      <c r="H163" s="32">
        <f>SUM(H158:H162)</f>
        <v>-30310</v>
      </c>
      <c r="I163" s="37">
        <f t="shared" si="33"/>
        <v>-5.8093513114644127E-2</v>
      </c>
      <c r="J163" s="32">
        <f>SUM(J158:J162)</f>
        <v>65000</v>
      </c>
      <c r="K163" s="37">
        <f t="shared" si="34"/>
        <v>0.12245943766626223</v>
      </c>
      <c r="L163" s="32">
        <f>SUM(L158:L162)</f>
        <v>0</v>
      </c>
      <c r="M163" s="37">
        <f t="shared" si="35"/>
        <v>0</v>
      </c>
      <c r="N163" s="32">
        <f t="shared" si="36"/>
        <v>128565</v>
      </c>
      <c r="O163" s="37">
        <f t="shared" si="37"/>
        <v>0.24221534774712314</v>
      </c>
      <c r="P163" s="32">
        <f>SUM(P158:P162)</f>
        <v>0</v>
      </c>
      <c r="Q163" s="32">
        <f>SUM(Q158:Q162)</f>
        <v>876088</v>
      </c>
      <c r="R163" s="32">
        <f>SUM(R158:R162)</f>
        <v>676088</v>
      </c>
      <c r="S163" s="32">
        <f>SUM(S158:S162)</f>
        <v>42600</v>
      </c>
      <c r="T163" s="37">
        <f t="shared" si="38"/>
        <v>6.3009549052786024E-2</v>
      </c>
      <c r="U163" s="37">
        <f t="shared" si="39"/>
        <v>0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0</v>
      </c>
      <c r="E164" s="31">
        <v>0</v>
      </c>
      <c r="F164" s="31">
        <v>0</v>
      </c>
      <c r="G164" s="36">
        <f t="shared" si="32"/>
        <v>0</v>
      </c>
      <c r="H164" s="31">
        <v>0</v>
      </c>
      <c r="I164" s="36">
        <f t="shared" si="33"/>
        <v>0</v>
      </c>
      <c r="J164" s="31">
        <v>0</v>
      </c>
      <c r="K164" s="36">
        <f t="shared" si="34"/>
        <v>0</v>
      </c>
      <c r="L164" s="31">
        <v>0</v>
      </c>
      <c r="M164" s="36">
        <f t="shared" si="35"/>
        <v>0</v>
      </c>
      <c r="N164" s="31">
        <f t="shared" si="36"/>
        <v>0</v>
      </c>
      <c r="O164" s="36">
        <f t="shared" si="37"/>
        <v>0</v>
      </c>
      <c r="P164" s="31">
        <v>0</v>
      </c>
      <c r="Q164" s="31">
        <v>0</v>
      </c>
      <c r="R164" s="31">
        <v>0</v>
      </c>
      <c r="S164" s="31">
        <v>0</v>
      </c>
      <c r="T164" s="36">
        <f t="shared" si="38"/>
        <v>0</v>
      </c>
      <c r="U164" s="36">
        <f t="shared" si="39"/>
        <v>0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154591</v>
      </c>
      <c r="E165" s="31">
        <v>85591</v>
      </c>
      <c r="F165" s="31">
        <v>18480</v>
      </c>
      <c r="G165" s="36">
        <f t="shared" si="32"/>
        <v>0.11954124108130486</v>
      </c>
      <c r="H165" s="31">
        <v>70704</v>
      </c>
      <c r="I165" s="36">
        <f t="shared" si="33"/>
        <v>0.45736168340977157</v>
      </c>
      <c r="J165" s="31">
        <v>11548</v>
      </c>
      <c r="K165" s="36">
        <f t="shared" si="34"/>
        <v>0.13492072764659835</v>
      </c>
      <c r="L165" s="31">
        <v>0</v>
      </c>
      <c r="M165" s="36">
        <f t="shared" si="35"/>
        <v>0</v>
      </c>
      <c r="N165" s="31">
        <f t="shared" si="36"/>
        <v>100732</v>
      </c>
      <c r="O165" s="36">
        <f t="shared" si="37"/>
        <v>1.1768994403617203</v>
      </c>
      <c r="P165" s="31">
        <v>19102</v>
      </c>
      <c r="Q165" s="31">
        <v>26965</v>
      </c>
      <c r="R165" s="31">
        <v>36965</v>
      </c>
      <c r="S165" s="31">
        <v>27847</v>
      </c>
      <c r="T165" s="36">
        <f t="shared" si="38"/>
        <v>0.75333423508724473</v>
      </c>
      <c r="U165" s="36">
        <f t="shared" si="39"/>
        <v>-0.39545597319652392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0</v>
      </c>
      <c r="Q166" s="31">
        <v>0</v>
      </c>
      <c r="R166" s="31">
        <v>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5095348</v>
      </c>
      <c r="E167" s="31">
        <v>4525560</v>
      </c>
      <c r="F167" s="31">
        <v>305669</v>
      </c>
      <c r="G167" s="36">
        <f t="shared" si="32"/>
        <v>5.9989818163548397E-2</v>
      </c>
      <c r="H167" s="31">
        <v>366107</v>
      </c>
      <c r="I167" s="36">
        <f t="shared" si="33"/>
        <v>7.1851225863277635E-2</v>
      </c>
      <c r="J167" s="31">
        <v>356811</v>
      </c>
      <c r="K167" s="36">
        <f t="shared" si="34"/>
        <v>7.8843502240606683E-2</v>
      </c>
      <c r="L167" s="31">
        <v>0</v>
      </c>
      <c r="M167" s="36">
        <f t="shared" si="35"/>
        <v>0</v>
      </c>
      <c r="N167" s="31">
        <f t="shared" si="36"/>
        <v>1028587</v>
      </c>
      <c r="O167" s="36">
        <f t="shared" si="37"/>
        <v>0.22728391624461944</v>
      </c>
      <c r="P167" s="31">
        <v>301421</v>
      </c>
      <c r="Q167" s="31">
        <v>4903857</v>
      </c>
      <c r="R167" s="31">
        <v>4973857</v>
      </c>
      <c r="S167" s="31">
        <v>1198206</v>
      </c>
      <c r="T167" s="36">
        <f t="shared" si="38"/>
        <v>0.24090077378581651</v>
      </c>
      <c r="U167" s="36">
        <f t="shared" si="39"/>
        <v>0.1837629096844613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100000</v>
      </c>
      <c r="E168" s="31">
        <v>100000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250000</v>
      </c>
      <c r="R168" s="31">
        <v>200000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5349939</v>
      </c>
      <c r="E169" s="32">
        <f>SUM(E164:E168)</f>
        <v>4711151</v>
      </c>
      <c r="F169" s="32">
        <f>SUM(F164:F168)</f>
        <v>324149</v>
      </c>
      <c r="G169" s="37">
        <f t="shared" si="32"/>
        <v>6.0589288961986294E-2</v>
      </c>
      <c r="H169" s="32">
        <f>SUM(H164:H168)</f>
        <v>436811</v>
      </c>
      <c r="I169" s="37">
        <f t="shared" si="33"/>
        <v>8.1647846825917081E-2</v>
      </c>
      <c r="J169" s="32">
        <f>SUM(J164:J168)</f>
        <v>368359</v>
      </c>
      <c r="K169" s="37">
        <f t="shared" si="34"/>
        <v>7.8188748354701437E-2</v>
      </c>
      <c r="L169" s="32">
        <f>SUM(L164:L168)</f>
        <v>0</v>
      </c>
      <c r="M169" s="37">
        <f t="shared" si="35"/>
        <v>0</v>
      </c>
      <c r="N169" s="32">
        <f t="shared" si="36"/>
        <v>1129319</v>
      </c>
      <c r="O169" s="37">
        <f t="shared" si="37"/>
        <v>0.23971190904303427</v>
      </c>
      <c r="P169" s="32">
        <f>SUM(P164:P168)</f>
        <v>320523</v>
      </c>
      <c r="Q169" s="32">
        <f>SUM(Q164:Q168)</f>
        <v>5180822</v>
      </c>
      <c r="R169" s="32">
        <f>SUM(R164:R168)</f>
        <v>5210822</v>
      </c>
      <c r="S169" s="32">
        <f>SUM(S164:S168)</f>
        <v>1226053</v>
      </c>
      <c r="T169" s="37">
        <f t="shared" si="38"/>
        <v>0.23528974891101634</v>
      </c>
      <c r="U169" s="37">
        <f t="shared" si="39"/>
        <v>0.14924358002389848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601513967</v>
      </c>
      <c r="E170" s="32">
        <f>SUM(E105,E107:E111,E113:E120,E122:E125,E127:E131,E133:E136,E138:E143,E145:E149,E151:E156,E158:E162,E164:E168)</f>
        <v>604638374</v>
      </c>
      <c r="F170" s="32">
        <f>SUM(F105,F107:F111,F113:F120,F122:F125,F127:F131,F133:F136,F138:F143,F145:F149,F151:F156,F158:F162,F164:F168)</f>
        <v>106481043</v>
      </c>
      <c r="G170" s="37">
        <f t="shared" si="32"/>
        <v>0.17702172990440304</v>
      </c>
      <c r="H170" s="32">
        <f>SUM(H105,H107:H111,H113:H120,H122:H125,H127:H131,H133:H136,H138:H143,H145:H149,H151:H156,H158:H162,H164:H168)</f>
        <v>125795882</v>
      </c>
      <c r="I170" s="37">
        <f t="shared" si="33"/>
        <v>0.20913210482442546</v>
      </c>
      <c r="J170" s="32">
        <f>SUM(J105,J107:J111,J113:J120,J122:J125,J127:J131,J133:J136,J138:J143,J145:J149,J151:J156,J158:J162,J164:J168)</f>
        <v>125393284</v>
      </c>
      <c r="K170" s="37">
        <f t="shared" si="34"/>
        <v>0.20738558681027414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357670209</v>
      </c>
      <c r="O170" s="37">
        <f t="shared" si="37"/>
        <v>0.59154401106536447</v>
      </c>
      <c r="P170" s="32">
        <f>SUM(P105,P107:P111,P113:P120,P122:P125,P127:P131,P133:P136,P138:P143,P145:P149,P151:P156,P158:P162,P164:P168)</f>
        <v>119914799</v>
      </c>
      <c r="Q170" s="32">
        <f>SUM(Q105,Q107:Q111,Q113:Q120,Q122:Q125,Q127:Q131,Q133:Q136,Q138:Q143,Q145:Q149,Q151:Q156,Q158:Q162,Q164:Q168)</f>
        <v>557006164</v>
      </c>
      <c r="R170" s="32">
        <f>SUM(R105,R107:R111,R113:R120,R122:R125,R127:R131,R133:R136,R138:R143,R145:R149,R151:R156,R158:R162,R164:R168)</f>
        <v>563369955</v>
      </c>
      <c r="S170" s="32">
        <f>SUM(S105,S107:S111,S113:S120,S122:S125,S127:S131,S133:S136,S138:S143,S145:S149,S151:S156,S158:S162,S164:S168)</f>
        <v>374753244</v>
      </c>
      <c r="T170" s="37">
        <f t="shared" si="38"/>
        <v>0.66519920111820663</v>
      </c>
      <c r="U170" s="37">
        <f t="shared" si="39"/>
        <v>4.5686479447795358E-2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0</v>
      </c>
      <c r="E173" s="31">
        <v>0</v>
      </c>
      <c r="F173" s="31">
        <v>0</v>
      </c>
      <c r="G173" s="36">
        <f t="shared" ref="G173:G205" si="40">IF(($D173     =0),0,($F173     /$D173     ))</f>
        <v>0</v>
      </c>
      <c r="H173" s="31">
        <v>0</v>
      </c>
      <c r="I173" s="36">
        <f t="shared" ref="I173:I205" si="41">IF(($D173     =0),0,($H173     /$D173     ))</f>
        <v>0</v>
      </c>
      <c r="J173" s="31">
        <v>0</v>
      </c>
      <c r="K173" s="36">
        <f t="shared" ref="K173:K205" si="42">IF(($E173     =0),0,($J173     /$E173     ))</f>
        <v>0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0</v>
      </c>
      <c r="O173" s="36">
        <f t="shared" ref="O173:O205" si="45">IF(($E173     =0),0,($N173     /$E173     ))</f>
        <v>0</v>
      </c>
      <c r="P173" s="31">
        <v>0</v>
      </c>
      <c r="Q173" s="31">
        <v>0</v>
      </c>
      <c r="R173" s="31">
        <v>0</v>
      </c>
      <c r="S173" s="31">
        <v>0</v>
      </c>
      <c r="T173" s="36">
        <f t="shared" ref="T173:T205" si="46">IF(($R173     =0),0,($S173     /$R173     ))</f>
        <v>0</v>
      </c>
      <c r="U173" s="36">
        <f t="shared" ref="U173:U205" si="47">IF(($P173     =0),0,(($J173     /$P173     )-1))</f>
        <v>0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0</v>
      </c>
      <c r="E174" s="31">
        <v>0</v>
      </c>
      <c r="F174" s="31">
        <v>0</v>
      </c>
      <c r="G174" s="36">
        <f t="shared" si="40"/>
        <v>0</v>
      </c>
      <c r="H174" s="31">
        <v>0</v>
      </c>
      <c r="I174" s="36">
        <f t="shared" si="41"/>
        <v>0</v>
      </c>
      <c r="J174" s="31">
        <v>0</v>
      </c>
      <c r="K174" s="36">
        <f t="shared" si="42"/>
        <v>0</v>
      </c>
      <c r="L174" s="31">
        <v>0</v>
      </c>
      <c r="M174" s="36">
        <f t="shared" si="43"/>
        <v>0</v>
      </c>
      <c r="N174" s="31">
        <f t="shared" si="44"/>
        <v>0</v>
      </c>
      <c r="O174" s="36">
        <f t="shared" si="45"/>
        <v>0</v>
      </c>
      <c r="P174" s="31">
        <v>0</v>
      </c>
      <c r="Q174" s="31">
        <v>0</v>
      </c>
      <c r="R174" s="31">
        <v>0</v>
      </c>
      <c r="S174" s="31">
        <v>0</v>
      </c>
      <c r="T174" s="36">
        <f t="shared" si="46"/>
        <v>0</v>
      </c>
      <c r="U174" s="36">
        <f t="shared" si="47"/>
        <v>0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0</v>
      </c>
      <c r="E175" s="31">
        <v>0</v>
      </c>
      <c r="F175" s="31">
        <v>0</v>
      </c>
      <c r="G175" s="36">
        <f t="shared" si="40"/>
        <v>0</v>
      </c>
      <c r="H175" s="31">
        <v>0</v>
      </c>
      <c r="I175" s="36">
        <f t="shared" si="41"/>
        <v>0</v>
      </c>
      <c r="J175" s="31">
        <v>0</v>
      </c>
      <c r="K175" s="36">
        <f t="shared" si="42"/>
        <v>0</v>
      </c>
      <c r="L175" s="31">
        <v>0</v>
      </c>
      <c r="M175" s="36">
        <f t="shared" si="43"/>
        <v>0</v>
      </c>
      <c r="N175" s="31">
        <f t="shared" si="44"/>
        <v>0</v>
      </c>
      <c r="O175" s="36">
        <f t="shared" si="45"/>
        <v>0</v>
      </c>
      <c r="P175" s="31">
        <v>0</v>
      </c>
      <c r="Q175" s="31">
        <v>0</v>
      </c>
      <c r="R175" s="31">
        <v>0</v>
      </c>
      <c r="S175" s="31">
        <v>0</v>
      </c>
      <c r="T175" s="36">
        <f t="shared" si="46"/>
        <v>0</v>
      </c>
      <c r="U175" s="36">
        <f t="shared" si="47"/>
        <v>0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0</v>
      </c>
      <c r="E176" s="31">
        <v>0</v>
      </c>
      <c r="F176" s="31">
        <v>0</v>
      </c>
      <c r="G176" s="36">
        <f t="shared" si="40"/>
        <v>0</v>
      </c>
      <c r="H176" s="31">
        <v>0</v>
      </c>
      <c r="I176" s="36">
        <f t="shared" si="41"/>
        <v>0</v>
      </c>
      <c r="J176" s="31">
        <v>0</v>
      </c>
      <c r="K176" s="36">
        <f t="shared" si="42"/>
        <v>0</v>
      </c>
      <c r="L176" s="31">
        <v>0</v>
      </c>
      <c r="M176" s="36">
        <f t="shared" si="43"/>
        <v>0</v>
      </c>
      <c r="N176" s="31">
        <f t="shared" si="44"/>
        <v>0</v>
      </c>
      <c r="O176" s="36">
        <f t="shared" si="45"/>
        <v>0</v>
      </c>
      <c r="P176" s="31">
        <v>0</v>
      </c>
      <c r="Q176" s="31">
        <v>0</v>
      </c>
      <c r="R176" s="31">
        <v>0</v>
      </c>
      <c r="S176" s="31">
        <v>0</v>
      </c>
      <c r="T176" s="36">
        <f t="shared" si="46"/>
        <v>0</v>
      </c>
      <c r="U176" s="36">
        <f t="shared" si="47"/>
        <v>0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0</v>
      </c>
      <c r="E178" s="31">
        <v>0</v>
      </c>
      <c r="F178" s="31">
        <v>0</v>
      </c>
      <c r="G178" s="36">
        <f t="shared" si="40"/>
        <v>0</v>
      </c>
      <c r="H178" s="31">
        <v>0</v>
      </c>
      <c r="I178" s="36">
        <f t="shared" si="41"/>
        <v>0</v>
      </c>
      <c r="J178" s="31">
        <v>0</v>
      </c>
      <c r="K178" s="36">
        <f t="shared" si="42"/>
        <v>0</v>
      </c>
      <c r="L178" s="31">
        <v>0</v>
      </c>
      <c r="M178" s="36">
        <f t="shared" si="43"/>
        <v>0</v>
      </c>
      <c r="N178" s="31">
        <f t="shared" si="44"/>
        <v>0</v>
      </c>
      <c r="O178" s="36">
        <f t="shared" si="45"/>
        <v>0</v>
      </c>
      <c r="P178" s="31">
        <v>0</v>
      </c>
      <c r="Q178" s="31">
        <v>0</v>
      </c>
      <c r="R178" s="31">
        <v>0</v>
      </c>
      <c r="S178" s="31">
        <v>0</v>
      </c>
      <c r="T178" s="36">
        <f t="shared" si="46"/>
        <v>0</v>
      </c>
      <c r="U178" s="36">
        <f t="shared" si="47"/>
        <v>0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0</v>
      </c>
      <c r="E179" s="32">
        <f>SUM(E173:E178)</f>
        <v>0</v>
      </c>
      <c r="F179" s="32">
        <f>SUM(F173:F178)</f>
        <v>0</v>
      </c>
      <c r="G179" s="37">
        <f t="shared" si="40"/>
        <v>0</v>
      </c>
      <c r="H179" s="32">
        <f>SUM(H173:H178)</f>
        <v>0</v>
      </c>
      <c r="I179" s="37">
        <f t="shared" si="41"/>
        <v>0</v>
      </c>
      <c r="J179" s="32">
        <f>SUM(J173:J178)</f>
        <v>0</v>
      </c>
      <c r="K179" s="37">
        <f t="shared" si="42"/>
        <v>0</v>
      </c>
      <c r="L179" s="32">
        <f>SUM(L173:L178)</f>
        <v>0</v>
      </c>
      <c r="M179" s="37">
        <f t="shared" si="43"/>
        <v>0</v>
      </c>
      <c r="N179" s="32">
        <f t="shared" si="44"/>
        <v>0</v>
      </c>
      <c r="O179" s="37">
        <f t="shared" si="45"/>
        <v>0</v>
      </c>
      <c r="P179" s="32">
        <f>SUM(P173:P178)</f>
        <v>0</v>
      </c>
      <c r="Q179" s="32">
        <f>SUM(Q173:Q178)</f>
        <v>0</v>
      </c>
      <c r="R179" s="32">
        <f>SUM(R173:R178)</f>
        <v>0</v>
      </c>
      <c r="S179" s="32">
        <f>SUM(S173:S178)</f>
        <v>0</v>
      </c>
      <c r="T179" s="37">
        <f t="shared" si="46"/>
        <v>0</v>
      </c>
      <c r="U179" s="37">
        <f t="shared" si="47"/>
        <v>0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10563271</v>
      </c>
      <c r="E180" s="31">
        <v>10563271</v>
      </c>
      <c r="F180" s="31">
        <v>3822048</v>
      </c>
      <c r="G180" s="36">
        <f t="shared" si="40"/>
        <v>0.36182428719285908</v>
      </c>
      <c r="H180" s="31">
        <v>5152213</v>
      </c>
      <c r="I180" s="36">
        <f t="shared" si="41"/>
        <v>0.48774787658103252</v>
      </c>
      <c r="J180" s="31">
        <v>3828742</v>
      </c>
      <c r="K180" s="36">
        <f t="shared" si="42"/>
        <v>0.36245799241541754</v>
      </c>
      <c r="L180" s="31">
        <v>0</v>
      </c>
      <c r="M180" s="36">
        <f t="shared" si="43"/>
        <v>0</v>
      </c>
      <c r="N180" s="31">
        <f t="shared" si="44"/>
        <v>12803003</v>
      </c>
      <c r="O180" s="36">
        <f t="shared" si="45"/>
        <v>1.2120301561893092</v>
      </c>
      <c r="P180" s="31">
        <v>2300417</v>
      </c>
      <c r="Q180" s="31">
        <v>10050999</v>
      </c>
      <c r="R180" s="31">
        <v>10090998</v>
      </c>
      <c r="S180" s="31">
        <v>7817578</v>
      </c>
      <c r="T180" s="36">
        <f t="shared" si="46"/>
        <v>0.77470811113033622</v>
      </c>
      <c r="U180" s="36">
        <f t="shared" si="47"/>
        <v>0.66436867750499151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0</v>
      </c>
      <c r="E181" s="31">
        <v>0</v>
      </c>
      <c r="F181" s="31">
        <v>0</v>
      </c>
      <c r="G181" s="36">
        <f t="shared" si="40"/>
        <v>0</v>
      </c>
      <c r="H181" s="31">
        <v>0</v>
      </c>
      <c r="I181" s="36">
        <f t="shared" si="41"/>
        <v>0</v>
      </c>
      <c r="J181" s="31">
        <v>0</v>
      </c>
      <c r="K181" s="36">
        <f t="shared" si="42"/>
        <v>0</v>
      </c>
      <c r="L181" s="31">
        <v>0</v>
      </c>
      <c r="M181" s="36">
        <f t="shared" si="43"/>
        <v>0</v>
      </c>
      <c r="N181" s="31">
        <f t="shared" si="44"/>
        <v>0</v>
      </c>
      <c r="O181" s="36">
        <f t="shared" si="45"/>
        <v>0</v>
      </c>
      <c r="P181" s="31">
        <v>0</v>
      </c>
      <c r="Q181" s="31">
        <v>0</v>
      </c>
      <c r="R181" s="31">
        <v>0</v>
      </c>
      <c r="S181" s="31">
        <v>0</v>
      </c>
      <c r="T181" s="36">
        <f t="shared" si="46"/>
        <v>0</v>
      </c>
      <c r="U181" s="36">
        <f t="shared" si="47"/>
        <v>0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0</v>
      </c>
      <c r="E182" s="31">
        <v>0</v>
      </c>
      <c r="F182" s="31">
        <v>0</v>
      </c>
      <c r="G182" s="36">
        <f t="shared" si="40"/>
        <v>0</v>
      </c>
      <c r="H182" s="31">
        <v>0</v>
      </c>
      <c r="I182" s="36">
        <f t="shared" si="41"/>
        <v>0</v>
      </c>
      <c r="J182" s="31">
        <v>0</v>
      </c>
      <c r="K182" s="36">
        <f t="shared" si="42"/>
        <v>0</v>
      </c>
      <c r="L182" s="31">
        <v>0</v>
      </c>
      <c r="M182" s="36">
        <f t="shared" si="43"/>
        <v>0</v>
      </c>
      <c r="N182" s="31">
        <f t="shared" si="44"/>
        <v>0</v>
      </c>
      <c r="O182" s="36">
        <f t="shared" si="45"/>
        <v>0</v>
      </c>
      <c r="P182" s="31">
        <v>0</v>
      </c>
      <c r="Q182" s="31">
        <v>0</v>
      </c>
      <c r="R182" s="31">
        <v>0</v>
      </c>
      <c r="S182" s="31">
        <v>0</v>
      </c>
      <c r="T182" s="36">
        <f t="shared" si="46"/>
        <v>0</v>
      </c>
      <c r="U182" s="36">
        <f t="shared" si="47"/>
        <v>0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0</v>
      </c>
      <c r="E183" s="31">
        <v>0</v>
      </c>
      <c r="F183" s="31">
        <v>0</v>
      </c>
      <c r="G183" s="36">
        <f t="shared" si="40"/>
        <v>0</v>
      </c>
      <c r="H183" s="31">
        <v>0</v>
      </c>
      <c r="I183" s="36">
        <f t="shared" si="41"/>
        <v>0</v>
      </c>
      <c r="J183" s="31">
        <v>0</v>
      </c>
      <c r="K183" s="36">
        <f t="shared" si="42"/>
        <v>0</v>
      </c>
      <c r="L183" s="31">
        <v>0</v>
      </c>
      <c r="M183" s="36">
        <f t="shared" si="43"/>
        <v>0</v>
      </c>
      <c r="N183" s="31">
        <f t="shared" si="44"/>
        <v>0</v>
      </c>
      <c r="O183" s="36">
        <f t="shared" si="45"/>
        <v>0</v>
      </c>
      <c r="P183" s="31">
        <v>0</v>
      </c>
      <c r="Q183" s="31">
        <v>0</v>
      </c>
      <c r="R183" s="31">
        <v>0</v>
      </c>
      <c r="S183" s="31">
        <v>0</v>
      </c>
      <c r="T183" s="36">
        <f t="shared" si="46"/>
        <v>0</v>
      </c>
      <c r="U183" s="36">
        <f t="shared" si="47"/>
        <v>0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7059250</v>
      </c>
      <c r="E184" s="31">
        <v>6462585</v>
      </c>
      <c r="F184" s="31">
        <v>290228</v>
      </c>
      <c r="G184" s="36">
        <f t="shared" si="40"/>
        <v>4.1113149413889577E-2</v>
      </c>
      <c r="H184" s="31">
        <v>156000</v>
      </c>
      <c r="I184" s="36">
        <f t="shared" si="41"/>
        <v>2.2098664872330628E-2</v>
      </c>
      <c r="J184" s="31">
        <v>199649</v>
      </c>
      <c r="K184" s="36">
        <f t="shared" si="42"/>
        <v>3.0893055952068715E-2</v>
      </c>
      <c r="L184" s="31">
        <v>0</v>
      </c>
      <c r="M184" s="36">
        <f t="shared" si="43"/>
        <v>0</v>
      </c>
      <c r="N184" s="31">
        <f t="shared" si="44"/>
        <v>645877</v>
      </c>
      <c r="O184" s="36">
        <f t="shared" si="45"/>
        <v>9.994096789442615E-2</v>
      </c>
      <c r="P184" s="31">
        <v>323725</v>
      </c>
      <c r="Q184" s="31">
        <v>7400956</v>
      </c>
      <c r="R184" s="31">
        <v>6931897</v>
      </c>
      <c r="S184" s="31">
        <v>2033500</v>
      </c>
      <c r="T184" s="36">
        <f t="shared" si="46"/>
        <v>0.29335404146945632</v>
      </c>
      <c r="U184" s="36">
        <f t="shared" si="47"/>
        <v>-0.38327592864313842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17622521</v>
      </c>
      <c r="E185" s="32">
        <f>SUM(E180:E184)</f>
        <v>17025856</v>
      </c>
      <c r="F185" s="32">
        <f>SUM(F180:F184)</f>
        <v>4112276</v>
      </c>
      <c r="G185" s="37">
        <f t="shared" si="40"/>
        <v>0.2333534458548808</v>
      </c>
      <c r="H185" s="32">
        <f>SUM(H180:H184)</f>
        <v>5308213</v>
      </c>
      <c r="I185" s="37">
        <f t="shared" si="41"/>
        <v>0.30121757267305854</v>
      </c>
      <c r="J185" s="32">
        <f>SUM(J180:J184)</f>
        <v>4028391</v>
      </c>
      <c r="K185" s="37">
        <f t="shared" si="42"/>
        <v>0.23660431522503186</v>
      </c>
      <c r="L185" s="32">
        <f>SUM(L180:L184)</f>
        <v>0</v>
      </c>
      <c r="M185" s="37">
        <f t="shared" si="43"/>
        <v>0</v>
      </c>
      <c r="N185" s="32">
        <f t="shared" si="44"/>
        <v>13448880</v>
      </c>
      <c r="O185" s="37">
        <f t="shared" si="45"/>
        <v>0.78990918283345046</v>
      </c>
      <c r="P185" s="32">
        <f>SUM(P180:P184)</f>
        <v>2624142</v>
      </c>
      <c r="Q185" s="32">
        <f>SUM(Q180:Q184)</f>
        <v>17451955</v>
      </c>
      <c r="R185" s="32">
        <f>SUM(R180:R184)</f>
        <v>17022895</v>
      </c>
      <c r="S185" s="32">
        <f>SUM(S180:S184)</f>
        <v>9851078</v>
      </c>
      <c r="T185" s="37">
        <f t="shared" si="46"/>
        <v>0.5786958093790745</v>
      </c>
      <c r="U185" s="37">
        <f t="shared" si="47"/>
        <v>0.53512691005288593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0</v>
      </c>
      <c r="E187" s="31">
        <v>0</v>
      </c>
      <c r="F187" s="31">
        <v>0</v>
      </c>
      <c r="G187" s="36">
        <f t="shared" si="40"/>
        <v>0</v>
      </c>
      <c r="H187" s="31">
        <v>0</v>
      </c>
      <c r="I187" s="36">
        <f t="shared" si="41"/>
        <v>0</v>
      </c>
      <c r="J187" s="31">
        <v>0</v>
      </c>
      <c r="K187" s="36">
        <f t="shared" si="42"/>
        <v>0</v>
      </c>
      <c r="L187" s="31">
        <v>0</v>
      </c>
      <c r="M187" s="36">
        <f t="shared" si="43"/>
        <v>0</v>
      </c>
      <c r="N187" s="31">
        <f t="shared" si="44"/>
        <v>0</v>
      </c>
      <c r="O187" s="36">
        <f t="shared" si="45"/>
        <v>0</v>
      </c>
      <c r="P187" s="31">
        <v>0</v>
      </c>
      <c r="Q187" s="31">
        <v>0</v>
      </c>
      <c r="R187" s="31">
        <v>0</v>
      </c>
      <c r="S187" s="31">
        <v>0</v>
      </c>
      <c r="T187" s="36">
        <f t="shared" si="46"/>
        <v>0</v>
      </c>
      <c r="U187" s="36">
        <f t="shared" si="47"/>
        <v>0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0</v>
      </c>
      <c r="E188" s="31">
        <v>0</v>
      </c>
      <c r="F188" s="31">
        <v>0</v>
      </c>
      <c r="G188" s="36">
        <f t="shared" si="40"/>
        <v>0</v>
      </c>
      <c r="H188" s="31">
        <v>0</v>
      </c>
      <c r="I188" s="36">
        <f t="shared" si="41"/>
        <v>0</v>
      </c>
      <c r="J188" s="31">
        <v>0</v>
      </c>
      <c r="K188" s="36">
        <f t="shared" si="42"/>
        <v>0</v>
      </c>
      <c r="L188" s="31">
        <v>0</v>
      </c>
      <c r="M188" s="36">
        <f t="shared" si="43"/>
        <v>0</v>
      </c>
      <c r="N188" s="31">
        <f t="shared" si="44"/>
        <v>0</v>
      </c>
      <c r="O188" s="36">
        <f t="shared" si="45"/>
        <v>0</v>
      </c>
      <c r="P188" s="31">
        <v>0</v>
      </c>
      <c r="Q188" s="31">
        <v>0</v>
      </c>
      <c r="R188" s="31">
        <v>0</v>
      </c>
      <c r="S188" s="31">
        <v>0</v>
      </c>
      <c r="T188" s="36">
        <f t="shared" si="46"/>
        <v>0</v>
      </c>
      <c r="U188" s="36">
        <f t="shared" si="47"/>
        <v>0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0</v>
      </c>
      <c r="E189" s="31">
        <v>0</v>
      </c>
      <c r="F189" s="31">
        <v>0</v>
      </c>
      <c r="G189" s="36">
        <f t="shared" si="40"/>
        <v>0</v>
      </c>
      <c r="H189" s="31">
        <v>0</v>
      </c>
      <c r="I189" s="36">
        <f t="shared" si="41"/>
        <v>0</v>
      </c>
      <c r="J189" s="31">
        <v>0</v>
      </c>
      <c r="K189" s="36">
        <f t="shared" si="42"/>
        <v>0</v>
      </c>
      <c r="L189" s="31">
        <v>0</v>
      </c>
      <c r="M189" s="36">
        <f t="shared" si="43"/>
        <v>0</v>
      </c>
      <c r="N189" s="31">
        <f t="shared" si="44"/>
        <v>0</v>
      </c>
      <c r="O189" s="36">
        <f t="shared" si="45"/>
        <v>0</v>
      </c>
      <c r="P189" s="31">
        <v>0</v>
      </c>
      <c r="Q189" s="31">
        <v>0</v>
      </c>
      <c r="R189" s="31">
        <v>0</v>
      </c>
      <c r="S189" s="31">
        <v>0</v>
      </c>
      <c r="T189" s="36">
        <f t="shared" si="46"/>
        <v>0</v>
      </c>
      <c r="U189" s="36">
        <f t="shared" si="47"/>
        <v>0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0</v>
      </c>
      <c r="E190" s="31">
        <v>0</v>
      </c>
      <c r="F190" s="31">
        <v>0</v>
      </c>
      <c r="G190" s="36">
        <f t="shared" si="40"/>
        <v>0</v>
      </c>
      <c r="H190" s="31">
        <v>0</v>
      </c>
      <c r="I190" s="36">
        <f t="shared" si="41"/>
        <v>0</v>
      </c>
      <c r="J190" s="31">
        <v>0</v>
      </c>
      <c r="K190" s="36">
        <f t="shared" si="42"/>
        <v>0</v>
      </c>
      <c r="L190" s="31">
        <v>0</v>
      </c>
      <c r="M190" s="36">
        <f t="shared" si="43"/>
        <v>0</v>
      </c>
      <c r="N190" s="31">
        <f t="shared" si="44"/>
        <v>0</v>
      </c>
      <c r="O190" s="36">
        <f t="shared" si="45"/>
        <v>0</v>
      </c>
      <c r="P190" s="31">
        <v>0</v>
      </c>
      <c r="Q190" s="31">
        <v>0</v>
      </c>
      <c r="R190" s="31">
        <v>0</v>
      </c>
      <c r="S190" s="31">
        <v>0</v>
      </c>
      <c r="T190" s="36">
        <f t="shared" si="46"/>
        <v>0</v>
      </c>
      <c r="U190" s="36">
        <f t="shared" si="47"/>
        <v>0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0</v>
      </c>
      <c r="E191" s="32">
        <f>SUM(E186:E190)</f>
        <v>0</v>
      </c>
      <c r="F191" s="32">
        <f>SUM(F186:F190)</f>
        <v>0</v>
      </c>
      <c r="G191" s="37">
        <f t="shared" si="40"/>
        <v>0</v>
      </c>
      <c r="H191" s="32">
        <f>SUM(H186:H190)</f>
        <v>0</v>
      </c>
      <c r="I191" s="37">
        <f t="shared" si="41"/>
        <v>0</v>
      </c>
      <c r="J191" s="32">
        <f>SUM(J186:J190)</f>
        <v>0</v>
      </c>
      <c r="K191" s="37">
        <f t="shared" si="42"/>
        <v>0</v>
      </c>
      <c r="L191" s="32">
        <f>SUM(L186:L190)</f>
        <v>0</v>
      </c>
      <c r="M191" s="37">
        <f t="shared" si="43"/>
        <v>0</v>
      </c>
      <c r="N191" s="32">
        <f t="shared" si="44"/>
        <v>0</v>
      </c>
      <c r="O191" s="37">
        <f t="shared" si="45"/>
        <v>0</v>
      </c>
      <c r="P191" s="32">
        <f>SUM(P186:P190)</f>
        <v>0</v>
      </c>
      <c r="Q191" s="32">
        <f>SUM(Q186:Q190)</f>
        <v>0</v>
      </c>
      <c r="R191" s="32">
        <f>SUM(R186:R190)</f>
        <v>0</v>
      </c>
      <c r="S191" s="32">
        <f>SUM(S186:S190)</f>
        <v>0</v>
      </c>
      <c r="T191" s="37">
        <f t="shared" si="46"/>
        <v>0</v>
      </c>
      <c r="U191" s="37">
        <f t="shared" si="47"/>
        <v>0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160000</v>
      </c>
      <c r="E192" s="31">
        <v>25000</v>
      </c>
      <c r="F192" s="31">
        <v>0</v>
      </c>
      <c r="G192" s="36">
        <f t="shared" si="40"/>
        <v>0</v>
      </c>
      <c r="H192" s="31">
        <v>0</v>
      </c>
      <c r="I192" s="36">
        <f t="shared" si="41"/>
        <v>0</v>
      </c>
      <c r="J192" s="31">
        <v>0</v>
      </c>
      <c r="K192" s="36">
        <f t="shared" si="42"/>
        <v>0</v>
      </c>
      <c r="L192" s="31">
        <v>0</v>
      </c>
      <c r="M192" s="36">
        <f t="shared" si="43"/>
        <v>0</v>
      </c>
      <c r="N192" s="31">
        <f t="shared" si="44"/>
        <v>0</v>
      </c>
      <c r="O192" s="36">
        <f t="shared" si="45"/>
        <v>0</v>
      </c>
      <c r="P192" s="31">
        <v>0</v>
      </c>
      <c r="Q192" s="31">
        <v>270000</v>
      </c>
      <c r="R192" s="31">
        <v>270000</v>
      </c>
      <c r="S192" s="31">
        <v>0</v>
      </c>
      <c r="T192" s="36">
        <f t="shared" si="46"/>
        <v>0</v>
      </c>
      <c r="U192" s="36">
        <f t="shared" si="47"/>
        <v>0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0</v>
      </c>
      <c r="E193" s="31">
        <v>0</v>
      </c>
      <c r="F193" s="31">
        <v>0</v>
      </c>
      <c r="G193" s="36">
        <f t="shared" si="40"/>
        <v>0</v>
      </c>
      <c r="H193" s="31">
        <v>0</v>
      </c>
      <c r="I193" s="36">
        <f t="shared" si="41"/>
        <v>0</v>
      </c>
      <c r="J193" s="31">
        <v>0</v>
      </c>
      <c r="K193" s="36">
        <f t="shared" si="42"/>
        <v>0</v>
      </c>
      <c r="L193" s="31">
        <v>0</v>
      </c>
      <c r="M193" s="36">
        <f t="shared" si="43"/>
        <v>0</v>
      </c>
      <c r="N193" s="31">
        <f t="shared" si="44"/>
        <v>0</v>
      </c>
      <c r="O193" s="36">
        <f t="shared" si="45"/>
        <v>0</v>
      </c>
      <c r="P193" s="31">
        <v>0</v>
      </c>
      <c r="Q193" s="31">
        <v>0</v>
      </c>
      <c r="R193" s="31">
        <v>0</v>
      </c>
      <c r="S193" s="31">
        <v>0</v>
      </c>
      <c r="T193" s="36">
        <f t="shared" si="46"/>
        <v>0</v>
      </c>
      <c r="U193" s="36">
        <f t="shared" si="47"/>
        <v>0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0</v>
      </c>
      <c r="E194" s="31">
        <v>0</v>
      </c>
      <c r="F194" s="31">
        <v>0</v>
      </c>
      <c r="G194" s="36">
        <f t="shared" si="40"/>
        <v>0</v>
      </c>
      <c r="H194" s="31">
        <v>0</v>
      </c>
      <c r="I194" s="36">
        <f t="shared" si="41"/>
        <v>0</v>
      </c>
      <c r="J194" s="31">
        <v>0</v>
      </c>
      <c r="K194" s="36">
        <f t="shared" si="42"/>
        <v>0</v>
      </c>
      <c r="L194" s="31">
        <v>0</v>
      </c>
      <c r="M194" s="36">
        <f t="shared" si="43"/>
        <v>0</v>
      </c>
      <c r="N194" s="31">
        <f t="shared" si="44"/>
        <v>0</v>
      </c>
      <c r="O194" s="36">
        <f t="shared" si="45"/>
        <v>0</v>
      </c>
      <c r="P194" s="31">
        <v>0</v>
      </c>
      <c r="Q194" s="31">
        <v>0</v>
      </c>
      <c r="R194" s="31">
        <v>0</v>
      </c>
      <c r="S194" s="31">
        <v>0</v>
      </c>
      <c r="T194" s="36">
        <f t="shared" si="46"/>
        <v>0</v>
      </c>
      <c r="U194" s="36">
        <f t="shared" si="47"/>
        <v>0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1505007</v>
      </c>
      <c r="E195" s="31">
        <v>1428644</v>
      </c>
      <c r="F195" s="31">
        <v>340434</v>
      </c>
      <c r="G195" s="36">
        <f t="shared" si="40"/>
        <v>0.22620094125808052</v>
      </c>
      <c r="H195" s="31">
        <v>334594</v>
      </c>
      <c r="I195" s="36">
        <f t="shared" si="41"/>
        <v>0.22232056063526615</v>
      </c>
      <c r="J195" s="31">
        <v>402592</v>
      </c>
      <c r="K195" s="36">
        <f t="shared" si="42"/>
        <v>0.28180008455570454</v>
      </c>
      <c r="L195" s="31">
        <v>0</v>
      </c>
      <c r="M195" s="36">
        <f t="shared" si="43"/>
        <v>0</v>
      </c>
      <c r="N195" s="31">
        <f t="shared" si="44"/>
        <v>1077620</v>
      </c>
      <c r="O195" s="36">
        <f t="shared" si="45"/>
        <v>0.75429568177936557</v>
      </c>
      <c r="P195" s="31">
        <v>379985</v>
      </c>
      <c r="Q195" s="31">
        <v>1542418</v>
      </c>
      <c r="R195" s="31">
        <v>1423714</v>
      </c>
      <c r="S195" s="31">
        <v>1007234</v>
      </c>
      <c r="T195" s="36">
        <f t="shared" si="46"/>
        <v>0.70746933724048511</v>
      </c>
      <c r="U195" s="36">
        <f t="shared" si="47"/>
        <v>5.9494453728436758E-2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4946880</v>
      </c>
      <c r="E196" s="31">
        <v>5463260</v>
      </c>
      <c r="F196" s="31">
        <v>1752037</v>
      </c>
      <c r="G196" s="36">
        <f t="shared" si="40"/>
        <v>0.35417010317614334</v>
      </c>
      <c r="H196" s="31">
        <v>2025990</v>
      </c>
      <c r="I196" s="36">
        <f t="shared" si="41"/>
        <v>0.40954904909761303</v>
      </c>
      <c r="J196" s="31">
        <v>497025</v>
      </c>
      <c r="K196" s="36">
        <f t="shared" si="42"/>
        <v>9.097590083576472E-2</v>
      </c>
      <c r="L196" s="31">
        <v>0</v>
      </c>
      <c r="M196" s="36">
        <f t="shared" si="43"/>
        <v>0</v>
      </c>
      <c r="N196" s="31">
        <f t="shared" si="44"/>
        <v>4275052</v>
      </c>
      <c r="O196" s="36">
        <f t="shared" si="45"/>
        <v>0.78250934423768959</v>
      </c>
      <c r="P196" s="31">
        <v>1283562</v>
      </c>
      <c r="Q196" s="31">
        <v>5388919</v>
      </c>
      <c r="R196" s="31">
        <v>4952734</v>
      </c>
      <c r="S196" s="31">
        <v>3783074</v>
      </c>
      <c r="T196" s="36">
        <f t="shared" si="46"/>
        <v>0.76383548965076664</v>
      </c>
      <c r="U196" s="36">
        <f t="shared" si="47"/>
        <v>-0.61277678834368732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7427926</v>
      </c>
      <c r="E197" s="31">
        <v>8254828</v>
      </c>
      <c r="F197" s="31">
        <v>1978021</v>
      </c>
      <c r="G197" s="36">
        <f t="shared" si="40"/>
        <v>0.26629519464787343</v>
      </c>
      <c r="H197" s="31">
        <v>2172665</v>
      </c>
      <c r="I197" s="36">
        <f t="shared" si="41"/>
        <v>0.29249954832614111</v>
      </c>
      <c r="J197" s="31">
        <v>1917056</v>
      </c>
      <c r="K197" s="36">
        <f t="shared" si="42"/>
        <v>0.23223451778765106</v>
      </c>
      <c r="L197" s="31">
        <v>0</v>
      </c>
      <c r="M197" s="36">
        <f t="shared" si="43"/>
        <v>0</v>
      </c>
      <c r="N197" s="31">
        <f t="shared" si="44"/>
        <v>6067742</v>
      </c>
      <c r="O197" s="36">
        <f t="shared" si="45"/>
        <v>0.73505371644327422</v>
      </c>
      <c r="P197" s="31">
        <v>1742862</v>
      </c>
      <c r="Q197" s="31">
        <v>8861563</v>
      </c>
      <c r="R197" s="31">
        <v>7961768</v>
      </c>
      <c r="S197" s="31">
        <v>5524134</v>
      </c>
      <c r="T197" s="36">
        <f t="shared" si="46"/>
        <v>0.69383257588013114</v>
      </c>
      <c r="U197" s="36">
        <f t="shared" si="47"/>
        <v>9.9947098508086141E-2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14039813</v>
      </c>
      <c r="E198" s="32">
        <f>SUM(E192:E197)</f>
        <v>15171732</v>
      </c>
      <c r="F198" s="32">
        <f>SUM(F192:F197)</f>
        <v>4070492</v>
      </c>
      <c r="G198" s="37">
        <f t="shared" si="40"/>
        <v>0.28992494415701975</v>
      </c>
      <c r="H198" s="32">
        <f>SUM(H192:H197)</f>
        <v>4533249</v>
      </c>
      <c r="I198" s="37">
        <f t="shared" si="41"/>
        <v>0.32288528344359002</v>
      </c>
      <c r="J198" s="32">
        <f>SUM(J192:J197)</f>
        <v>2816673</v>
      </c>
      <c r="K198" s="37">
        <f t="shared" si="42"/>
        <v>0.18565269937539103</v>
      </c>
      <c r="L198" s="32">
        <f>SUM(L192:L197)</f>
        <v>0</v>
      </c>
      <c r="M198" s="37">
        <f t="shared" si="43"/>
        <v>0</v>
      </c>
      <c r="N198" s="32">
        <f t="shared" si="44"/>
        <v>11420414</v>
      </c>
      <c r="O198" s="37">
        <f t="shared" si="45"/>
        <v>0.75274293007548509</v>
      </c>
      <c r="P198" s="32">
        <f>SUM(P192:P197)</f>
        <v>3406409</v>
      </c>
      <c r="Q198" s="32">
        <f>SUM(Q192:Q197)</f>
        <v>16062900</v>
      </c>
      <c r="R198" s="32">
        <f>SUM(R192:R197)</f>
        <v>14608216</v>
      </c>
      <c r="S198" s="32">
        <f>SUM(S192:S197)</f>
        <v>10314442</v>
      </c>
      <c r="T198" s="37">
        <f t="shared" si="46"/>
        <v>0.70607129576944916</v>
      </c>
      <c r="U198" s="37">
        <f t="shared" si="47"/>
        <v>-0.17312542328299396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39931455</v>
      </c>
      <c r="E199" s="31">
        <v>39582457</v>
      </c>
      <c r="F199" s="31">
        <v>9682499</v>
      </c>
      <c r="G199" s="36">
        <f t="shared" si="40"/>
        <v>0.24247799134792358</v>
      </c>
      <c r="H199" s="31">
        <v>8113422</v>
      </c>
      <c r="I199" s="36">
        <f t="shared" si="41"/>
        <v>0.20318373072055601</v>
      </c>
      <c r="J199" s="31">
        <v>10388551</v>
      </c>
      <c r="K199" s="36">
        <f t="shared" si="42"/>
        <v>0.26245341465285998</v>
      </c>
      <c r="L199" s="31">
        <v>0</v>
      </c>
      <c r="M199" s="36">
        <f t="shared" si="43"/>
        <v>0</v>
      </c>
      <c r="N199" s="31">
        <f t="shared" si="44"/>
        <v>28184472</v>
      </c>
      <c r="O199" s="36">
        <f t="shared" si="45"/>
        <v>0.71204453023216829</v>
      </c>
      <c r="P199" s="31">
        <v>9831356</v>
      </c>
      <c r="Q199" s="31">
        <v>44111326</v>
      </c>
      <c r="R199" s="31">
        <v>39235570</v>
      </c>
      <c r="S199" s="31">
        <v>25909547</v>
      </c>
      <c r="T199" s="36">
        <f t="shared" si="46"/>
        <v>0.66035862356530062</v>
      </c>
      <c r="U199" s="36">
        <f t="shared" si="47"/>
        <v>5.6675294842339241E-2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0</v>
      </c>
      <c r="E200" s="31">
        <v>0</v>
      </c>
      <c r="F200" s="31">
        <v>0</v>
      </c>
      <c r="G200" s="36">
        <f t="shared" si="40"/>
        <v>0</v>
      </c>
      <c r="H200" s="31">
        <v>0</v>
      </c>
      <c r="I200" s="36">
        <f t="shared" si="41"/>
        <v>0</v>
      </c>
      <c r="J200" s="31">
        <v>0</v>
      </c>
      <c r="K200" s="36">
        <f t="shared" si="42"/>
        <v>0</v>
      </c>
      <c r="L200" s="31">
        <v>0</v>
      </c>
      <c r="M200" s="36">
        <f t="shared" si="43"/>
        <v>0</v>
      </c>
      <c r="N200" s="31">
        <f t="shared" si="44"/>
        <v>0</v>
      </c>
      <c r="O200" s="36">
        <f t="shared" si="45"/>
        <v>0</v>
      </c>
      <c r="P200" s="31">
        <v>0</v>
      </c>
      <c r="Q200" s="31">
        <v>0</v>
      </c>
      <c r="R200" s="31">
        <v>0</v>
      </c>
      <c r="S200" s="31">
        <v>0</v>
      </c>
      <c r="T200" s="36">
        <f t="shared" si="46"/>
        <v>0</v>
      </c>
      <c r="U200" s="36">
        <f t="shared" si="47"/>
        <v>0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0</v>
      </c>
      <c r="E201" s="31">
        <v>0</v>
      </c>
      <c r="F201" s="31">
        <v>0</v>
      </c>
      <c r="G201" s="36">
        <f t="shared" si="40"/>
        <v>0</v>
      </c>
      <c r="H201" s="31">
        <v>0</v>
      </c>
      <c r="I201" s="36">
        <f t="shared" si="41"/>
        <v>0</v>
      </c>
      <c r="J201" s="31">
        <v>0</v>
      </c>
      <c r="K201" s="36">
        <f t="shared" si="42"/>
        <v>0</v>
      </c>
      <c r="L201" s="31">
        <v>0</v>
      </c>
      <c r="M201" s="36">
        <f t="shared" si="43"/>
        <v>0</v>
      </c>
      <c r="N201" s="31">
        <f t="shared" si="44"/>
        <v>0</v>
      </c>
      <c r="O201" s="36">
        <f t="shared" si="45"/>
        <v>0</v>
      </c>
      <c r="P201" s="31">
        <v>0</v>
      </c>
      <c r="Q201" s="31">
        <v>0</v>
      </c>
      <c r="R201" s="31">
        <v>0</v>
      </c>
      <c r="S201" s="31">
        <v>0</v>
      </c>
      <c r="T201" s="36">
        <f t="shared" si="46"/>
        <v>0</v>
      </c>
      <c r="U201" s="36">
        <f t="shared" si="47"/>
        <v>0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39931455</v>
      </c>
      <c r="E204" s="32">
        <f>SUM(E199:E203)</f>
        <v>39582457</v>
      </c>
      <c r="F204" s="32">
        <f>SUM(F199:F203)</f>
        <v>9682499</v>
      </c>
      <c r="G204" s="37">
        <f t="shared" si="40"/>
        <v>0.24247799134792358</v>
      </c>
      <c r="H204" s="32">
        <f>SUM(H199:H203)</f>
        <v>8113422</v>
      </c>
      <c r="I204" s="37">
        <f t="shared" si="41"/>
        <v>0.20318373072055601</v>
      </c>
      <c r="J204" s="32">
        <f>SUM(J199:J203)</f>
        <v>10388551</v>
      </c>
      <c r="K204" s="37">
        <f t="shared" si="42"/>
        <v>0.26245341465285998</v>
      </c>
      <c r="L204" s="32">
        <f>SUM(L199:L203)</f>
        <v>0</v>
      </c>
      <c r="M204" s="37">
        <f t="shared" si="43"/>
        <v>0</v>
      </c>
      <c r="N204" s="32">
        <f t="shared" si="44"/>
        <v>28184472</v>
      </c>
      <c r="O204" s="37">
        <f t="shared" si="45"/>
        <v>0.71204453023216829</v>
      </c>
      <c r="P204" s="32">
        <f>SUM(P199:P203)</f>
        <v>9831356</v>
      </c>
      <c r="Q204" s="32">
        <f>SUM(Q199:Q203)</f>
        <v>44111326</v>
      </c>
      <c r="R204" s="32">
        <f>SUM(R199:R203)</f>
        <v>39235570</v>
      </c>
      <c r="S204" s="32">
        <f>SUM(S199:S203)</f>
        <v>25909547</v>
      </c>
      <c r="T204" s="37">
        <f t="shared" si="46"/>
        <v>0.66035862356530062</v>
      </c>
      <c r="U204" s="37">
        <f t="shared" si="47"/>
        <v>5.6675294842339241E-2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71593789</v>
      </c>
      <c r="E205" s="32">
        <f>SUM(E173:E178,E180:E184,E186:E190,E192:E197,E199:E203)</f>
        <v>71780045</v>
      </c>
      <c r="F205" s="32">
        <f>SUM(F173:F178,F180:F184,F186:F190,F192:F197,F199:F203)</f>
        <v>17865267</v>
      </c>
      <c r="G205" s="37">
        <f t="shared" si="40"/>
        <v>0.24953654848467371</v>
      </c>
      <c r="H205" s="32">
        <f>SUM(H173:H178,H180:H184,H186:H190,H192:H197,H199:H203)</f>
        <v>17954884</v>
      </c>
      <c r="I205" s="37">
        <f t="shared" si="41"/>
        <v>0.25078829114631718</v>
      </c>
      <c r="J205" s="32">
        <f>SUM(J173:J178,J180:J184,J186:J190,J192:J197,J199:J203)</f>
        <v>17233615</v>
      </c>
      <c r="K205" s="37">
        <f t="shared" si="42"/>
        <v>0.24008921978246184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53053766</v>
      </c>
      <c r="O205" s="37">
        <f t="shared" si="45"/>
        <v>0.73911580857883274</v>
      </c>
      <c r="P205" s="32">
        <f>SUM(P173:P178,P180:P184,P186:P190,P192:P197,P199:P203)</f>
        <v>15861907</v>
      </c>
      <c r="Q205" s="32">
        <f>SUM(Q173:Q178,Q180:Q184,Q186:Q190,Q192:Q197,Q199:Q203)</f>
        <v>77626181</v>
      </c>
      <c r="R205" s="32">
        <f>SUM(R173:R178,R180:R184,R186:R190,R192:R197,R199:R203)</f>
        <v>70866681</v>
      </c>
      <c r="S205" s="32">
        <f>SUM(S173:S178,S180:S184,S186:S190,S192:S197,S199:S203)</f>
        <v>46075067</v>
      </c>
      <c r="T205" s="37">
        <f t="shared" si="46"/>
        <v>0.65016544234659446</v>
      </c>
      <c r="U205" s="37">
        <f t="shared" si="47"/>
        <v>8.6478126495130647E-2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0</v>
      </c>
      <c r="E208" s="31">
        <v>0</v>
      </c>
      <c r="F208" s="31">
        <v>0</v>
      </c>
      <c r="G208" s="36">
        <f t="shared" ref="G208:G231" si="48">IF(($D208     =0),0,($F208     /$D208     ))</f>
        <v>0</v>
      </c>
      <c r="H208" s="31">
        <v>0</v>
      </c>
      <c r="I208" s="36">
        <f t="shared" ref="I208:I231" si="49">IF(($D208     =0),0,($H208     /$D208     ))</f>
        <v>0</v>
      </c>
      <c r="J208" s="31">
        <v>0</v>
      </c>
      <c r="K208" s="36">
        <f t="shared" ref="K208:K231" si="50">IF(($E208     =0),0,($J208     /$E208     ))</f>
        <v>0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0</v>
      </c>
      <c r="O208" s="36">
        <f t="shared" ref="O208:O231" si="53">IF(($E208     =0),0,($N208     /$E208     ))</f>
        <v>0</v>
      </c>
      <c r="P208" s="31">
        <v>0</v>
      </c>
      <c r="Q208" s="31">
        <v>0</v>
      </c>
      <c r="R208" s="31">
        <v>0</v>
      </c>
      <c r="S208" s="31">
        <v>0</v>
      </c>
      <c r="T208" s="36">
        <f t="shared" ref="T208:T231" si="54">IF(($R208     =0),0,($S208     /$R208     ))</f>
        <v>0</v>
      </c>
      <c r="U208" s="36">
        <f t="shared" ref="U208:U231" si="55">IF(($P208     =0),0,(($J208     /$P208     )-1))</f>
        <v>0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0</v>
      </c>
      <c r="E209" s="31">
        <v>0</v>
      </c>
      <c r="F209" s="31">
        <v>0</v>
      </c>
      <c r="G209" s="36">
        <f t="shared" si="48"/>
        <v>0</v>
      </c>
      <c r="H209" s="31">
        <v>0</v>
      </c>
      <c r="I209" s="36">
        <f t="shared" si="49"/>
        <v>0</v>
      </c>
      <c r="J209" s="31">
        <v>0</v>
      </c>
      <c r="K209" s="36">
        <f t="shared" si="50"/>
        <v>0</v>
      </c>
      <c r="L209" s="31">
        <v>0</v>
      </c>
      <c r="M209" s="36">
        <f t="shared" si="51"/>
        <v>0</v>
      </c>
      <c r="N209" s="31">
        <f t="shared" si="52"/>
        <v>0</v>
      </c>
      <c r="O209" s="36">
        <f t="shared" si="53"/>
        <v>0</v>
      </c>
      <c r="P209" s="31">
        <v>0</v>
      </c>
      <c r="Q209" s="31">
        <v>0</v>
      </c>
      <c r="R209" s="31">
        <v>0</v>
      </c>
      <c r="S209" s="31">
        <v>0</v>
      </c>
      <c r="T209" s="36">
        <f t="shared" si="54"/>
        <v>0</v>
      </c>
      <c r="U209" s="36">
        <f t="shared" si="55"/>
        <v>0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18713155</v>
      </c>
      <c r="E210" s="31">
        <v>17265991</v>
      </c>
      <c r="F210" s="31">
        <v>1998647</v>
      </c>
      <c r="G210" s="36">
        <f t="shared" si="48"/>
        <v>0.10680438440230949</v>
      </c>
      <c r="H210" s="31">
        <v>3375675</v>
      </c>
      <c r="I210" s="36">
        <f t="shared" si="49"/>
        <v>0.18039047931789162</v>
      </c>
      <c r="J210" s="31">
        <v>4356167</v>
      </c>
      <c r="K210" s="36">
        <f t="shared" si="50"/>
        <v>0.25229753681673989</v>
      </c>
      <c r="L210" s="31">
        <v>0</v>
      </c>
      <c r="M210" s="36">
        <f t="shared" si="51"/>
        <v>0</v>
      </c>
      <c r="N210" s="31">
        <f t="shared" si="52"/>
        <v>9730489</v>
      </c>
      <c r="O210" s="36">
        <f t="shared" si="53"/>
        <v>0.56356388694978465</v>
      </c>
      <c r="P210" s="31">
        <v>11509373</v>
      </c>
      <c r="Q210" s="31">
        <v>27806207</v>
      </c>
      <c r="R210" s="31">
        <v>30508416</v>
      </c>
      <c r="S210" s="31">
        <v>30622807</v>
      </c>
      <c r="T210" s="36">
        <f t="shared" si="54"/>
        <v>1.0037494899767985</v>
      </c>
      <c r="U210" s="36">
        <f t="shared" si="55"/>
        <v>-0.62151135426751747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0</v>
      </c>
      <c r="E211" s="31">
        <v>0</v>
      </c>
      <c r="F211" s="31">
        <v>0</v>
      </c>
      <c r="G211" s="36">
        <f t="shared" si="48"/>
        <v>0</v>
      </c>
      <c r="H211" s="31">
        <v>0</v>
      </c>
      <c r="I211" s="36">
        <f t="shared" si="49"/>
        <v>0</v>
      </c>
      <c r="J211" s="31">
        <v>0</v>
      </c>
      <c r="K211" s="36">
        <f t="shared" si="50"/>
        <v>0</v>
      </c>
      <c r="L211" s="31">
        <v>0</v>
      </c>
      <c r="M211" s="36">
        <f t="shared" si="51"/>
        <v>0</v>
      </c>
      <c r="N211" s="31">
        <f t="shared" si="52"/>
        <v>0</v>
      </c>
      <c r="O211" s="36">
        <f t="shared" si="53"/>
        <v>0</v>
      </c>
      <c r="P211" s="31">
        <v>0</v>
      </c>
      <c r="Q211" s="31">
        <v>0</v>
      </c>
      <c r="R211" s="31">
        <v>0</v>
      </c>
      <c r="S211" s="31">
        <v>0</v>
      </c>
      <c r="T211" s="36">
        <f t="shared" si="54"/>
        <v>0</v>
      </c>
      <c r="U211" s="36">
        <f t="shared" si="55"/>
        <v>0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0</v>
      </c>
      <c r="E212" s="31">
        <v>0</v>
      </c>
      <c r="F212" s="31">
        <v>0</v>
      </c>
      <c r="G212" s="36">
        <f t="shared" si="48"/>
        <v>0</v>
      </c>
      <c r="H212" s="31">
        <v>0</v>
      </c>
      <c r="I212" s="36">
        <f t="shared" si="49"/>
        <v>0</v>
      </c>
      <c r="J212" s="31">
        <v>0</v>
      </c>
      <c r="K212" s="36">
        <f t="shared" si="50"/>
        <v>0</v>
      </c>
      <c r="L212" s="31">
        <v>0</v>
      </c>
      <c r="M212" s="36">
        <f t="shared" si="51"/>
        <v>0</v>
      </c>
      <c r="N212" s="31">
        <f t="shared" si="52"/>
        <v>0</v>
      </c>
      <c r="O212" s="36">
        <f t="shared" si="53"/>
        <v>0</v>
      </c>
      <c r="P212" s="31">
        <v>0</v>
      </c>
      <c r="Q212" s="31">
        <v>0</v>
      </c>
      <c r="R212" s="31">
        <v>0</v>
      </c>
      <c r="S212" s="31">
        <v>0</v>
      </c>
      <c r="T212" s="36">
        <f t="shared" si="54"/>
        <v>0</v>
      </c>
      <c r="U212" s="36">
        <f t="shared" si="55"/>
        <v>0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0</v>
      </c>
      <c r="E213" s="31">
        <v>0</v>
      </c>
      <c r="F213" s="31">
        <v>0</v>
      </c>
      <c r="G213" s="36">
        <f t="shared" si="48"/>
        <v>0</v>
      </c>
      <c r="H213" s="31">
        <v>0</v>
      </c>
      <c r="I213" s="36">
        <f t="shared" si="49"/>
        <v>0</v>
      </c>
      <c r="J213" s="31">
        <v>0</v>
      </c>
      <c r="K213" s="36">
        <f t="shared" si="50"/>
        <v>0</v>
      </c>
      <c r="L213" s="31">
        <v>0</v>
      </c>
      <c r="M213" s="36">
        <f t="shared" si="51"/>
        <v>0</v>
      </c>
      <c r="N213" s="31">
        <f t="shared" si="52"/>
        <v>0</v>
      </c>
      <c r="O213" s="36">
        <f t="shared" si="53"/>
        <v>0</v>
      </c>
      <c r="P213" s="31">
        <v>0</v>
      </c>
      <c r="Q213" s="31">
        <v>0</v>
      </c>
      <c r="R213" s="31">
        <v>0</v>
      </c>
      <c r="S213" s="31">
        <v>0</v>
      </c>
      <c r="T213" s="36">
        <f t="shared" si="54"/>
        <v>0</v>
      </c>
      <c r="U213" s="36">
        <f t="shared" si="55"/>
        <v>0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0</v>
      </c>
      <c r="E214" s="31">
        <v>0</v>
      </c>
      <c r="F214" s="31">
        <v>0</v>
      </c>
      <c r="G214" s="36">
        <f t="shared" si="48"/>
        <v>0</v>
      </c>
      <c r="H214" s="31">
        <v>0</v>
      </c>
      <c r="I214" s="36">
        <f t="shared" si="49"/>
        <v>0</v>
      </c>
      <c r="J214" s="31">
        <v>0</v>
      </c>
      <c r="K214" s="36">
        <f t="shared" si="50"/>
        <v>0</v>
      </c>
      <c r="L214" s="31">
        <v>0</v>
      </c>
      <c r="M214" s="36">
        <f t="shared" si="51"/>
        <v>0</v>
      </c>
      <c r="N214" s="31">
        <f t="shared" si="52"/>
        <v>0</v>
      </c>
      <c r="O214" s="36">
        <f t="shared" si="53"/>
        <v>0</v>
      </c>
      <c r="P214" s="31">
        <v>0</v>
      </c>
      <c r="Q214" s="31">
        <v>0</v>
      </c>
      <c r="R214" s="31">
        <v>0</v>
      </c>
      <c r="S214" s="31">
        <v>0</v>
      </c>
      <c r="T214" s="36">
        <f t="shared" si="54"/>
        <v>0</v>
      </c>
      <c r="U214" s="36">
        <f t="shared" si="55"/>
        <v>0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18713155</v>
      </c>
      <c r="E216" s="32">
        <f>SUM(E208:E215)</f>
        <v>17265991</v>
      </c>
      <c r="F216" s="32">
        <f>SUM(F208:F215)</f>
        <v>1998647</v>
      </c>
      <c r="G216" s="37">
        <f t="shared" si="48"/>
        <v>0.10680438440230949</v>
      </c>
      <c r="H216" s="32">
        <f>SUM(H208:H215)</f>
        <v>3375675</v>
      </c>
      <c r="I216" s="37">
        <f t="shared" si="49"/>
        <v>0.18039047931789162</v>
      </c>
      <c r="J216" s="32">
        <f>SUM(J208:J215)</f>
        <v>4356167</v>
      </c>
      <c r="K216" s="37">
        <f t="shared" si="50"/>
        <v>0.25229753681673989</v>
      </c>
      <c r="L216" s="32">
        <f>SUM(L208:L215)</f>
        <v>0</v>
      </c>
      <c r="M216" s="37">
        <f t="shared" si="51"/>
        <v>0</v>
      </c>
      <c r="N216" s="32">
        <f t="shared" si="52"/>
        <v>9730489</v>
      </c>
      <c r="O216" s="37">
        <f t="shared" si="53"/>
        <v>0.56356388694978465</v>
      </c>
      <c r="P216" s="32">
        <f>SUM(P208:P215)</f>
        <v>11509373</v>
      </c>
      <c r="Q216" s="32">
        <f>SUM(Q208:Q215)</f>
        <v>27806207</v>
      </c>
      <c r="R216" s="32">
        <f>SUM(R208:R215)</f>
        <v>30508416</v>
      </c>
      <c r="S216" s="32">
        <f>SUM(S208:S215)</f>
        <v>30622807</v>
      </c>
      <c r="T216" s="37">
        <f t="shared" si="54"/>
        <v>1.0037494899767985</v>
      </c>
      <c r="U216" s="37">
        <f t="shared" si="55"/>
        <v>-0.62151135426751747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0</v>
      </c>
      <c r="E217" s="31">
        <v>0</v>
      </c>
      <c r="F217" s="31">
        <v>0</v>
      </c>
      <c r="G217" s="36">
        <f t="shared" si="48"/>
        <v>0</v>
      </c>
      <c r="H217" s="31">
        <v>0</v>
      </c>
      <c r="I217" s="36">
        <f t="shared" si="49"/>
        <v>0</v>
      </c>
      <c r="J217" s="31">
        <v>0</v>
      </c>
      <c r="K217" s="36">
        <f t="shared" si="50"/>
        <v>0</v>
      </c>
      <c r="L217" s="31">
        <v>0</v>
      </c>
      <c r="M217" s="36">
        <f t="shared" si="51"/>
        <v>0</v>
      </c>
      <c r="N217" s="31">
        <f t="shared" si="52"/>
        <v>0</v>
      </c>
      <c r="O217" s="36">
        <f t="shared" si="53"/>
        <v>0</v>
      </c>
      <c r="P217" s="31">
        <v>0</v>
      </c>
      <c r="Q217" s="31">
        <v>0</v>
      </c>
      <c r="R217" s="31">
        <v>0</v>
      </c>
      <c r="S217" s="31">
        <v>0</v>
      </c>
      <c r="T217" s="36">
        <f t="shared" si="54"/>
        <v>0</v>
      </c>
      <c r="U217" s="36">
        <f t="shared" si="55"/>
        <v>0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34328901</v>
      </c>
      <c r="E218" s="31">
        <v>33543901</v>
      </c>
      <c r="F218" s="31">
        <v>2133598</v>
      </c>
      <c r="G218" s="36">
        <f t="shared" si="48"/>
        <v>6.2151654665554251E-2</v>
      </c>
      <c r="H218" s="31">
        <v>1966394</v>
      </c>
      <c r="I218" s="36">
        <f t="shared" si="49"/>
        <v>5.7281006461581747E-2</v>
      </c>
      <c r="J218" s="31">
        <v>2296650</v>
      </c>
      <c r="K218" s="36">
        <f t="shared" si="50"/>
        <v>6.8466991957792864E-2</v>
      </c>
      <c r="L218" s="31">
        <v>0</v>
      </c>
      <c r="M218" s="36">
        <f t="shared" si="51"/>
        <v>0</v>
      </c>
      <c r="N218" s="31">
        <f t="shared" si="52"/>
        <v>6396642</v>
      </c>
      <c r="O218" s="36">
        <f t="shared" si="53"/>
        <v>0.19069463626189453</v>
      </c>
      <c r="P218" s="31">
        <v>2015186</v>
      </c>
      <c r="Q218" s="31">
        <v>32880760</v>
      </c>
      <c r="R218" s="31">
        <v>32880760</v>
      </c>
      <c r="S218" s="31">
        <v>6560957</v>
      </c>
      <c r="T218" s="36">
        <f t="shared" si="54"/>
        <v>0.19953787564521014</v>
      </c>
      <c r="U218" s="36">
        <f t="shared" si="55"/>
        <v>0.13967147449416584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0</v>
      </c>
      <c r="E219" s="31">
        <v>0</v>
      </c>
      <c r="F219" s="31">
        <v>10635</v>
      </c>
      <c r="G219" s="36">
        <f t="shared" si="48"/>
        <v>0</v>
      </c>
      <c r="H219" s="31">
        <v>8539</v>
      </c>
      <c r="I219" s="36">
        <f t="shared" si="49"/>
        <v>0</v>
      </c>
      <c r="J219" s="31">
        <v>-19174</v>
      </c>
      <c r="K219" s="36">
        <f t="shared" si="50"/>
        <v>0</v>
      </c>
      <c r="L219" s="31">
        <v>0</v>
      </c>
      <c r="M219" s="36">
        <f t="shared" si="51"/>
        <v>0</v>
      </c>
      <c r="N219" s="31">
        <f t="shared" si="52"/>
        <v>0</v>
      </c>
      <c r="O219" s="36">
        <f t="shared" si="53"/>
        <v>0</v>
      </c>
      <c r="P219" s="31">
        <v>178333</v>
      </c>
      <c r="Q219" s="31">
        <v>32820054</v>
      </c>
      <c r="R219" s="31">
        <v>2014232</v>
      </c>
      <c r="S219" s="31">
        <v>1571898</v>
      </c>
      <c r="T219" s="36">
        <f t="shared" si="54"/>
        <v>0.7803957041691324</v>
      </c>
      <c r="U219" s="36">
        <f t="shared" si="55"/>
        <v>-1.1075179579774916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0</v>
      </c>
      <c r="E220" s="31">
        <v>0</v>
      </c>
      <c r="F220" s="31">
        <v>0</v>
      </c>
      <c r="G220" s="36">
        <f t="shared" si="48"/>
        <v>0</v>
      </c>
      <c r="H220" s="31">
        <v>0</v>
      </c>
      <c r="I220" s="36">
        <f t="shared" si="49"/>
        <v>0</v>
      </c>
      <c r="J220" s="31">
        <v>0</v>
      </c>
      <c r="K220" s="36">
        <f t="shared" si="50"/>
        <v>0</v>
      </c>
      <c r="L220" s="31">
        <v>0</v>
      </c>
      <c r="M220" s="36">
        <f t="shared" si="51"/>
        <v>0</v>
      </c>
      <c r="N220" s="31">
        <f t="shared" si="52"/>
        <v>0</v>
      </c>
      <c r="O220" s="36">
        <f t="shared" si="53"/>
        <v>0</v>
      </c>
      <c r="P220" s="31">
        <v>0</v>
      </c>
      <c r="Q220" s="31">
        <v>0</v>
      </c>
      <c r="R220" s="31">
        <v>0</v>
      </c>
      <c r="S220" s="31">
        <v>0</v>
      </c>
      <c r="T220" s="36">
        <f t="shared" si="54"/>
        <v>0</v>
      </c>
      <c r="U220" s="36">
        <f t="shared" si="55"/>
        <v>0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0</v>
      </c>
      <c r="E221" s="31">
        <v>0</v>
      </c>
      <c r="F221" s="31">
        <v>0</v>
      </c>
      <c r="G221" s="36">
        <f t="shared" si="48"/>
        <v>0</v>
      </c>
      <c r="H221" s="31">
        <v>0</v>
      </c>
      <c r="I221" s="36">
        <f t="shared" si="49"/>
        <v>0</v>
      </c>
      <c r="J221" s="31">
        <v>0</v>
      </c>
      <c r="K221" s="36">
        <f t="shared" si="50"/>
        <v>0</v>
      </c>
      <c r="L221" s="31">
        <v>0</v>
      </c>
      <c r="M221" s="36">
        <f t="shared" si="51"/>
        <v>0</v>
      </c>
      <c r="N221" s="31">
        <f t="shared" si="52"/>
        <v>0</v>
      </c>
      <c r="O221" s="36">
        <f t="shared" si="53"/>
        <v>0</v>
      </c>
      <c r="P221" s="31">
        <v>0</v>
      </c>
      <c r="Q221" s="31">
        <v>0</v>
      </c>
      <c r="R221" s="31">
        <v>0</v>
      </c>
      <c r="S221" s="31">
        <v>0</v>
      </c>
      <c r="T221" s="36">
        <f t="shared" si="54"/>
        <v>0</v>
      </c>
      <c r="U221" s="36">
        <f t="shared" si="55"/>
        <v>0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14336178</v>
      </c>
      <c r="E222" s="31">
        <v>12709330</v>
      </c>
      <c r="F222" s="31">
        <v>3237306</v>
      </c>
      <c r="G222" s="36">
        <f t="shared" si="48"/>
        <v>0.22581374198897364</v>
      </c>
      <c r="H222" s="31">
        <v>3081839</v>
      </c>
      <c r="I222" s="36">
        <f t="shared" si="49"/>
        <v>0.21496935933691672</v>
      </c>
      <c r="J222" s="31">
        <v>3094785</v>
      </c>
      <c r="K222" s="36">
        <f t="shared" si="50"/>
        <v>0.2435049683972326</v>
      </c>
      <c r="L222" s="31">
        <v>0</v>
      </c>
      <c r="M222" s="36">
        <f t="shared" si="51"/>
        <v>0</v>
      </c>
      <c r="N222" s="31">
        <f t="shared" si="52"/>
        <v>9413930</v>
      </c>
      <c r="O222" s="36">
        <f t="shared" si="53"/>
        <v>0.74071017118919724</v>
      </c>
      <c r="P222" s="31">
        <v>1989355</v>
      </c>
      <c r="Q222" s="31">
        <v>14735693</v>
      </c>
      <c r="R222" s="31">
        <v>13405627</v>
      </c>
      <c r="S222" s="31">
        <v>8053752</v>
      </c>
      <c r="T222" s="36">
        <f t="shared" si="54"/>
        <v>0.6007739884154617</v>
      </c>
      <c r="U222" s="36">
        <f t="shared" si="55"/>
        <v>0.55567256723913028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140325</v>
      </c>
      <c r="E223" s="31">
        <v>52500</v>
      </c>
      <c r="F223" s="31">
        <v>0</v>
      </c>
      <c r="G223" s="36">
        <f t="shared" si="48"/>
        <v>0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0</v>
      </c>
      <c r="M223" s="36">
        <f t="shared" si="51"/>
        <v>0</v>
      </c>
      <c r="N223" s="31">
        <f t="shared" si="52"/>
        <v>0</v>
      </c>
      <c r="O223" s="36">
        <f t="shared" si="53"/>
        <v>0</v>
      </c>
      <c r="P223" s="31">
        <v>0</v>
      </c>
      <c r="Q223" s="31">
        <v>765011</v>
      </c>
      <c r="R223" s="31">
        <v>450476</v>
      </c>
      <c r="S223" s="31">
        <v>35465</v>
      </c>
      <c r="T223" s="36">
        <f t="shared" si="54"/>
        <v>7.8727834557223916E-2</v>
      </c>
      <c r="U223" s="36">
        <f t="shared" si="55"/>
        <v>0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48805404</v>
      </c>
      <c r="E224" s="32">
        <f>SUM(E217:E223)</f>
        <v>46305731</v>
      </c>
      <c r="F224" s="32">
        <f>SUM(F217:F223)</f>
        <v>5381539</v>
      </c>
      <c r="G224" s="37">
        <f t="shared" si="48"/>
        <v>0.11026522800630849</v>
      </c>
      <c r="H224" s="32">
        <f>SUM(H217:H223)</f>
        <v>5056772</v>
      </c>
      <c r="I224" s="37">
        <f t="shared" si="49"/>
        <v>0.10361090341553161</v>
      </c>
      <c r="J224" s="32">
        <f>SUM(J217:J223)</f>
        <v>5372261</v>
      </c>
      <c r="K224" s="37">
        <f t="shared" si="50"/>
        <v>0.11601719450233924</v>
      </c>
      <c r="L224" s="32">
        <f>SUM(L217:L223)</f>
        <v>0</v>
      </c>
      <c r="M224" s="37">
        <f t="shared" si="51"/>
        <v>0</v>
      </c>
      <c r="N224" s="32">
        <f t="shared" si="52"/>
        <v>15810572</v>
      </c>
      <c r="O224" s="37">
        <f t="shared" si="53"/>
        <v>0.34143877352891805</v>
      </c>
      <c r="P224" s="32">
        <f>SUM(P217:P223)</f>
        <v>4182874</v>
      </c>
      <c r="Q224" s="32">
        <f>SUM(Q217:Q223)</f>
        <v>81201518</v>
      </c>
      <c r="R224" s="32">
        <f>SUM(R217:R223)</f>
        <v>48751095</v>
      </c>
      <c r="S224" s="32">
        <f>SUM(S217:S223)</f>
        <v>16222072</v>
      </c>
      <c r="T224" s="37">
        <f t="shared" si="54"/>
        <v>0.33275297713825708</v>
      </c>
      <c r="U224" s="37">
        <f t="shared" si="55"/>
        <v>0.28434683903937819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0</v>
      </c>
      <c r="E225" s="31">
        <v>0</v>
      </c>
      <c r="F225" s="31">
        <v>0</v>
      </c>
      <c r="G225" s="36">
        <f t="shared" si="48"/>
        <v>0</v>
      </c>
      <c r="H225" s="31">
        <v>0</v>
      </c>
      <c r="I225" s="36">
        <f t="shared" si="49"/>
        <v>0</v>
      </c>
      <c r="J225" s="31">
        <v>0</v>
      </c>
      <c r="K225" s="36">
        <f t="shared" si="50"/>
        <v>0</v>
      </c>
      <c r="L225" s="31">
        <v>0</v>
      </c>
      <c r="M225" s="36">
        <f t="shared" si="51"/>
        <v>0</v>
      </c>
      <c r="N225" s="31">
        <f t="shared" si="52"/>
        <v>0</v>
      </c>
      <c r="O225" s="36">
        <f t="shared" si="53"/>
        <v>0</v>
      </c>
      <c r="P225" s="31">
        <v>0</v>
      </c>
      <c r="Q225" s="31">
        <v>0</v>
      </c>
      <c r="R225" s="31">
        <v>0</v>
      </c>
      <c r="S225" s="31">
        <v>0</v>
      </c>
      <c r="T225" s="36">
        <f t="shared" si="54"/>
        <v>0</v>
      </c>
      <c r="U225" s="36">
        <f t="shared" si="55"/>
        <v>0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7731738</v>
      </c>
      <c r="E226" s="31">
        <v>6919161</v>
      </c>
      <c r="F226" s="31">
        <v>1724972</v>
      </c>
      <c r="G226" s="36">
        <f t="shared" si="48"/>
        <v>0.22310274869634744</v>
      </c>
      <c r="H226" s="31">
        <v>2130619</v>
      </c>
      <c r="I226" s="36">
        <f t="shared" si="49"/>
        <v>0.27556792534873786</v>
      </c>
      <c r="J226" s="31">
        <v>1699156</v>
      </c>
      <c r="K226" s="36">
        <f t="shared" si="50"/>
        <v>0.24557254846360707</v>
      </c>
      <c r="L226" s="31">
        <v>0</v>
      </c>
      <c r="M226" s="36">
        <f t="shared" si="51"/>
        <v>0</v>
      </c>
      <c r="N226" s="31">
        <f t="shared" si="52"/>
        <v>5554747</v>
      </c>
      <c r="O226" s="36">
        <f t="shared" si="53"/>
        <v>0.80280643852628952</v>
      </c>
      <c r="P226" s="31">
        <v>2090758</v>
      </c>
      <c r="Q226" s="31">
        <v>9925138</v>
      </c>
      <c r="R226" s="31">
        <v>10502447</v>
      </c>
      <c r="S226" s="31">
        <v>7156331</v>
      </c>
      <c r="T226" s="36">
        <f t="shared" si="54"/>
        <v>0.68139653549310941</v>
      </c>
      <c r="U226" s="36">
        <f t="shared" si="55"/>
        <v>-0.18730144760895329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0</v>
      </c>
      <c r="E227" s="31">
        <v>0</v>
      </c>
      <c r="F227" s="31">
        <v>0</v>
      </c>
      <c r="G227" s="36">
        <f t="shared" si="48"/>
        <v>0</v>
      </c>
      <c r="H227" s="31">
        <v>0</v>
      </c>
      <c r="I227" s="36">
        <f t="shared" si="49"/>
        <v>0</v>
      </c>
      <c r="J227" s="31">
        <v>0</v>
      </c>
      <c r="K227" s="36">
        <f t="shared" si="50"/>
        <v>0</v>
      </c>
      <c r="L227" s="31">
        <v>0</v>
      </c>
      <c r="M227" s="36">
        <f t="shared" si="51"/>
        <v>0</v>
      </c>
      <c r="N227" s="31">
        <f t="shared" si="52"/>
        <v>0</v>
      </c>
      <c r="O227" s="36">
        <f t="shared" si="53"/>
        <v>0</v>
      </c>
      <c r="P227" s="31">
        <v>0</v>
      </c>
      <c r="Q227" s="31">
        <v>0</v>
      </c>
      <c r="R227" s="31">
        <v>0</v>
      </c>
      <c r="S227" s="31">
        <v>0</v>
      </c>
      <c r="T227" s="36">
        <f t="shared" si="54"/>
        <v>0</v>
      </c>
      <c r="U227" s="36">
        <f t="shared" si="55"/>
        <v>0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36111121</v>
      </c>
      <c r="E228" s="31">
        <v>40415079</v>
      </c>
      <c r="F228" s="31">
        <v>9988106</v>
      </c>
      <c r="G228" s="36">
        <f t="shared" si="48"/>
        <v>0.27659362887128319</v>
      </c>
      <c r="H228" s="31">
        <v>9796947</v>
      </c>
      <c r="I228" s="36">
        <f t="shared" si="49"/>
        <v>0.27129999647477021</v>
      </c>
      <c r="J228" s="31">
        <v>9786377</v>
      </c>
      <c r="K228" s="36">
        <f t="shared" si="50"/>
        <v>0.24214667500711801</v>
      </c>
      <c r="L228" s="31">
        <v>0</v>
      </c>
      <c r="M228" s="36">
        <f t="shared" si="51"/>
        <v>0</v>
      </c>
      <c r="N228" s="31">
        <f t="shared" si="52"/>
        <v>29571430</v>
      </c>
      <c r="O228" s="36">
        <f t="shared" si="53"/>
        <v>0.73169299013370726</v>
      </c>
      <c r="P228" s="31">
        <v>9148285</v>
      </c>
      <c r="Q228" s="31">
        <v>37446611</v>
      </c>
      <c r="R228" s="31">
        <v>35924390</v>
      </c>
      <c r="S228" s="31">
        <v>27089185</v>
      </c>
      <c r="T228" s="36">
        <f t="shared" si="54"/>
        <v>0.75406109888017581</v>
      </c>
      <c r="U228" s="36">
        <f t="shared" si="55"/>
        <v>6.9749903943744584E-2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0</v>
      </c>
      <c r="E229" s="31">
        <v>0</v>
      </c>
      <c r="F229" s="31">
        <v>0</v>
      </c>
      <c r="G229" s="36">
        <f t="shared" si="48"/>
        <v>0</v>
      </c>
      <c r="H229" s="31">
        <v>0</v>
      </c>
      <c r="I229" s="36">
        <f t="shared" si="49"/>
        <v>0</v>
      </c>
      <c r="J229" s="31">
        <v>0</v>
      </c>
      <c r="K229" s="36">
        <f t="shared" si="50"/>
        <v>0</v>
      </c>
      <c r="L229" s="31">
        <v>0</v>
      </c>
      <c r="M229" s="36">
        <f t="shared" si="51"/>
        <v>0</v>
      </c>
      <c r="N229" s="31">
        <f t="shared" si="52"/>
        <v>0</v>
      </c>
      <c r="O229" s="36">
        <f t="shared" si="53"/>
        <v>0</v>
      </c>
      <c r="P229" s="31">
        <v>0</v>
      </c>
      <c r="Q229" s="31">
        <v>0</v>
      </c>
      <c r="R229" s="31">
        <v>0</v>
      </c>
      <c r="S229" s="31">
        <v>0</v>
      </c>
      <c r="T229" s="36">
        <f t="shared" si="54"/>
        <v>0</v>
      </c>
      <c r="U229" s="36">
        <f t="shared" si="55"/>
        <v>0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43842859</v>
      </c>
      <c r="E230" s="32">
        <f>SUM(E225:E229)</f>
        <v>47334240</v>
      </c>
      <c r="F230" s="32">
        <f>SUM(F225:F229)</f>
        <v>11713078</v>
      </c>
      <c r="G230" s="37">
        <f t="shared" si="48"/>
        <v>0.26716045137476097</v>
      </c>
      <c r="H230" s="32">
        <f>SUM(H225:H229)</f>
        <v>11927566</v>
      </c>
      <c r="I230" s="37">
        <f t="shared" si="49"/>
        <v>0.27205265058102163</v>
      </c>
      <c r="J230" s="32">
        <f>SUM(J225:J229)</f>
        <v>11485533</v>
      </c>
      <c r="K230" s="37">
        <f t="shared" si="50"/>
        <v>0.24264745773883767</v>
      </c>
      <c r="L230" s="32">
        <f>SUM(L225:L229)</f>
        <v>0</v>
      </c>
      <c r="M230" s="37">
        <f t="shared" si="51"/>
        <v>0</v>
      </c>
      <c r="N230" s="32">
        <f t="shared" si="52"/>
        <v>35126177</v>
      </c>
      <c r="O230" s="37">
        <f t="shared" si="53"/>
        <v>0.74208811634030669</v>
      </c>
      <c r="P230" s="32">
        <f>SUM(P225:P229)</f>
        <v>11239043</v>
      </c>
      <c r="Q230" s="32">
        <f>SUM(Q225:Q229)</f>
        <v>47371749</v>
      </c>
      <c r="R230" s="32">
        <f>SUM(R225:R229)</f>
        <v>46426837</v>
      </c>
      <c r="S230" s="32">
        <f>SUM(S225:S229)</f>
        <v>34245516</v>
      </c>
      <c r="T230" s="37">
        <f t="shared" si="54"/>
        <v>0.7376232845670706</v>
      </c>
      <c r="U230" s="37">
        <f t="shared" si="55"/>
        <v>2.1931582608946343E-2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111361418</v>
      </c>
      <c r="E231" s="32">
        <f>SUM(E208:E215,E217:E223,E225:E229)</f>
        <v>110905962</v>
      </c>
      <c r="F231" s="32">
        <f>SUM(F208:F215,F217:F223,F225:F229)</f>
        <v>19093264</v>
      </c>
      <c r="G231" s="37">
        <f t="shared" si="48"/>
        <v>0.17145313289742772</v>
      </c>
      <c r="H231" s="32">
        <f>SUM(H208:H215,H217:H223,H225:H229)</f>
        <v>20360013</v>
      </c>
      <c r="I231" s="37">
        <f t="shared" si="49"/>
        <v>0.18282824846932175</v>
      </c>
      <c r="J231" s="32">
        <f>SUM(J208:J215,J217:J223,J225:J229)</f>
        <v>21213961</v>
      </c>
      <c r="K231" s="37">
        <f t="shared" si="50"/>
        <v>0.19127881511004791</v>
      </c>
      <c r="L231" s="32">
        <f>SUM(L208:L215,L217:L223,L225:L229)</f>
        <v>0</v>
      </c>
      <c r="M231" s="37">
        <f t="shared" si="51"/>
        <v>0</v>
      </c>
      <c r="N231" s="32">
        <f t="shared" si="52"/>
        <v>60667238</v>
      </c>
      <c r="O231" s="37">
        <f t="shared" si="53"/>
        <v>0.54701511898882405</v>
      </c>
      <c r="P231" s="32">
        <f>SUM(P208:P215,P217:P223,P225:P229)</f>
        <v>26931290</v>
      </c>
      <c r="Q231" s="32">
        <f>SUM(Q208:Q215,Q217:Q223,Q225:Q229)</f>
        <v>156379474</v>
      </c>
      <c r="R231" s="32">
        <f>SUM(R208:R215,R217:R223,R225:R229)</f>
        <v>125686348</v>
      </c>
      <c r="S231" s="32">
        <f>SUM(S208:S215,S217:S223,S225:S229)</f>
        <v>81090395</v>
      </c>
      <c r="T231" s="37">
        <f t="shared" si="54"/>
        <v>0.64518061261514259</v>
      </c>
      <c r="U231" s="37">
        <f t="shared" si="55"/>
        <v>-0.21229317273699111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0</v>
      </c>
      <c r="E234" s="31">
        <v>0</v>
      </c>
      <c r="F234" s="31">
        <v>0</v>
      </c>
      <c r="G234" s="36">
        <f t="shared" ref="G234:G260" si="56">IF(($D234     =0),0,($F234     /$D234     ))</f>
        <v>0</v>
      </c>
      <c r="H234" s="31">
        <v>0</v>
      </c>
      <c r="I234" s="36">
        <f t="shared" ref="I234:I260" si="57">IF(($D234     =0),0,($H234     /$D234     ))</f>
        <v>0</v>
      </c>
      <c r="J234" s="31">
        <v>0</v>
      </c>
      <c r="K234" s="36">
        <f t="shared" ref="K234:K260" si="58">IF(($E234     =0),0,($J234     /$E234     ))</f>
        <v>0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0</v>
      </c>
      <c r="O234" s="36">
        <f t="shared" ref="O234:O260" si="61">IF(($E234     =0),0,($N234     /$E234     ))</f>
        <v>0</v>
      </c>
      <c r="P234" s="31">
        <v>0</v>
      </c>
      <c r="Q234" s="31">
        <v>0</v>
      </c>
      <c r="R234" s="31">
        <v>0</v>
      </c>
      <c r="S234" s="31">
        <v>0</v>
      </c>
      <c r="T234" s="36">
        <f t="shared" ref="T234:T260" si="62">IF(($R234     =0),0,($S234     /$R234     ))</f>
        <v>0</v>
      </c>
      <c r="U234" s="36">
        <f t="shared" ref="U234:U260" si="63">IF(($P234     =0),0,(($J234     /$P234     )-1))</f>
        <v>0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3258304</v>
      </c>
      <c r="E235" s="31">
        <v>3258304</v>
      </c>
      <c r="F235" s="31">
        <v>881378</v>
      </c>
      <c r="G235" s="36">
        <f t="shared" si="56"/>
        <v>0.27050207715424957</v>
      </c>
      <c r="H235" s="31">
        <v>874879</v>
      </c>
      <c r="I235" s="36">
        <f t="shared" si="57"/>
        <v>0.26850748119266954</v>
      </c>
      <c r="J235" s="31">
        <v>866553</v>
      </c>
      <c r="K235" s="36">
        <f t="shared" si="58"/>
        <v>0.26595216407063305</v>
      </c>
      <c r="L235" s="31">
        <v>0</v>
      </c>
      <c r="M235" s="36">
        <f t="shared" si="59"/>
        <v>0</v>
      </c>
      <c r="N235" s="31">
        <f t="shared" si="60"/>
        <v>2622810</v>
      </c>
      <c r="O235" s="36">
        <f t="shared" si="61"/>
        <v>0.80496172241755215</v>
      </c>
      <c r="P235" s="31">
        <v>775470</v>
      </c>
      <c r="Q235" s="31">
        <v>3057256</v>
      </c>
      <c r="R235" s="31">
        <v>3053811</v>
      </c>
      <c r="S235" s="31">
        <v>2354038</v>
      </c>
      <c r="T235" s="36">
        <f t="shared" si="62"/>
        <v>0.77085255112382522</v>
      </c>
      <c r="U235" s="36">
        <f t="shared" si="63"/>
        <v>0.11745522070486292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124648</v>
      </c>
      <c r="E236" s="31">
        <v>124648</v>
      </c>
      <c r="F236" s="31">
        <v>0</v>
      </c>
      <c r="G236" s="36">
        <f t="shared" si="56"/>
        <v>0</v>
      </c>
      <c r="H236" s="31">
        <v>0</v>
      </c>
      <c r="I236" s="36">
        <f t="shared" si="57"/>
        <v>0</v>
      </c>
      <c r="J236" s="31">
        <v>18869</v>
      </c>
      <c r="K236" s="36">
        <f t="shared" si="58"/>
        <v>0.15137828123997177</v>
      </c>
      <c r="L236" s="31">
        <v>0</v>
      </c>
      <c r="M236" s="36">
        <f t="shared" si="59"/>
        <v>0</v>
      </c>
      <c r="N236" s="31">
        <f t="shared" si="60"/>
        <v>18869</v>
      </c>
      <c r="O236" s="36">
        <f t="shared" si="61"/>
        <v>0.15137828123997177</v>
      </c>
      <c r="P236" s="31">
        <v>77169</v>
      </c>
      <c r="Q236" s="31">
        <v>1142752</v>
      </c>
      <c r="R236" s="31">
        <v>1142752</v>
      </c>
      <c r="S236" s="31">
        <v>77169</v>
      </c>
      <c r="T236" s="36">
        <f t="shared" si="62"/>
        <v>6.7529087676066205E-2</v>
      </c>
      <c r="U236" s="36">
        <f t="shared" si="63"/>
        <v>-0.75548471536497819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0</v>
      </c>
      <c r="E237" s="31">
        <v>0</v>
      </c>
      <c r="F237" s="31">
        <v>0</v>
      </c>
      <c r="G237" s="36">
        <f t="shared" si="56"/>
        <v>0</v>
      </c>
      <c r="H237" s="31">
        <v>0</v>
      </c>
      <c r="I237" s="36">
        <f t="shared" si="57"/>
        <v>0</v>
      </c>
      <c r="J237" s="31">
        <v>0</v>
      </c>
      <c r="K237" s="36">
        <f t="shared" si="58"/>
        <v>0</v>
      </c>
      <c r="L237" s="31">
        <v>0</v>
      </c>
      <c r="M237" s="36">
        <f t="shared" si="59"/>
        <v>0</v>
      </c>
      <c r="N237" s="31">
        <f t="shared" si="60"/>
        <v>0</v>
      </c>
      <c r="O237" s="36">
        <f t="shared" si="61"/>
        <v>0</v>
      </c>
      <c r="P237" s="31">
        <v>0</v>
      </c>
      <c r="Q237" s="31">
        <v>0</v>
      </c>
      <c r="R237" s="31">
        <v>0</v>
      </c>
      <c r="S237" s="31">
        <v>0</v>
      </c>
      <c r="T237" s="36">
        <f t="shared" si="62"/>
        <v>0</v>
      </c>
      <c r="U237" s="36">
        <f t="shared" si="63"/>
        <v>0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3516056</v>
      </c>
      <c r="E238" s="31">
        <v>3516056</v>
      </c>
      <c r="F238" s="31">
        <v>846466</v>
      </c>
      <c r="G238" s="36">
        <f t="shared" si="56"/>
        <v>0.24074303708473357</v>
      </c>
      <c r="H238" s="31">
        <v>596617</v>
      </c>
      <c r="I238" s="36">
        <f t="shared" si="57"/>
        <v>0.16968358865729102</v>
      </c>
      <c r="J238" s="31">
        <v>1173496</v>
      </c>
      <c r="K238" s="36">
        <f t="shared" si="58"/>
        <v>0.33375350108189406</v>
      </c>
      <c r="L238" s="31">
        <v>0</v>
      </c>
      <c r="M238" s="36">
        <f t="shared" si="59"/>
        <v>0</v>
      </c>
      <c r="N238" s="31">
        <f t="shared" si="60"/>
        <v>2616579</v>
      </c>
      <c r="O238" s="36">
        <f t="shared" si="61"/>
        <v>0.74418012682391865</v>
      </c>
      <c r="P238" s="31">
        <v>798678</v>
      </c>
      <c r="Q238" s="31">
        <v>3468141</v>
      </c>
      <c r="R238" s="31">
        <v>3468141</v>
      </c>
      <c r="S238" s="31">
        <v>2414368</v>
      </c>
      <c r="T238" s="36">
        <f t="shared" si="62"/>
        <v>0.69615624047580538</v>
      </c>
      <c r="U238" s="36">
        <f t="shared" si="63"/>
        <v>0.46929801496973744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0</v>
      </c>
      <c r="E239" s="31">
        <v>0</v>
      </c>
      <c r="F239" s="31">
        <v>0</v>
      </c>
      <c r="G239" s="36">
        <f t="shared" si="56"/>
        <v>0</v>
      </c>
      <c r="H239" s="31">
        <v>0</v>
      </c>
      <c r="I239" s="36">
        <f t="shared" si="57"/>
        <v>0</v>
      </c>
      <c r="J239" s="31">
        <v>0</v>
      </c>
      <c r="K239" s="36">
        <f t="shared" si="58"/>
        <v>0</v>
      </c>
      <c r="L239" s="31">
        <v>0</v>
      </c>
      <c r="M239" s="36">
        <f t="shared" si="59"/>
        <v>0</v>
      </c>
      <c r="N239" s="31">
        <f t="shared" si="60"/>
        <v>0</v>
      </c>
      <c r="O239" s="36">
        <f t="shared" si="61"/>
        <v>0</v>
      </c>
      <c r="P239" s="31">
        <v>0</v>
      </c>
      <c r="Q239" s="31">
        <v>0</v>
      </c>
      <c r="R239" s="31">
        <v>0</v>
      </c>
      <c r="S239" s="31">
        <v>0</v>
      </c>
      <c r="T239" s="36">
        <f t="shared" si="62"/>
        <v>0</v>
      </c>
      <c r="U239" s="36">
        <f t="shared" si="63"/>
        <v>0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6899008</v>
      </c>
      <c r="E240" s="32">
        <f>SUM(E234:E239)</f>
        <v>6899008</v>
      </c>
      <c r="F240" s="32">
        <f>SUM(F234:F239)</f>
        <v>1727844</v>
      </c>
      <c r="G240" s="37">
        <f t="shared" si="56"/>
        <v>0.25044818037607725</v>
      </c>
      <c r="H240" s="32">
        <f>SUM(H234:H239)</f>
        <v>1471496</v>
      </c>
      <c r="I240" s="37">
        <f t="shared" si="57"/>
        <v>0.21329095429371875</v>
      </c>
      <c r="J240" s="32">
        <f>SUM(J234:J239)</f>
        <v>2058918</v>
      </c>
      <c r="K240" s="37">
        <f t="shared" si="58"/>
        <v>0.29843681874263661</v>
      </c>
      <c r="L240" s="32">
        <f>SUM(L234:L239)</f>
        <v>0</v>
      </c>
      <c r="M240" s="37">
        <f t="shared" si="59"/>
        <v>0</v>
      </c>
      <c r="N240" s="32">
        <f t="shared" si="60"/>
        <v>5258258</v>
      </c>
      <c r="O240" s="37">
        <f t="shared" si="61"/>
        <v>0.76217595341243261</v>
      </c>
      <c r="P240" s="32">
        <f>SUM(P234:P239)</f>
        <v>1651317</v>
      </c>
      <c r="Q240" s="32">
        <f>SUM(Q234:Q239)</f>
        <v>7668149</v>
      </c>
      <c r="R240" s="32">
        <f>SUM(R234:R239)</f>
        <v>7664704</v>
      </c>
      <c r="S240" s="32">
        <f>SUM(S234:S239)</f>
        <v>4845575</v>
      </c>
      <c r="T240" s="37">
        <f t="shared" si="62"/>
        <v>0.63219336324011988</v>
      </c>
      <c r="U240" s="37">
        <f t="shared" si="63"/>
        <v>0.24683389076718765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21107093</v>
      </c>
      <c r="E242" s="31">
        <v>25000760</v>
      </c>
      <c r="F242" s="31">
        <v>6184961</v>
      </c>
      <c r="G242" s="36">
        <f t="shared" si="56"/>
        <v>0.29302760924964893</v>
      </c>
      <c r="H242" s="31">
        <v>6209177</v>
      </c>
      <c r="I242" s="36">
        <f t="shared" si="57"/>
        <v>0.29417490129976687</v>
      </c>
      <c r="J242" s="31">
        <v>6606922</v>
      </c>
      <c r="K242" s="36">
        <f t="shared" si="58"/>
        <v>0.26426884622707469</v>
      </c>
      <c r="L242" s="31">
        <v>0</v>
      </c>
      <c r="M242" s="36">
        <f t="shared" si="59"/>
        <v>0</v>
      </c>
      <c r="N242" s="31">
        <f t="shared" si="60"/>
        <v>19001060</v>
      </c>
      <c r="O242" s="36">
        <f t="shared" si="61"/>
        <v>0.76001929541341939</v>
      </c>
      <c r="P242" s="31">
        <v>5252383</v>
      </c>
      <c r="Q242" s="31">
        <v>19753736</v>
      </c>
      <c r="R242" s="31">
        <v>19847377</v>
      </c>
      <c r="S242" s="31">
        <v>15897995</v>
      </c>
      <c r="T242" s="36">
        <f t="shared" si="62"/>
        <v>0.80101239574378014</v>
      </c>
      <c r="U242" s="36">
        <f t="shared" si="63"/>
        <v>0.25789037090402589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1638696</v>
      </c>
      <c r="E243" s="31">
        <v>2084683</v>
      </c>
      <c r="F243" s="31">
        <v>344311</v>
      </c>
      <c r="G243" s="36">
        <f t="shared" si="56"/>
        <v>0.21011279700444743</v>
      </c>
      <c r="H243" s="31">
        <v>611905</v>
      </c>
      <c r="I243" s="36">
        <f t="shared" si="57"/>
        <v>0.37340971113617166</v>
      </c>
      <c r="J243" s="31">
        <v>491135</v>
      </c>
      <c r="K243" s="36">
        <f t="shared" si="58"/>
        <v>0.23559217396601786</v>
      </c>
      <c r="L243" s="31">
        <v>0</v>
      </c>
      <c r="M243" s="36">
        <f t="shared" si="59"/>
        <v>0</v>
      </c>
      <c r="N243" s="31">
        <f t="shared" si="60"/>
        <v>1447351</v>
      </c>
      <c r="O243" s="36">
        <f t="shared" si="61"/>
        <v>0.69427869848797152</v>
      </c>
      <c r="P243" s="31">
        <v>462065</v>
      </c>
      <c r="Q243" s="31">
        <v>2116044</v>
      </c>
      <c r="R243" s="31">
        <v>2044381</v>
      </c>
      <c r="S243" s="31">
        <v>1375191</v>
      </c>
      <c r="T243" s="36">
        <f t="shared" si="62"/>
        <v>0.67266864640201607</v>
      </c>
      <c r="U243" s="36">
        <f t="shared" si="63"/>
        <v>6.291322649410791E-2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0</v>
      </c>
      <c r="E244" s="31">
        <v>0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0</v>
      </c>
      <c r="K244" s="36">
        <f t="shared" si="58"/>
        <v>0</v>
      </c>
      <c r="L244" s="31">
        <v>0</v>
      </c>
      <c r="M244" s="36">
        <f t="shared" si="59"/>
        <v>0</v>
      </c>
      <c r="N244" s="31">
        <f t="shared" si="60"/>
        <v>0</v>
      </c>
      <c r="O244" s="36">
        <f t="shared" si="61"/>
        <v>0</v>
      </c>
      <c r="P244" s="31">
        <v>0</v>
      </c>
      <c r="Q244" s="31">
        <v>0</v>
      </c>
      <c r="R244" s="31">
        <v>0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0</v>
      </c>
      <c r="E245" s="31">
        <v>0</v>
      </c>
      <c r="F245" s="31">
        <v>0</v>
      </c>
      <c r="G245" s="36">
        <f t="shared" si="56"/>
        <v>0</v>
      </c>
      <c r="H245" s="31">
        <v>0</v>
      </c>
      <c r="I245" s="36">
        <f t="shared" si="57"/>
        <v>0</v>
      </c>
      <c r="J245" s="31">
        <v>0</v>
      </c>
      <c r="K245" s="36">
        <f t="shared" si="58"/>
        <v>0</v>
      </c>
      <c r="L245" s="31">
        <v>0</v>
      </c>
      <c r="M245" s="36">
        <f t="shared" si="59"/>
        <v>0</v>
      </c>
      <c r="N245" s="31">
        <f t="shared" si="60"/>
        <v>0</v>
      </c>
      <c r="O245" s="36">
        <f t="shared" si="61"/>
        <v>0</v>
      </c>
      <c r="P245" s="31">
        <v>0</v>
      </c>
      <c r="Q245" s="31">
        <v>0</v>
      </c>
      <c r="R245" s="31">
        <v>0</v>
      </c>
      <c r="S245" s="31">
        <v>0</v>
      </c>
      <c r="T245" s="36">
        <f t="shared" si="62"/>
        <v>0</v>
      </c>
      <c r="U245" s="36">
        <f t="shared" si="63"/>
        <v>0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0</v>
      </c>
      <c r="E246" s="31">
        <v>0</v>
      </c>
      <c r="F246" s="31">
        <v>0</v>
      </c>
      <c r="G246" s="36">
        <f t="shared" si="56"/>
        <v>0</v>
      </c>
      <c r="H246" s="31">
        <v>0</v>
      </c>
      <c r="I246" s="36">
        <f t="shared" si="57"/>
        <v>0</v>
      </c>
      <c r="J246" s="31">
        <v>0</v>
      </c>
      <c r="K246" s="36">
        <f t="shared" si="58"/>
        <v>0</v>
      </c>
      <c r="L246" s="31">
        <v>0</v>
      </c>
      <c r="M246" s="36">
        <f t="shared" si="59"/>
        <v>0</v>
      </c>
      <c r="N246" s="31">
        <f t="shared" si="60"/>
        <v>0</v>
      </c>
      <c r="O246" s="36">
        <f t="shared" si="61"/>
        <v>0</v>
      </c>
      <c r="P246" s="31">
        <v>0</v>
      </c>
      <c r="Q246" s="31">
        <v>0</v>
      </c>
      <c r="R246" s="31">
        <v>0</v>
      </c>
      <c r="S246" s="31">
        <v>0</v>
      </c>
      <c r="T246" s="36">
        <f t="shared" si="62"/>
        <v>0</v>
      </c>
      <c r="U246" s="36">
        <f t="shared" si="63"/>
        <v>0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22745789</v>
      </c>
      <c r="E247" s="32">
        <f>SUM(E241:E246)</f>
        <v>27085443</v>
      </c>
      <c r="F247" s="32">
        <f>SUM(F241:F246)</f>
        <v>6529272</v>
      </c>
      <c r="G247" s="37">
        <f t="shared" si="56"/>
        <v>0.28705410043151286</v>
      </c>
      <c r="H247" s="32">
        <f>SUM(H241:H246)</f>
        <v>6821082</v>
      </c>
      <c r="I247" s="37">
        <f t="shared" si="57"/>
        <v>0.29988328828690003</v>
      </c>
      <c r="J247" s="32">
        <f>SUM(J241:J246)</f>
        <v>7098057</v>
      </c>
      <c r="K247" s="37">
        <f t="shared" si="58"/>
        <v>0.26206169121915412</v>
      </c>
      <c r="L247" s="32">
        <f>SUM(L241:L246)</f>
        <v>0</v>
      </c>
      <c r="M247" s="37">
        <f t="shared" si="59"/>
        <v>0</v>
      </c>
      <c r="N247" s="32">
        <f t="shared" si="60"/>
        <v>20448411</v>
      </c>
      <c r="O247" s="37">
        <f t="shared" si="61"/>
        <v>0.75495944445139773</v>
      </c>
      <c r="P247" s="32">
        <f>SUM(P241:P246)</f>
        <v>5714448</v>
      </c>
      <c r="Q247" s="32">
        <f>SUM(Q241:Q246)</f>
        <v>21869780</v>
      </c>
      <c r="R247" s="32">
        <f>SUM(R241:R246)</f>
        <v>21891758</v>
      </c>
      <c r="S247" s="32">
        <f>SUM(S241:S246)</f>
        <v>17273186</v>
      </c>
      <c r="T247" s="37">
        <f t="shared" si="62"/>
        <v>0.78902690227070849</v>
      </c>
      <c r="U247" s="37">
        <f t="shared" si="63"/>
        <v>0.24212469865855812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0</v>
      </c>
      <c r="E248" s="31">
        <v>0</v>
      </c>
      <c r="F248" s="31">
        <v>0</v>
      </c>
      <c r="G248" s="36">
        <f t="shared" si="56"/>
        <v>0</v>
      </c>
      <c r="H248" s="31">
        <v>0</v>
      </c>
      <c r="I248" s="36">
        <f t="shared" si="57"/>
        <v>0</v>
      </c>
      <c r="J248" s="31">
        <v>0</v>
      </c>
      <c r="K248" s="36">
        <f t="shared" si="58"/>
        <v>0</v>
      </c>
      <c r="L248" s="31">
        <v>0</v>
      </c>
      <c r="M248" s="36">
        <f t="shared" si="59"/>
        <v>0</v>
      </c>
      <c r="N248" s="31">
        <f t="shared" si="60"/>
        <v>0</v>
      </c>
      <c r="O248" s="36">
        <f t="shared" si="61"/>
        <v>0</v>
      </c>
      <c r="P248" s="31">
        <v>0</v>
      </c>
      <c r="Q248" s="31">
        <v>0</v>
      </c>
      <c r="R248" s="31">
        <v>0</v>
      </c>
      <c r="S248" s="31">
        <v>0</v>
      </c>
      <c r="T248" s="36">
        <f t="shared" si="62"/>
        <v>0</v>
      </c>
      <c r="U248" s="36">
        <f t="shared" si="63"/>
        <v>0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2233536</v>
      </c>
      <c r="E249" s="31">
        <v>2233536</v>
      </c>
      <c r="F249" s="31">
        <v>0</v>
      </c>
      <c r="G249" s="36">
        <f t="shared" si="56"/>
        <v>0</v>
      </c>
      <c r="H249" s="31">
        <v>1197745</v>
      </c>
      <c r="I249" s="36">
        <f t="shared" si="57"/>
        <v>0.53625506819679647</v>
      </c>
      <c r="J249" s="31">
        <v>1602315</v>
      </c>
      <c r="K249" s="36">
        <f t="shared" si="58"/>
        <v>0.71738937720278517</v>
      </c>
      <c r="L249" s="31">
        <v>0</v>
      </c>
      <c r="M249" s="36">
        <f t="shared" si="59"/>
        <v>0</v>
      </c>
      <c r="N249" s="31">
        <f t="shared" si="60"/>
        <v>2800060</v>
      </c>
      <c r="O249" s="36">
        <f t="shared" si="61"/>
        <v>1.2536444453995816</v>
      </c>
      <c r="P249" s="31">
        <v>213594</v>
      </c>
      <c r="Q249" s="31">
        <v>2370118</v>
      </c>
      <c r="R249" s="31">
        <v>2370118</v>
      </c>
      <c r="S249" s="31">
        <v>1288360</v>
      </c>
      <c r="T249" s="36">
        <f t="shared" si="62"/>
        <v>0.54358474978882909</v>
      </c>
      <c r="U249" s="36">
        <f t="shared" si="63"/>
        <v>6.5016854406022642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417600</v>
      </c>
      <c r="E250" s="31">
        <v>217600</v>
      </c>
      <c r="F250" s="31">
        <v>682</v>
      </c>
      <c r="G250" s="36">
        <f t="shared" si="56"/>
        <v>1.6331417624521074E-3</v>
      </c>
      <c r="H250" s="31">
        <v>0</v>
      </c>
      <c r="I250" s="36">
        <f t="shared" si="57"/>
        <v>0</v>
      </c>
      <c r="J250" s="31">
        <v>65432</v>
      </c>
      <c r="K250" s="36">
        <f t="shared" si="58"/>
        <v>0.30069852941176473</v>
      </c>
      <c r="L250" s="31">
        <v>0</v>
      </c>
      <c r="M250" s="36">
        <f t="shared" si="59"/>
        <v>0</v>
      </c>
      <c r="N250" s="31">
        <f t="shared" si="60"/>
        <v>66114</v>
      </c>
      <c r="O250" s="36">
        <f t="shared" si="61"/>
        <v>0.30383272058823529</v>
      </c>
      <c r="P250" s="31">
        <v>1470</v>
      </c>
      <c r="Q250" s="31">
        <v>400000</v>
      </c>
      <c r="R250" s="31">
        <v>400000</v>
      </c>
      <c r="S250" s="31">
        <v>88952</v>
      </c>
      <c r="T250" s="36">
        <f t="shared" si="62"/>
        <v>0.22237999999999999</v>
      </c>
      <c r="U250" s="36">
        <f t="shared" si="63"/>
        <v>43.51156462585034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0</v>
      </c>
      <c r="E251" s="31">
        <v>0</v>
      </c>
      <c r="F251" s="31">
        <v>0</v>
      </c>
      <c r="G251" s="36">
        <f t="shared" si="56"/>
        <v>0</v>
      </c>
      <c r="H251" s="31">
        <v>0</v>
      </c>
      <c r="I251" s="36">
        <f t="shared" si="57"/>
        <v>0</v>
      </c>
      <c r="J251" s="31">
        <v>0</v>
      </c>
      <c r="K251" s="36">
        <f t="shared" si="58"/>
        <v>0</v>
      </c>
      <c r="L251" s="31">
        <v>0</v>
      </c>
      <c r="M251" s="36">
        <f t="shared" si="59"/>
        <v>0</v>
      </c>
      <c r="N251" s="31">
        <f t="shared" si="60"/>
        <v>0</v>
      </c>
      <c r="O251" s="36">
        <f t="shared" si="61"/>
        <v>0</v>
      </c>
      <c r="P251" s="31">
        <v>0</v>
      </c>
      <c r="Q251" s="31">
        <v>0</v>
      </c>
      <c r="R251" s="31">
        <v>0</v>
      </c>
      <c r="S251" s="31">
        <v>0</v>
      </c>
      <c r="T251" s="36">
        <f t="shared" si="62"/>
        <v>0</v>
      </c>
      <c r="U251" s="36">
        <f t="shared" si="63"/>
        <v>0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5681976</v>
      </c>
      <c r="E252" s="31">
        <v>4912932</v>
      </c>
      <c r="F252" s="31">
        <v>81576</v>
      </c>
      <c r="G252" s="36">
        <f t="shared" si="56"/>
        <v>1.435697722060072E-2</v>
      </c>
      <c r="H252" s="31">
        <v>80748</v>
      </c>
      <c r="I252" s="36">
        <f t="shared" si="57"/>
        <v>1.4211253268229222E-2</v>
      </c>
      <c r="J252" s="31">
        <v>-265162</v>
      </c>
      <c r="K252" s="36">
        <f t="shared" si="58"/>
        <v>-5.397225119338106E-2</v>
      </c>
      <c r="L252" s="31">
        <v>0</v>
      </c>
      <c r="M252" s="36">
        <f t="shared" si="59"/>
        <v>0</v>
      </c>
      <c r="N252" s="31">
        <f t="shared" si="60"/>
        <v>-102838</v>
      </c>
      <c r="O252" s="36">
        <f t="shared" si="61"/>
        <v>-2.0932103273564543E-2</v>
      </c>
      <c r="P252" s="31">
        <v>802117</v>
      </c>
      <c r="Q252" s="31">
        <v>6523692</v>
      </c>
      <c r="R252" s="31">
        <v>6523692</v>
      </c>
      <c r="S252" s="31">
        <v>2752241</v>
      </c>
      <c r="T252" s="36">
        <f t="shared" si="62"/>
        <v>0.42188395773436271</v>
      </c>
      <c r="U252" s="36">
        <f t="shared" si="63"/>
        <v>-1.3305777087382513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8333112</v>
      </c>
      <c r="E254" s="32">
        <f>SUM(E248:E253)</f>
        <v>7364068</v>
      </c>
      <c r="F254" s="32">
        <f>SUM(F248:F253)</f>
        <v>82258</v>
      </c>
      <c r="G254" s="37">
        <f t="shared" si="56"/>
        <v>9.8712221796610922E-3</v>
      </c>
      <c r="H254" s="32">
        <f>SUM(H248:H253)</f>
        <v>1278493</v>
      </c>
      <c r="I254" s="37">
        <f t="shared" si="57"/>
        <v>0.15342323492111951</v>
      </c>
      <c r="J254" s="32">
        <f>SUM(J248:J253)</f>
        <v>1402585</v>
      </c>
      <c r="K254" s="37">
        <f t="shared" si="58"/>
        <v>0.19046334172905519</v>
      </c>
      <c r="L254" s="32">
        <f>SUM(L248:L253)</f>
        <v>0</v>
      </c>
      <c r="M254" s="37">
        <f t="shared" si="59"/>
        <v>0</v>
      </c>
      <c r="N254" s="32">
        <f t="shared" si="60"/>
        <v>2763336</v>
      </c>
      <c r="O254" s="37">
        <f t="shared" si="61"/>
        <v>0.37524585595896182</v>
      </c>
      <c r="P254" s="32">
        <f>SUM(P248:P253)</f>
        <v>1017181</v>
      </c>
      <c r="Q254" s="32">
        <f>SUM(Q248:Q253)</f>
        <v>9293810</v>
      </c>
      <c r="R254" s="32">
        <f>SUM(R248:R253)</f>
        <v>9293810</v>
      </c>
      <c r="S254" s="32">
        <f>SUM(S248:S253)</f>
        <v>4129553</v>
      </c>
      <c r="T254" s="37">
        <f t="shared" si="62"/>
        <v>0.44433370167885938</v>
      </c>
      <c r="U254" s="37">
        <f t="shared" si="63"/>
        <v>0.378894218433101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23073905</v>
      </c>
      <c r="E255" s="31">
        <v>23573905</v>
      </c>
      <c r="F255" s="31">
        <v>3123027</v>
      </c>
      <c r="G255" s="36">
        <f t="shared" si="56"/>
        <v>0.13534887137656154</v>
      </c>
      <c r="H255" s="31">
        <v>5645535</v>
      </c>
      <c r="I255" s="36">
        <f t="shared" si="57"/>
        <v>0.24467184899998504</v>
      </c>
      <c r="J255" s="31">
        <v>5267900</v>
      </c>
      <c r="K255" s="36">
        <f t="shared" si="58"/>
        <v>0.22346318948854677</v>
      </c>
      <c r="L255" s="31">
        <v>0</v>
      </c>
      <c r="M255" s="36">
        <f t="shared" si="59"/>
        <v>0</v>
      </c>
      <c r="N255" s="31">
        <f t="shared" si="60"/>
        <v>14036462</v>
      </c>
      <c r="O255" s="36">
        <f t="shared" si="61"/>
        <v>0.59542371109071657</v>
      </c>
      <c r="P255" s="31">
        <v>3135167</v>
      </c>
      <c r="Q255" s="31">
        <v>23181617</v>
      </c>
      <c r="R255" s="31">
        <v>21737732</v>
      </c>
      <c r="S255" s="31">
        <v>9941008</v>
      </c>
      <c r="T255" s="36">
        <f t="shared" si="62"/>
        <v>0.45731578620989533</v>
      </c>
      <c r="U255" s="36">
        <f t="shared" si="63"/>
        <v>0.68026137044693313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0</v>
      </c>
      <c r="E256" s="31">
        <v>0</v>
      </c>
      <c r="F256" s="31">
        <v>0</v>
      </c>
      <c r="G256" s="36">
        <f t="shared" si="56"/>
        <v>0</v>
      </c>
      <c r="H256" s="31">
        <v>0</v>
      </c>
      <c r="I256" s="36">
        <f t="shared" si="57"/>
        <v>0</v>
      </c>
      <c r="J256" s="31">
        <v>0</v>
      </c>
      <c r="K256" s="36">
        <f t="shared" si="58"/>
        <v>0</v>
      </c>
      <c r="L256" s="31">
        <v>0</v>
      </c>
      <c r="M256" s="36">
        <f t="shared" si="59"/>
        <v>0</v>
      </c>
      <c r="N256" s="31">
        <f t="shared" si="60"/>
        <v>0</v>
      </c>
      <c r="O256" s="36">
        <f t="shared" si="61"/>
        <v>0</v>
      </c>
      <c r="P256" s="31">
        <v>0</v>
      </c>
      <c r="Q256" s="31">
        <v>0</v>
      </c>
      <c r="R256" s="31">
        <v>0</v>
      </c>
      <c r="S256" s="31">
        <v>0</v>
      </c>
      <c r="T256" s="36">
        <f t="shared" si="62"/>
        <v>0</v>
      </c>
      <c r="U256" s="36">
        <f t="shared" si="63"/>
        <v>0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80000</v>
      </c>
      <c r="E257" s="31">
        <v>80000</v>
      </c>
      <c r="F257" s="31">
        <v>0</v>
      </c>
      <c r="G257" s="36">
        <f t="shared" si="56"/>
        <v>0</v>
      </c>
      <c r="H257" s="31">
        <v>1740</v>
      </c>
      <c r="I257" s="36">
        <f t="shared" si="57"/>
        <v>2.1749999999999999E-2</v>
      </c>
      <c r="J257" s="31">
        <v>35935</v>
      </c>
      <c r="K257" s="36">
        <f t="shared" si="58"/>
        <v>0.44918750000000002</v>
      </c>
      <c r="L257" s="31">
        <v>0</v>
      </c>
      <c r="M257" s="36">
        <f t="shared" si="59"/>
        <v>0</v>
      </c>
      <c r="N257" s="31">
        <f t="shared" si="60"/>
        <v>37675</v>
      </c>
      <c r="O257" s="36">
        <f t="shared" si="61"/>
        <v>0.47093750000000001</v>
      </c>
      <c r="P257" s="31">
        <v>48945</v>
      </c>
      <c r="Q257" s="31">
        <v>135000</v>
      </c>
      <c r="R257" s="31">
        <v>130000</v>
      </c>
      <c r="S257" s="31">
        <v>48945</v>
      </c>
      <c r="T257" s="36">
        <f t="shared" si="62"/>
        <v>0.3765</v>
      </c>
      <c r="U257" s="36">
        <f t="shared" si="63"/>
        <v>-0.26580856062927771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23153905</v>
      </c>
      <c r="E259" s="32">
        <f>SUM(E255:E258)</f>
        <v>23653905</v>
      </c>
      <c r="F259" s="32">
        <f>SUM(F255:F258)</f>
        <v>3123027</v>
      </c>
      <c r="G259" s="37">
        <f t="shared" si="56"/>
        <v>0.13488122197961855</v>
      </c>
      <c r="H259" s="32">
        <f>SUM(H255:H258)</f>
        <v>5647275</v>
      </c>
      <c r="I259" s="37">
        <f t="shared" si="57"/>
        <v>0.24390162264205542</v>
      </c>
      <c r="J259" s="32">
        <f>SUM(J255:J258)</f>
        <v>5303835</v>
      </c>
      <c r="K259" s="37">
        <f t="shared" si="58"/>
        <v>0.22422661289964596</v>
      </c>
      <c r="L259" s="32">
        <f>SUM(L255:L258)</f>
        <v>0</v>
      </c>
      <c r="M259" s="37">
        <f t="shared" si="59"/>
        <v>0</v>
      </c>
      <c r="N259" s="32">
        <f t="shared" si="60"/>
        <v>14074137</v>
      </c>
      <c r="O259" s="37">
        <f t="shared" si="61"/>
        <v>0.59500268560307479</v>
      </c>
      <c r="P259" s="32">
        <f>SUM(P255:P258)</f>
        <v>3184112</v>
      </c>
      <c r="Q259" s="32">
        <f>SUM(Q255:Q258)</f>
        <v>23316617</v>
      </c>
      <c r="R259" s="32">
        <f>SUM(R255:R258)</f>
        <v>21867732</v>
      </c>
      <c r="S259" s="32">
        <f>SUM(S255:S258)</f>
        <v>9989953</v>
      </c>
      <c r="T259" s="37">
        <f t="shared" si="62"/>
        <v>0.45683534991191588</v>
      </c>
      <c r="U259" s="37">
        <f t="shared" si="63"/>
        <v>0.66571873099941214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61131814</v>
      </c>
      <c r="E260" s="32">
        <f>SUM(E234:E239,E241:E246,E248:E253,E255:E258)</f>
        <v>65002424</v>
      </c>
      <c r="F260" s="32">
        <f>SUM(F234:F239,F241:F246,F248:F253,F255:F258)</f>
        <v>11462401</v>
      </c>
      <c r="G260" s="37">
        <f t="shared" si="56"/>
        <v>0.18750304056084446</v>
      </c>
      <c r="H260" s="32">
        <f>SUM(H234:H239,H241:H246,H248:H253,H255:H258)</f>
        <v>15218346</v>
      </c>
      <c r="I260" s="37">
        <f t="shared" si="57"/>
        <v>0.24894314439941206</v>
      </c>
      <c r="J260" s="32">
        <f>SUM(J234:J239,J241:J246,J248:J253,J255:J258)</f>
        <v>15863395</v>
      </c>
      <c r="K260" s="37">
        <f t="shared" si="58"/>
        <v>0.24404312983774268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42544142</v>
      </c>
      <c r="O260" s="37">
        <f t="shared" si="61"/>
        <v>0.65450085369124078</v>
      </c>
      <c r="P260" s="32">
        <f>SUM(P234:P239,P241:P246,P248:P253,P255:P258)</f>
        <v>11567058</v>
      </c>
      <c r="Q260" s="32">
        <f>SUM(Q234:Q239,Q241:Q246,Q248:Q253,Q255:Q258)</f>
        <v>62148356</v>
      </c>
      <c r="R260" s="32">
        <f>SUM(R234:R239,R241:R246,R248:R253,R255:R258)</f>
        <v>60718004</v>
      </c>
      <c r="S260" s="32">
        <f>SUM(S234:S239,S241:S246,S248:S253,S255:S258)</f>
        <v>36238267</v>
      </c>
      <c r="T260" s="37">
        <f t="shared" si="62"/>
        <v>0.59682902290398088</v>
      </c>
      <c r="U260" s="37">
        <f t="shared" si="63"/>
        <v>0.37142867270139046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0</v>
      </c>
      <c r="E263" s="31">
        <v>0</v>
      </c>
      <c r="F263" s="31">
        <v>0</v>
      </c>
      <c r="G263" s="36">
        <f t="shared" ref="G263:G299" si="64">IF(($D263     =0),0,($F263     /$D263     ))</f>
        <v>0</v>
      </c>
      <c r="H263" s="31">
        <v>0</v>
      </c>
      <c r="I263" s="36">
        <f t="shared" ref="I263:I299" si="65">IF(($D263     =0),0,($H263     /$D263     ))</f>
        <v>0</v>
      </c>
      <c r="J263" s="31">
        <v>0</v>
      </c>
      <c r="K263" s="36">
        <f t="shared" ref="K263:K299" si="66">IF(($E263     =0),0,($J263     /$E263     ))</f>
        <v>0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0</v>
      </c>
      <c r="O263" s="36">
        <f t="shared" ref="O263:O299" si="69">IF(($E263     =0),0,($N263     /$E263     ))</f>
        <v>0</v>
      </c>
      <c r="P263" s="31">
        <v>0</v>
      </c>
      <c r="Q263" s="31">
        <v>0</v>
      </c>
      <c r="R263" s="31">
        <v>0</v>
      </c>
      <c r="S263" s="31">
        <v>0</v>
      </c>
      <c r="T263" s="36">
        <f t="shared" ref="T263:T299" si="70">IF(($R263     =0),0,($S263     /$R263     ))</f>
        <v>0</v>
      </c>
      <c r="U263" s="36">
        <f t="shared" ref="U263:U299" si="71">IF(($P263     =0),0,(($J263     /$P263     )-1))</f>
        <v>0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0</v>
      </c>
      <c r="E264" s="31">
        <v>0</v>
      </c>
      <c r="F264" s="31">
        <v>0</v>
      </c>
      <c r="G264" s="36">
        <f t="shared" si="64"/>
        <v>0</v>
      </c>
      <c r="H264" s="31">
        <v>0</v>
      </c>
      <c r="I264" s="36">
        <f t="shared" si="65"/>
        <v>0</v>
      </c>
      <c r="J264" s="31">
        <v>0</v>
      </c>
      <c r="K264" s="36">
        <f t="shared" si="66"/>
        <v>0</v>
      </c>
      <c r="L264" s="31">
        <v>0</v>
      </c>
      <c r="M264" s="36">
        <f t="shared" si="67"/>
        <v>0</v>
      </c>
      <c r="N264" s="31">
        <f t="shared" si="68"/>
        <v>0</v>
      </c>
      <c r="O264" s="36">
        <f t="shared" si="69"/>
        <v>0</v>
      </c>
      <c r="P264" s="31">
        <v>0</v>
      </c>
      <c r="Q264" s="31">
        <v>2000000</v>
      </c>
      <c r="R264" s="31">
        <v>0</v>
      </c>
      <c r="S264" s="31">
        <v>0</v>
      </c>
      <c r="T264" s="36">
        <f t="shared" si="70"/>
        <v>0</v>
      </c>
      <c r="U264" s="36">
        <f t="shared" si="71"/>
        <v>0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0</v>
      </c>
      <c r="E265" s="31">
        <v>0</v>
      </c>
      <c r="F265" s="31">
        <v>0</v>
      </c>
      <c r="G265" s="36">
        <f t="shared" si="64"/>
        <v>0</v>
      </c>
      <c r="H265" s="31">
        <v>0</v>
      </c>
      <c r="I265" s="36">
        <f t="shared" si="65"/>
        <v>0</v>
      </c>
      <c r="J265" s="31">
        <v>0</v>
      </c>
      <c r="K265" s="36">
        <f t="shared" si="66"/>
        <v>0</v>
      </c>
      <c r="L265" s="31">
        <v>0</v>
      </c>
      <c r="M265" s="36">
        <f t="shared" si="67"/>
        <v>0</v>
      </c>
      <c r="N265" s="31">
        <f t="shared" si="68"/>
        <v>0</v>
      </c>
      <c r="O265" s="36">
        <f t="shared" si="69"/>
        <v>0</v>
      </c>
      <c r="P265" s="31">
        <v>0</v>
      </c>
      <c r="Q265" s="31">
        <v>0</v>
      </c>
      <c r="R265" s="31">
        <v>0</v>
      </c>
      <c r="S265" s="31">
        <v>0</v>
      </c>
      <c r="T265" s="36">
        <f t="shared" si="70"/>
        <v>0</v>
      </c>
      <c r="U265" s="36">
        <f t="shared" si="71"/>
        <v>0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0</v>
      </c>
      <c r="E267" s="32">
        <f>SUM(E263:E266)</f>
        <v>0</v>
      </c>
      <c r="F267" s="32">
        <f>SUM(F263:F266)</f>
        <v>0</v>
      </c>
      <c r="G267" s="37">
        <f t="shared" si="64"/>
        <v>0</v>
      </c>
      <c r="H267" s="32">
        <f>SUM(H263:H266)</f>
        <v>0</v>
      </c>
      <c r="I267" s="37">
        <f t="shared" si="65"/>
        <v>0</v>
      </c>
      <c r="J267" s="32">
        <f>SUM(J263:J266)</f>
        <v>0</v>
      </c>
      <c r="K267" s="37">
        <f t="shared" si="66"/>
        <v>0</v>
      </c>
      <c r="L267" s="32">
        <f>SUM(L263:L266)</f>
        <v>0</v>
      </c>
      <c r="M267" s="37">
        <f t="shared" si="67"/>
        <v>0</v>
      </c>
      <c r="N267" s="32">
        <f t="shared" si="68"/>
        <v>0</v>
      </c>
      <c r="O267" s="37">
        <f t="shared" si="69"/>
        <v>0</v>
      </c>
      <c r="P267" s="32">
        <f>SUM(P263:P266)</f>
        <v>0</v>
      </c>
      <c r="Q267" s="32">
        <f>SUM(Q263:Q266)</f>
        <v>2000000</v>
      </c>
      <c r="R267" s="32">
        <f>SUM(R263:R266)</f>
        <v>0</v>
      </c>
      <c r="S267" s="32">
        <f>SUM(S263:S266)</f>
        <v>0</v>
      </c>
      <c r="T267" s="37">
        <f t="shared" si="70"/>
        <v>0</v>
      </c>
      <c r="U267" s="37">
        <f t="shared" si="71"/>
        <v>0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0</v>
      </c>
      <c r="E268" s="31">
        <v>0</v>
      </c>
      <c r="F268" s="31">
        <v>0</v>
      </c>
      <c r="G268" s="36">
        <f t="shared" si="64"/>
        <v>0</v>
      </c>
      <c r="H268" s="31">
        <v>0</v>
      </c>
      <c r="I268" s="36">
        <f t="shared" si="65"/>
        <v>0</v>
      </c>
      <c r="J268" s="31">
        <v>0</v>
      </c>
      <c r="K268" s="36">
        <f t="shared" si="66"/>
        <v>0</v>
      </c>
      <c r="L268" s="31">
        <v>0</v>
      </c>
      <c r="M268" s="36">
        <f t="shared" si="67"/>
        <v>0</v>
      </c>
      <c r="N268" s="31">
        <f t="shared" si="68"/>
        <v>0</v>
      </c>
      <c r="O268" s="36">
        <f t="shared" si="69"/>
        <v>0</v>
      </c>
      <c r="P268" s="31">
        <v>3236</v>
      </c>
      <c r="Q268" s="31">
        <v>310987</v>
      </c>
      <c r="R268" s="31">
        <v>864210</v>
      </c>
      <c r="S268" s="31">
        <v>68521</v>
      </c>
      <c r="T268" s="36">
        <f t="shared" si="70"/>
        <v>7.9287441709769618E-2</v>
      </c>
      <c r="U268" s="36">
        <f t="shared" si="71"/>
        <v>-1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0</v>
      </c>
      <c r="E269" s="31">
        <v>0</v>
      </c>
      <c r="F269" s="31">
        <v>0</v>
      </c>
      <c r="G269" s="36">
        <f t="shared" si="64"/>
        <v>0</v>
      </c>
      <c r="H269" s="31">
        <v>0</v>
      </c>
      <c r="I269" s="36">
        <f t="shared" si="65"/>
        <v>0</v>
      </c>
      <c r="J269" s="31">
        <v>0</v>
      </c>
      <c r="K269" s="36">
        <f t="shared" si="66"/>
        <v>0</v>
      </c>
      <c r="L269" s="31">
        <v>0</v>
      </c>
      <c r="M269" s="36">
        <f t="shared" si="67"/>
        <v>0</v>
      </c>
      <c r="N269" s="31">
        <f t="shared" si="68"/>
        <v>0</v>
      </c>
      <c r="O269" s="36">
        <f t="shared" si="69"/>
        <v>0</v>
      </c>
      <c r="P269" s="31">
        <v>0</v>
      </c>
      <c r="Q269" s="31">
        <v>0</v>
      </c>
      <c r="R269" s="31">
        <v>0</v>
      </c>
      <c r="S269" s="31">
        <v>0</v>
      </c>
      <c r="T269" s="36">
        <f t="shared" si="70"/>
        <v>0</v>
      </c>
      <c r="U269" s="36">
        <f t="shared" si="71"/>
        <v>0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0</v>
      </c>
      <c r="E270" s="31">
        <v>0</v>
      </c>
      <c r="F270" s="31">
        <v>0</v>
      </c>
      <c r="G270" s="36">
        <f t="shared" si="64"/>
        <v>0</v>
      </c>
      <c r="H270" s="31">
        <v>0</v>
      </c>
      <c r="I270" s="36">
        <f t="shared" si="65"/>
        <v>0</v>
      </c>
      <c r="J270" s="31">
        <v>0</v>
      </c>
      <c r="K270" s="36">
        <f t="shared" si="66"/>
        <v>0</v>
      </c>
      <c r="L270" s="31">
        <v>0</v>
      </c>
      <c r="M270" s="36">
        <f t="shared" si="67"/>
        <v>0</v>
      </c>
      <c r="N270" s="31">
        <f t="shared" si="68"/>
        <v>0</v>
      </c>
      <c r="O270" s="36">
        <f t="shared" si="69"/>
        <v>0</v>
      </c>
      <c r="P270" s="31">
        <v>0</v>
      </c>
      <c r="Q270" s="31">
        <v>11015</v>
      </c>
      <c r="R270" s="31">
        <v>0</v>
      </c>
      <c r="S270" s="31">
        <v>0</v>
      </c>
      <c r="T270" s="36">
        <f t="shared" si="70"/>
        <v>0</v>
      </c>
      <c r="U270" s="36">
        <f t="shared" si="71"/>
        <v>0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84574</v>
      </c>
      <c r="E271" s="31">
        <v>8000</v>
      </c>
      <c r="F271" s="31">
        <v>0</v>
      </c>
      <c r="G271" s="36">
        <f t="shared" si="64"/>
        <v>0</v>
      </c>
      <c r="H271" s="31">
        <v>0</v>
      </c>
      <c r="I271" s="36">
        <f t="shared" si="65"/>
        <v>0</v>
      </c>
      <c r="J271" s="31">
        <v>0</v>
      </c>
      <c r="K271" s="36">
        <f t="shared" si="66"/>
        <v>0</v>
      </c>
      <c r="L271" s="31">
        <v>0</v>
      </c>
      <c r="M271" s="36">
        <f t="shared" si="67"/>
        <v>0</v>
      </c>
      <c r="N271" s="31">
        <f t="shared" si="68"/>
        <v>0</v>
      </c>
      <c r="O271" s="36">
        <f t="shared" si="69"/>
        <v>0</v>
      </c>
      <c r="P271" s="31">
        <v>35834</v>
      </c>
      <c r="Q271" s="31">
        <v>80574</v>
      </c>
      <c r="R271" s="31">
        <v>84574</v>
      </c>
      <c r="S271" s="31">
        <v>35834</v>
      </c>
      <c r="T271" s="36">
        <f t="shared" si="70"/>
        <v>0.42369995506893371</v>
      </c>
      <c r="U271" s="36">
        <f t="shared" si="71"/>
        <v>-1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0</v>
      </c>
      <c r="E272" s="31">
        <v>0</v>
      </c>
      <c r="F272" s="31">
        <v>0</v>
      </c>
      <c r="G272" s="36">
        <f t="shared" si="64"/>
        <v>0</v>
      </c>
      <c r="H272" s="31">
        <v>0</v>
      </c>
      <c r="I272" s="36">
        <f t="shared" si="65"/>
        <v>0</v>
      </c>
      <c r="J272" s="31">
        <v>0</v>
      </c>
      <c r="K272" s="36">
        <f t="shared" si="66"/>
        <v>0</v>
      </c>
      <c r="L272" s="31">
        <v>0</v>
      </c>
      <c r="M272" s="36">
        <f t="shared" si="67"/>
        <v>0</v>
      </c>
      <c r="N272" s="31">
        <f t="shared" si="68"/>
        <v>0</v>
      </c>
      <c r="O272" s="36">
        <f t="shared" si="69"/>
        <v>0</v>
      </c>
      <c r="P272" s="31">
        <v>0</v>
      </c>
      <c r="Q272" s="31">
        <v>0</v>
      </c>
      <c r="R272" s="31">
        <v>0</v>
      </c>
      <c r="S272" s="31">
        <v>0</v>
      </c>
      <c r="T272" s="36">
        <f t="shared" si="70"/>
        <v>0</v>
      </c>
      <c r="U272" s="36">
        <f t="shared" si="71"/>
        <v>0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0</v>
      </c>
      <c r="E273" s="31">
        <v>0</v>
      </c>
      <c r="F273" s="31">
        <v>0</v>
      </c>
      <c r="G273" s="36">
        <f t="shared" si="64"/>
        <v>0</v>
      </c>
      <c r="H273" s="31">
        <v>0</v>
      </c>
      <c r="I273" s="36">
        <f t="shared" si="65"/>
        <v>0</v>
      </c>
      <c r="J273" s="31">
        <v>0</v>
      </c>
      <c r="K273" s="36">
        <f t="shared" si="66"/>
        <v>0</v>
      </c>
      <c r="L273" s="31">
        <v>0</v>
      </c>
      <c r="M273" s="36">
        <f t="shared" si="67"/>
        <v>0</v>
      </c>
      <c r="N273" s="31">
        <f t="shared" si="68"/>
        <v>0</v>
      </c>
      <c r="O273" s="36">
        <f t="shared" si="69"/>
        <v>0</v>
      </c>
      <c r="P273" s="31">
        <v>0</v>
      </c>
      <c r="Q273" s="31">
        <v>0</v>
      </c>
      <c r="R273" s="31">
        <v>0</v>
      </c>
      <c r="S273" s="31">
        <v>0</v>
      </c>
      <c r="T273" s="36">
        <f t="shared" si="70"/>
        <v>0</v>
      </c>
      <c r="U273" s="36">
        <f t="shared" si="71"/>
        <v>0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2177186</v>
      </c>
      <c r="E274" s="31">
        <v>2040790</v>
      </c>
      <c r="F274" s="31">
        <v>489167</v>
      </c>
      <c r="G274" s="36">
        <f t="shared" si="64"/>
        <v>0.22467855295780884</v>
      </c>
      <c r="H274" s="31">
        <v>554042</v>
      </c>
      <c r="I274" s="36">
        <f t="shared" si="65"/>
        <v>0.25447619082613981</v>
      </c>
      <c r="J274" s="31">
        <v>462908</v>
      </c>
      <c r="K274" s="36">
        <f t="shared" si="66"/>
        <v>0.22682784607921441</v>
      </c>
      <c r="L274" s="31">
        <v>0</v>
      </c>
      <c r="M274" s="36">
        <f t="shared" si="67"/>
        <v>0</v>
      </c>
      <c r="N274" s="31">
        <f t="shared" si="68"/>
        <v>1506117</v>
      </c>
      <c r="O274" s="36">
        <f t="shared" si="69"/>
        <v>0.73800685028836877</v>
      </c>
      <c r="P274" s="31">
        <v>432519</v>
      </c>
      <c r="Q274" s="31">
        <v>1819061</v>
      </c>
      <c r="R274" s="31">
        <v>1861511</v>
      </c>
      <c r="S274" s="31">
        <v>1376284</v>
      </c>
      <c r="T274" s="36">
        <f t="shared" si="70"/>
        <v>0.73933702245111632</v>
      </c>
      <c r="U274" s="36">
        <f t="shared" si="71"/>
        <v>7.0260497226711349E-2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2261760</v>
      </c>
      <c r="E275" s="32">
        <f>SUM(E268:E274)</f>
        <v>2048790</v>
      </c>
      <c r="F275" s="32">
        <f>SUM(F268:F274)</f>
        <v>489167</v>
      </c>
      <c r="G275" s="37">
        <f t="shared" si="64"/>
        <v>0.21627714700056594</v>
      </c>
      <c r="H275" s="32">
        <f>SUM(H268:H274)</f>
        <v>554042</v>
      </c>
      <c r="I275" s="37">
        <f t="shared" si="65"/>
        <v>0.24496056168647426</v>
      </c>
      <c r="J275" s="32">
        <f>SUM(J268:J274)</f>
        <v>462908</v>
      </c>
      <c r="K275" s="37">
        <f t="shared" si="66"/>
        <v>0.22594214145910513</v>
      </c>
      <c r="L275" s="32">
        <f>SUM(L268:L274)</f>
        <v>0</v>
      </c>
      <c r="M275" s="37">
        <f t="shared" si="67"/>
        <v>0</v>
      </c>
      <c r="N275" s="32">
        <f t="shared" si="68"/>
        <v>1506117</v>
      </c>
      <c r="O275" s="37">
        <f t="shared" si="69"/>
        <v>0.73512512263335916</v>
      </c>
      <c r="P275" s="32">
        <f>SUM(P268:P274)</f>
        <v>471589</v>
      </c>
      <c r="Q275" s="32">
        <f>SUM(Q268:Q274)</f>
        <v>2221637</v>
      </c>
      <c r="R275" s="32">
        <f>SUM(R268:R274)</f>
        <v>2810295</v>
      </c>
      <c r="S275" s="32">
        <f>SUM(S268:S274)</f>
        <v>1480639</v>
      </c>
      <c r="T275" s="37">
        <f t="shared" si="70"/>
        <v>0.52686248240843048</v>
      </c>
      <c r="U275" s="37">
        <f t="shared" si="71"/>
        <v>-1.8407978133501812E-2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0</v>
      </c>
      <c r="E276" s="31">
        <v>0</v>
      </c>
      <c r="F276" s="31">
        <v>0</v>
      </c>
      <c r="G276" s="36">
        <f t="shared" si="64"/>
        <v>0</v>
      </c>
      <c r="H276" s="31">
        <v>0</v>
      </c>
      <c r="I276" s="36">
        <f t="shared" si="65"/>
        <v>0</v>
      </c>
      <c r="J276" s="31">
        <v>0</v>
      </c>
      <c r="K276" s="36">
        <f t="shared" si="66"/>
        <v>0</v>
      </c>
      <c r="L276" s="31">
        <v>0</v>
      </c>
      <c r="M276" s="36">
        <f t="shared" si="67"/>
        <v>0</v>
      </c>
      <c r="N276" s="31">
        <f t="shared" si="68"/>
        <v>0</v>
      </c>
      <c r="O276" s="36">
        <f t="shared" si="69"/>
        <v>0</v>
      </c>
      <c r="P276" s="31">
        <v>0</v>
      </c>
      <c r="Q276" s="31">
        <v>0</v>
      </c>
      <c r="R276" s="31">
        <v>0</v>
      </c>
      <c r="S276" s="31">
        <v>0</v>
      </c>
      <c r="T276" s="36">
        <f t="shared" si="70"/>
        <v>0</v>
      </c>
      <c r="U276" s="36">
        <f t="shared" si="71"/>
        <v>0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0</v>
      </c>
      <c r="E277" s="31">
        <v>0</v>
      </c>
      <c r="F277" s="31">
        <v>0</v>
      </c>
      <c r="G277" s="36">
        <f t="shared" si="64"/>
        <v>0</v>
      </c>
      <c r="H277" s="31">
        <v>0</v>
      </c>
      <c r="I277" s="36">
        <f t="shared" si="65"/>
        <v>0</v>
      </c>
      <c r="J277" s="31">
        <v>0</v>
      </c>
      <c r="K277" s="36">
        <f t="shared" si="66"/>
        <v>0</v>
      </c>
      <c r="L277" s="31">
        <v>0</v>
      </c>
      <c r="M277" s="36">
        <f t="shared" si="67"/>
        <v>0</v>
      </c>
      <c r="N277" s="31">
        <f t="shared" si="68"/>
        <v>0</v>
      </c>
      <c r="O277" s="36">
        <f t="shared" si="69"/>
        <v>0</v>
      </c>
      <c r="P277" s="31">
        <v>0</v>
      </c>
      <c r="Q277" s="31">
        <v>0</v>
      </c>
      <c r="R277" s="31">
        <v>0</v>
      </c>
      <c r="S277" s="31">
        <v>0</v>
      </c>
      <c r="T277" s="36">
        <f t="shared" si="70"/>
        <v>0</v>
      </c>
      <c r="U277" s="36">
        <f t="shared" si="71"/>
        <v>0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366188</v>
      </c>
      <c r="E278" s="31">
        <v>0</v>
      </c>
      <c r="F278" s="31">
        <v>0</v>
      </c>
      <c r="G278" s="36">
        <f t="shared" si="64"/>
        <v>0</v>
      </c>
      <c r="H278" s="31">
        <v>0</v>
      </c>
      <c r="I278" s="36">
        <f t="shared" si="65"/>
        <v>0</v>
      </c>
      <c r="J278" s="31">
        <v>0</v>
      </c>
      <c r="K278" s="36">
        <f t="shared" si="66"/>
        <v>0</v>
      </c>
      <c r="L278" s="31">
        <v>0</v>
      </c>
      <c r="M278" s="36">
        <f t="shared" si="67"/>
        <v>0</v>
      </c>
      <c r="N278" s="31">
        <f t="shared" si="68"/>
        <v>0</v>
      </c>
      <c r="O278" s="36">
        <f t="shared" si="69"/>
        <v>0</v>
      </c>
      <c r="P278" s="31">
        <v>0</v>
      </c>
      <c r="Q278" s="31">
        <v>0</v>
      </c>
      <c r="R278" s="31">
        <v>46459</v>
      </c>
      <c r="S278" s="31">
        <v>0</v>
      </c>
      <c r="T278" s="36">
        <f t="shared" si="70"/>
        <v>0</v>
      </c>
      <c r="U278" s="36">
        <f t="shared" si="71"/>
        <v>0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0</v>
      </c>
      <c r="E279" s="31">
        <v>0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0</v>
      </c>
      <c r="K279" s="36">
        <f t="shared" si="66"/>
        <v>0</v>
      </c>
      <c r="L279" s="31">
        <v>0</v>
      </c>
      <c r="M279" s="36">
        <f t="shared" si="67"/>
        <v>0</v>
      </c>
      <c r="N279" s="31">
        <f t="shared" si="68"/>
        <v>0</v>
      </c>
      <c r="O279" s="36">
        <f t="shared" si="69"/>
        <v>0</v>
      </c>
      <c r="P279" s="31">
        <v>0</v>
      </c>
      <c r="Q279" s="31">
        <v>104540</v>
      </c>
      <c r="R279" s="31">
        <v>0</v>
      </c>
      <c r="S279" s="31">
        <v>0</v>
      </c>
      <c r="T279" s="36">
        <f t="shared" si="70"/>
        <v>0</v>
      </c>
      <c r="U279" s="36">
        <f t="shared" si="71"/>
        <v>0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0</v>
      </c>
      <c r="E280" s="31">
        <v>0</v>
      </c>
      <c r="F280" s="31">
        <v>0</v>
      </c>
      <c r="G280" s="36">
        <f t="shared" si="64"/>
        <v>0</v>
      </c>
      <c r="H280" s="31">
        <v>0</v>
      </c>
      <c r="I280" s="36">
        <f t="shared" si="65"/>
        <v>0</v>
      </c>
      <c r="J280" s="31">
        <v>0</v>
      </c>
      <c r="K280" s="36">
        <f t="shared" si="66"/>
        <v>0</v>
      </c>
      <c r="L280" s="31">
        <v>0</v>
      </c>
      <c r="M280" s="36">
        <f t="shared" si="67"/>
        <v>0</v>
      </c>
      <c r="N280" s="31">
        <f t="shared" si="68"/>
        <v>0</v>
      </c>
      <c r="O280" s="36">
        <f t="shared" si="69"/>
        <v>0</v>
      </c>
      <c r="P280" s="31">
        <v>0</v>
      </c>
      <c r="Q280" s="31">
        <v>0</v>
      </c>
      <c r="R280" s="31">
        <v>0</v>
      </c>
      <c r="S280" s="31">
        <v>0</v>
      </c>
      <c r="T280" s="36">
        <f t="shared" si="70"/>
        <v>0</v>
      </c>
      <c r="U280" s="36">
        <f t="shared" si="71"/>
        <v>0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0</v>
      </c>
      <c r="E281" s="31">
        <v>0</v>
      </c>
      <c r="F281" s="31">
        <v>0</v>
      </c>
      <c r="G281" s="36">
        <f t="shared" si="64"/>
        <v>0</v>
      </c>
      <c r="H281" s="31">
        <v>0</v>
      </c>
      <c r="I281" s="36">
        <f t="shared" si="65"/>
        <v>0</v>
      </c>
      <c r="J281" s="31">
        <v>0</v>
      </c>
      <c r="K281" s="36">
        <f t="shared" si="66"/>
        <v>0</v>
      </c>
      <c r="L281" s="31">
        <v>0</v>
      </c>
      <c r="M281" s="36">
        <f t="shared" si="67"/>
        <v>0</v>
      </c>
      <c r="N281" s="31">
        <f t="shared" si="68"/>
        <v>0</v>
      </c>
      <c r="O281" s="36">
        <f t="shared" si="69"/>
        <v>0</v>
      </c>
      <c r="P281" s="31">
        <v>0</v>
      </c>
      <c r="Q281" s="31">
        <v>0</v>
      </c>
      <c r="R281" s="31">
        <v>0</v>
      </c>
      <c r="S281" s="31">
        <v>0</v>
      </c>
      <c r="T281" s="36">
        <f t="shared" si="70"/>
        <v>0</v>
      </c>
      <c r="U281" s="36">
        <f t="shared" si="71"/>
        <v>0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3312466</v>
      </c>
      <c r="E282" s="31">
        <v>4028698</v>
      </c>
      <c r="F282" s="31">
        <v>1022699</v>
      </c>
      <c r="G282" s="36">
        <f t="shared" si="64"/>
        <v>0.30874248973423424</v>
      </c>
      <c r="H282" s="31">
        <v>1913935</v>
      </c>
      <c r="I282" s="36">
        <f t="shared" si="65"/>
        <v>0.5777976287152834</v>
      </c>
      <c r="J282" s="31">
        <v>1337751</v>
      </c>
      <c r="K282" s="36">
        <f t="shared" si="66"/>
        <v>0.33205541840068431</v>
      </c>
      <c r="L282" s="31">
        <v>0</v>
      </c>
      <c r="M282" s="36">
        <f t="shared" si="67"/>
        <v>0</v>
      </c>
      <c r="N282" s="31">
        <f t="shared" si="68"/>
        <v>4274385</v>
      </c>
      <c r="O282" s="36">
        <f t="shared" si="69"/>
        <v>1.0609842187227734</v>
      </c>
      <c r="P282" s="31">
        <v>1131808</v>
      </c>
      <c r="Q282" s="31">
        <v>3100203</v>
      </c>
      <c r="R282" s="31">
        <v>2892685</v>
      </c>
      <c r="S282" s="31">
        <v>3244976</v>
      </c>
      <c r="T282" s="36">
        <f t="shared" si="70"/>
        <v>1.1217868520077368</v>
      </c>
      <c r="U282" s="36">
        <f t="shared" si="71"/>
        <v>0.18195930758573886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0</v>
      </c>
      <c r="E283" s="31">
        <v>0</v>
      </c>
      <c r="F283" s="31">
        <v>0</v>
      </c>
      <c r="G283" s="36">
        <f t="shared" si="64"/>
        <v>0</v>
      </c>
      <c r="H283" s="31">
        <v>0</v>
      </c>
      <c r="I283" s="36">
        <f t="shared" si="65"/>
        <v>0</v>
      </c>
      <c r="J283" s="31">
        <v>0</v>
      </c>
      <c r="K283" s="36">
        <f t="shared" si="66"/>
        <v>0</v>
      </c>
      <c r="L283" s="31">
        <v>0</v>
      </c>
      <c r="M283" s="36">
        <f t="shared" si="67"/>
        <v>0</v>
      </c>
      <c r="N283" s="31">
        <f t="shared" si="68"/>
        <v>0</v>
      </c>
      <c r="O283" s="36">
        <f t="shared" si="69"/>
        <v>0</v>
      </c>
      <c r="P283" s="31">
        <v>0</v>
      </c>
      <c r="Q283" s="31">
        <v>0</v>
      </c>
      <c r="R283" s="31">
        <v>0</v>
      </c>
      <c r="S283" s="31">
        <v>0</v>
      </c>
      <c r="T283" s="36">
        <f t="shared" si="70"/>
        <v>0</v>
      </c>
      <c r="U283" s="36">
        <f t="shared" si="71"/>
        <v>0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3678654</v>
      </c>
      <c r="E285" s="32">
        <f>SUM(E276:E284)</f>
        <v>4028698</v>
      </c>
      <c r="F285" s="32">
        <f>SUM(F276:F284)</f>
        <v>1022699</v>
      </c>
      <c r="G285" s="37">
        <f t="shared" si="64"/>
        <v>0.27800902177807424</v>
      </c>
      <c r="H285" s="32">
        <f>SUM(H276:H284)</f>
        <v>1913935</v>
      </c>
      <c r="I285" s="37">
        <f t="shared" si="65"/>
        <v>0.52028133116079955</v>
      </c>
      <c r="J285" s="32">
        <f>SUM(J276:J284)</f>
        <v>1337751</v>
      </c>
      <c r="K285" s="37">
        <f t="shared" si="66"/>
        <v>0.33205541840068431</v>
      </c>
      <c r="L285" s="32">
        <f>SUM(L276:L284)</f>
        <v>0</v>
      </c>
      <c r="M285" s="37">
        <f t="shared" si="67"/>
        <v>0</v>
      </c>
      <c r="N285" s="32">
        <f t="shared" si="68"/>
        <v>4274385</v>
      </c>
      <c r="O285" s="37">
        <f t="shared" si="69"/>
        <v>1.0609842187227734</v>
      </c>
      <c r="P285" s="32">
        <f>SUM(P276:P284)</f>
        <v>1131808</v>
      </c>
      <c r="Q285" s="32">
        <f>SUM(Q276:Q284)</f>
        <v>3204743</v>
      </c>
      <c r="R285" s="32">
        <f>SUM(R276:R284)</f>
        <v>2939144</v>
      </c>
      <c r="S285" s="32">
        <f>SUM(S276:S284)</f>
        <v>3244976</v>
      </c>
      <c r="T285" s="37">
        <f t="shared" si="70"/>
        <v>1.1040547860193308</v>
      </c>
      <c r="U285" s="37">
        <f t="shared" si="71"/>
        <v>0.18195930758573886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649650</v>
      </c>
      <c r="E286" s="31">
        <v>649650</v>
      </c>
      <c r="F286" s="31">
        <v>100098</v>
      </c>
      <c r="G286" s="36">
        <f t="shared" si="64"/>
        <v>0.15407988917109214</v>
      </c>
      <c r="H286" s="31">
        <v>139240</v>
      </c>
      <c r="I286" s="36">
        <f t="shared" si="65"/>
        <v>0.21433079350419457</v>
      </c>
      <c r="J286" s="31">
        <v>169930</v>
      </c>
      <c r="K286" s="36">
        <f t="shared" si="66"/>
        <v>0.26157161548526131</v>
      </c>
      <c r="L286" s="31">
        <v>0</v>
      </c>
      <c r="M286" s="36">
        <f t="shared" si="67"/>
        <v>0</v>
      </c>
      <c r="N286" s="31">
        <f t="shared" si="68"/>
        <v>409268</v>
      </c>
      <c r="O286" s="36">
        <f t="shared" si="69"/>
        <v>0.62998229816054796</v>
      </c>
      <c r="P286" s="31">
        <v>47168</v>
      </c>
      <c r="Q286" s="31">
        <v>1068757</v>
      </c>
      <c r="R286" s="31">
        <v>1068757</v>
      </c>
      <c r="S286" s="31">
        <v>187678</v>
      </c>
      <c r="T286" s="36">
        <f t="shared" si="70"/>
        <v>0.17560399604400251</v>
      </c>
      <c r="U286" s="36">
        <f t="shared" si="71"/>
        <v>2.6026543419267298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0</v>
      </c>
      <c r="E287" s="31">
        <v>0</v>
      </c>
      <c r="F287" s="31">
        <v>0</v>
      </c>
      <c r="G287" s="36">
        <f t="shared" si="64"/>
        <v>0</v>
      </c>
      <c r="H287" s="31">
        <v>0</v>
      </c>
      <c r="I287" s="36">
        <f t="shared" si="65"/>
        <v>0</v>
      </c>
      <c r="J287" s="31">
        <v>0</v>
      </c>
      <c r="K287" s="36">
        <f t="shared" si="66"/>
        <v>0</v>
      </c>
      <c r="L287" s="31">
        <v>0</v>
      </c>
      <c r="M287" s="36">
        <f t="shared" si="67"/>
        <v>0</v>
      </c>
      <c r="N287" s="31">
        <f t="shared" si="68"/>
        <v>0</v>
      </c>
      <c r="O287" s="36">
        <f t="shared" si="69"/>
        <v>0</v>
      </c>
      <c r="P287" s="31">
        <v>0</v>
      </c>
      <c r="Q287" s="31">
        <v>0</v>
      </c>
      <c r="R287" s="31">
        <v>0</v>
      </c>
      <c r="S287" s="31">
        <v>0</v>
      </c>
      <c r="T287" s="36">
        <f t="shared" si="70"/>
        <v>0</v>
      </c>
      <c r="U287" s="36">
        <f t="shared" si="71"/>
        <v>0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0</v>
      </c>
      <c r="E288" s="31">
        <v>0</v>
      </c>
      <c r="F288" s="31">
        <v>0</v>
      </c>
      <c r="G288" s="36">
        <f t="shared" si="64"/>
        <v>0</v>
      </c>
      <c r="H288" s="31">
        <v>0</v>
      </c>
      <c r="I288" s="36">
        <f t="shared" si="65"/>
        <v>0</v>
      </c>
      <c r="J288" s="31">
        <v>0</v>
      </c>
      <c r="K288" s="36">
        <f t="shared" si="66"/>
        <v>0</v>
      </c>
      <c r="L288" s="31">
        <v>0</v>
      </c>
      <c r="M288" s="36">
        <f t="shared" si="67"/>
        <v>0</v>
      </c>
      <c r="N288" s="31">
        <f t="shared" si="68"/>
        <v>0</v>
      </c>
      <c r="O288" s="36">
        <f t="shared" si="69"/>
        <v>0</v>
      </c>
      <c r="P288" s="31">
        <v>0</v>
      </c>
      <c r="Q288" s="31">
        <v>0</v>
      </c>
      <c r="R288" s="31">
        <v>0</v>
      </c>
      <c r="S288" s="31">
        <v>0</v>
      </c>
      <c r="T288" s="36">
        <f t="shared" si="70"/>
        <v>0</v>
      </c>
      <c r="U288" s="36">
        <f t="shared" si="71"/>
        <v>0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0</v>
      </c>
      <c r="E289" s="31">
        <v>0</v>
      </c>
      <c r="F289" s="31">
        <v>0</v>
      </c>
      <c r="G289" s="36">
        <f t="shared" si="64"/>
        <v>0</v>
      </c>
      <c r="H289" s="31">
        <v>0</v>
      </c>
      <c r="I289" s="36">
        <f t="shared" si="65"/>
        <v>0</v>
      </c>
      <c r="J289" s="31">
        <v>0</v>
      </c>
      <c r="K289" s="36">
        <f t="shared" si="66"/>
        <v>0</v>
      </c>
      <c r="L289" s="31">
        <v>0</v>
      </c>
      <c r="M289" s="36">
        <f t="shared" si="67"/>
        <v>0</v>
      </c>
      <c r="N289" s="31">
        <f t="shared" si="68"/>
        <v>0</v>
      </c>
      <c r="O289" s="36">
        <f t="shared" si="69"/>
        <v>0</v>
      </c>
      <c r="P289" s="31">
        <v>0</v>
      </c>
      <c r="Q289" s="31">
        <v>0</v>
      </c>
      <c r="R289" s="31">
        <v>0</v>
      </c>
      <c r="S289" s="31">
        <v>0</v>
      </c>
      <c r="T289" s="36">
        <f t="shared" si="70"/>
        <v>0</v>
      </c>
      <c r="U289" s="36">
        <f t="shared" si="71"/>
        <v>0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5046042</v>
      </c>
      <c r="E290" s="31">
        <v>5509224</v>
      </c>
      <c r="F290" s="31">
        <v>1240424</v>
      </c>
      <c r="G290" s="36">
        <f t="shared" si="64"/>
        <v>0.24582118024384261</v>
      </c>
      <c r="H290" s="31">
        <v>1254611</v>
      </c>
      <c r="I290" s="36">
        <f t="shared" si="65"/>
        <v>0.24863269073067565</v>
      </c>
      <c r="J290" s="31">
        <v>1357336</v>
      </c>
      <c r="K290" s="36">
        <f t="shared" si="66"/>
        <v>0.24637517007839943</v>
      </c>
      <c r="L290" s="31">
        <v>0</v>
      </c>
      <c r="M290" s="36">
        <f t="shared" si="67"/>
        <v>0</v>
      </c>
      <c r="N290" s="31">
        <f t="shared" si="68"/>
        <v>3852371</v>
      </c>
      <c r="O290" s="36">
        <f t="shared" si="69"/>
        <v>0.69925837105189403</v>
      </c>
      <c r="P290" s="31">
        <v>1050178</v>
      </c>
      <c r="Q290" s="31">
        <v>4910941</v>
      </c>
      <c r="R290" s="31">
        <v>4910941</v>
      </c>
      <c r="S290" s="31">
        <v>3128237</v>
      </c>
      <c r="T290" s="36">
        <f t="shared" si="70"/>
        <v>0.63699339902474905</v>
      </c>
      <c r="U290" s="36">
        <f t="shared" si="71"/>
        <v>0.29248184593468918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1327727</v>
      </c>
      <c r="E291" s="31">
        <v>1279132</v>
      </c>
      <c r="F291" s="31">
        <v>314742</v>
      </c>
      <c r="G291" s="36">
        <f t="shared" si="64"/>
        <v>0.23705324965147204</v>
      </c>
      <c r="H291" s="31">
        <v>323765</v>
      </c>
      <c r="I291" s="36">
        <f t="shared" si="65"/>
        <v>0.24384907439556475</v>
      </c>
      <c r="J291" s="31">
        <v>300093</v>
      </c>
      <c r="K291" s="36">
        <f t="shared" si="66"/>
        <v>0.23460674895163283</v>
      </c>
      <c r="L291" s="31">
        <v>0</v>
      </c>
      <c r="M291" s="36">
        <f t="shared" si="67"/>
        <v>0</v>
      </c>
      <c r="N291" s="31">
        <f t="shared" si="68"/>
        <v>938600</v>
      </c>
      <c r="O291" s="36">
        <f t="shared" si="69"/>
        <v>0.73377884377843727</v>
      </c>
      <c r="P291" s="31">
        <v>169708</v>
      </c>
      <c r="Q291" s="31">
        <v>1156441</v>
      </c>
      <c r="R291" s="31">
        <v>1209372</v>
      </c>
      <c r="S291" s="31">
        <v>790867</v>
      </c>
      <c r="T291" s="36">
        <f t="shared" si="70"/>
        <v>0.65394849558283141</v>
      </c>
      <c r="U291" s="36">
        <f t="shared" si="71"/>
        <v>0.76829023970584776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7023419</v>
      </c>
      <c r="E292" s="32">
        <f>SUM(E286:E291)</f>
        <v>7438006</v>
      </c>
      <c r="F292" s="32">
        <f>SUM(F286:F291)</f>
        <v>1655264</v>
      </c>
      <c r="G292" s="37">
        <f t="shared" si="64"/>
        <v>0.23567780877091343</v>
      </c>
      <c r="H292" s="32">
        <f>SUM(H286:H291)</f>
        <v>1717616</v>
      </c>
      <c r="I292" s="37">
        <f t="shared" si="65"/>
        <v>0.24455553627086751</v>
      </c>
      <c r="J292" s="32">
        <f>SUM(J286:J291)</f>
        <v>1827359</v>
      </c>
      <c r="K292" s="37">
        <f t="shared" si="66"/>
        <v>0.24567861332728153</v>
      </c>
      <c r="L292" s="32">
        <f>SUM(L286:L291)</f>
        <v>0</v>
      </c>
      <c r="M292" s="37">
        <f t="shared" si="67"/>
        <v>0</v>
      </c>
      <c r="N292" s="32">
        <f t="shared" si="68"/>
        <v>5200239</v>
      </c>
      <c r="O292" s="37">
        <f t="shared" si="69"/>
        <v>0.6991442330108365</v>
      </c>
      <c r="P292" s="32">
        <f>SUM(P286:P291)</f>
        <v>1267054</v>
      </c>
      <c r="Q292" s="32">
        <f>SUM(Q286:Q291)</f>
        <v>7136139</v>
      </c>
      <c r="R292" s="32">
        <f>SUM(R286:R291)</f>
        <v>7189070</v>
      </c>
      <c r="S292" s="32">
        <f>SUM(S286:S291)</f>
        <v>4106782</v>
      </c>
      <c r="T292" s="37">
        <f t="shared" si="70"/>
        <v>0.57125358356505085</v>
      </c>
      <c r="U292" s="37">
        <f t="shared" si="71"/>
        <v>0.44221082921485588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31080717</v>
      </c>
      <c r="E293" s="31">
        <v>33444774</v>
      </c>
      <c r="F293" s="31">
        <v>6276522</v>
      </c>
      <c r="G293" s="36">
        <f t="shared" si="64"/>
        <v>0.20194263858198638</v>
      </c>
      <c r="H293" s="31">
        <v>6896977</v>
      </c>
      <c r="I293" s="36">
        <f t="shared" si="65"/>
        <v>0.22190533764069859</v>
      </c>
      <c r="J293" s="31">
        <v>5773126</v>
      </c>
      <c r="K293" s="36">
        <f t="shared" si="66"/>
        <v>0.17261668444821904</v>
      </c>
      <c r="L293" s="31">
        <v>0</v>
      </c>
      <c r="M293" s="36">
        <f t="shared" si="67"/>
        <v>0</v>
      </c>
      <c r="N293" s="31">
        <f t="shared" si="68"/>
        <v>18946625</v>
      </c>
      <c r="O293" s="36">
        <f t="shared" si="69"/>
        <v>0.56650479982313529</v>
      </c>
      <c r="P293" s="31">
        <v>6244138</v>
      </c>
      <c r="Q293" s="31">
        <v>28839301</v>
      </c>
      <c r="R293" s="31">
        <v>29289301</v>
      </c>
      <c r="S293" s="31">
        <v>18694426</v>
      </c>
      <c r="T293" s="36">
        <f t="shared" si="70"/>
        <v>0.6382680829426417</v>
      </c>
      <c r="U293" s="36">
        <f t="shared" si="71"/>
        <v>-7.5432669809667896E-2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0</v>
      </c>
      <c r="E294" s="31">
        <v>0</v>
      </c>
      <c r="F294" s="31">
        <v>0</v>
      </c>
      <c r="G294" s="36">
        <f t="shared" si="64"/>
        <v>0</v>
      </c>
      <c r="H294" s="31">
        <v>0</v>
      </c>
      <c r="I294" s="36">
        <f t="shared" si="65"/>
        <v>0</v>
      </c>
      <c r="J294" s="31">
        <v>0</v>
      </c>
      <c r="K294" s="36">
        <f t="shared" si="66"/>
        <v>0</v>
      </c>
      <c r="L294" s="31">
        <v>0</v>
      </c>
      <c r="M294" s="36">
        <f t="shared" si="67"/>
        <v>0</v>
      </c>
      <c r="N294" s="31">
        <f t="shared" si="68"/>
        <v>0</v>
      </c>
      <c r="O294" s="36">
        <f t="shared" si="69"/>
        <v>0</v>
      </c>
      <c r="P294" s="31">
        <v>0</v>
      </c>
      <c r="Q294" s="31">
        <v>0</v>
      </c>
      <c r="R294" s="31">
        <v>0</v>
      </c>
      <c r="S294" s="31">
        <v>0</v>
      </c>
      <c r="T294" s="36">
        <f t="shared" si="70"/>
        <v>0</v>
      </c>
      <c r="U294" s="36">
        <f t="shared" si="71"/>
        <v>0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0</v>
      </c>
      <c r="E295" s="31">
        <v>0</v>
      </c>
      <c r="F295" s="31">
        <v>0</v>
      </c>
      <c r="G295" s="36">
        <f t="shared" si="64"/>
        <v>0</v>
      </c>
      <c r="H295" s="31">
        <v>0</v>
      </c>
      <c r="I295" s="36">
        <f t="shared" si="65"/>
        <v>0</v>
      </c>
      <c r="J295" s="31">
        <v>0</v>
      </c>
      <c r="K295" s="36">
        <f t="shared" si="66"/>
        <v>0</v>
      </c>
      <c r="L295" s="31">
        <v>0</v>
      </c>
      <c r="M295" s="36">
        <f t="shared" si="67"/>
        <v>0</v>
      </c>
      <c r="N295" s="31">
        <f t="shared" si="68"/>
        <v>0</v>
      </c>
      <c r="O295" s="36">
        <f t="shared" si="69"/>
        <v>0</v>
      </c>
      <c r="P295" s="31">
        <v>0</v>
      </c>
      <c r="Q295" s="31">
        <v>0</v>
      </c>
      <c r="R295" s="31">
        <v>0</v>
      </c>
      <c r="S295" s="31">
        <v>0</v>
      </c>
      <c r="T295" s="36">
        <f t="shared" si="70"/>
        <v>0</v>
      </c>
      <c r="U295" s="36">
        <f t="shared" si="71"/>
        <v>0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0</v>
      </c>
      <c r="E296" s="31">
        <v>0</v>
      </c>
      <c r="F296" s="31">
        <v>0</v>
      </c>
      <c r="G296" s="36">
        <f t="shared" si="64"/>
        <v>0</v>
      </c>
      <c r="H296" s="31">
        <v>0</v>
      </c>
      <c r="I296" s="36">
        <f t="shared" si="65"/>
        <v>0</v>
      </c>
      <c r="J296" s="31">
        <v>0</v>
      </c>
      <c r="K296" s="36">
        <f t="shared" si="66"/>
        <v>0</v>
      </c>
      <c r="L296" s="31">
        <v>0</v>
      </c>
      <c r="M296" s="36">
        <f t="shared" si="67"/>
        <v>0</v>
      </c>
      <c r="N296" s="31">
        <f t="shared" si="68"/>
        <v>0</v>
      </c>
      <c r="O296" s="36">
        <f t="shared" si="69"/>
        <v>0</v>
      </c>
      <c r="P296" s="31">
        <v>0</v>
      </c>
      <c r="Q296" s="31">
        <v>0</v>
      </c>
      <c r="R296" s="31">
        <v>0</v>
      </c>
      <c r="S296" s="31">
        <v>0</v>
      </c>
      <c r="T296" s="36">
        <f t="shared" si="70"/>
        <v>0</v>
      </c>
      <c r="U296" s="36">
        <f t="shared" si="71"/>
        <v>0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4240048</v>
      </c>
      <c r="E297" s="31">
        <v>4337048</v>
      </c>
      <c r="F297" s="31">
        <v>588517</v>
      </c>
      <c r="G297" s="36">
        <f t="shared" si="64"/>
        <v>0.13879960792896684</v>
      </c>
      <c r="H297" s="31">
        <v>1903697</v>
      </c>
      <c r="I297" s="36">
        <f t="shared" si="65"/>
        <v>0.44898005871631641</v>
      </c>
      <c r="J297" s="31">
        <v>562920</v>
      </c>
      <c r="K297" s="36">
        <f t="shared" si="66"/>
        <v>0.12979335252918575</v>
      </c>
      <c r="L297" s="31">
        <v>0</v>
      </c>
      <c r="M297" s="36">
        <f t="shared" si="67"/>
        <v>0</v>
      </c>
      <c r="N297" s="31">
        <f t="shared" si="68"/>
        <v>3055134</v>
      </c>
      <c r="O297" s="36">
        <f t="shared" si="69"/>
        <v>0.70442706652082243</v>
      </c>
      <c r="P297" s="31">
        <v>549797</v>
      </c>
      <c r="Q297" s="31">
        <v>4489720</v>
      </c>
      <c r="R297" s="31">
        <v>3852824</v>
      </c>
      <c r="S297" s="31">
        <v>2530222</v>
      </c>
      <c r="T297" s="36">
        <f t="shared" si="70"/>
        <v>0.65671881196753346</v>
      </c>
      <c r="U297" s="36">
        <f t="shared" si="71"/>
        <v>2.3868809760693388E-2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35320765</v>
      </c>
      <c r="E298" s="32">
        <f>SUM(E293:E297)</f>
        <v>37781822</v>
      </c>
      <c r="F298" s="32">
        <f>SUM(F293:F297)</f>
        <v>6865039</v>
      </c>
      <c r="G298" s="37">
        <f t="shared" si="64"/>
        <v>0.19436269288051944</v>
      </c>
      <c r="H298" s="32">
        <f>SUM(H293:H297)</f>
        <v>8800674</v>
      </c>
      <c r="I298" s="37">
        <f t="shared" si="65"/>
        <v>0.24916430887043359</v>
      </c>
      <c r="J298" s="32">
        <f>SUM(J293:J297)</f>
        <v>6336046</v>
      </c>
      <c r="K298" s="37">
        <f t="shared" si="66"/>
        <v>0.16770091183003297</v>
      </c>
      <c r="L298" s="32">
        <f>SUM(L293:L297)</f>
        <v>0</v>
      </c>
      <c r="M298" s="37">
        <f t="shared" si="67"/>
        <v>0</v>
      </c>
      <c r="N298" s="32">
        <f t="shared" si="68"/>
        <v>22001759</v>
      </c>
      <c r="O298" s="37">
        <f t="shared" si="69"/>
        <v>0.58233716203522423</v>
      </c>
      <c r="P298" s="32">
        <f>SUM(P293:P297)</f>
        <v>6793935</v>
      </c>
      <c r="Q298" s="32">
        <f>SUM(Q293:Q297)</f>
        <v>33329021</v>
      </c>
      <c r="R298" s="32">
        <f>SUM(R293:R297)</f>
        <v>33142125</v>
      </c>
      <c r="S298" s="32">
        <f>SUM(S293:S297)</f>
        <v>21224648</v>
      </c>
      <c r="T298" s="37">
        <f t="shared" si="70"/>
        <v>0.64041300912358512</v>
      </c>
      <c r="U298" s="37">
        <f t="shared" si="71"/>
        <v>-6.7396729583076631E-2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48284598</v>
      </c>
      <c r="E299" s="32">
        <f>SUM(E263:E266,E268:E274,E276:E284,E286:E291,E293:E297)</f>
        <v>51297316</v>
      </c>
      <c r="F299" s="32">
        <f>SUM(F263:F266,F268:F274,F276:F284,F286:F291,F293:F297)</f>
        <v>10032169</v>
      </c>
      <c r="G299" s="37">
        <f t="shared" si="64"/>
        <v>0.20777161694501423</v>
      </c>
      <c r="H299" s="32">
        <f>SUM(H263:H266,H268:H274,H276:H284,H286:H291,H293:H297)</f>
        <v>12986267</v>
      </c>
      <c r="I299" s="37">
        <f t="shared" si="65"/>
        <v>0.26895257572611458</v>
      </c>
      <c r="J299" s="32">
        <f>SUM(J263:J266,J268:J274,J276:J284,J286:J291,J293:J297)</f>
        <v>9964064</v>
      </c>
      <c r="K299" s="37">
        <f t="shared" si="66"/>
        <v>0.1942414297075504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32982500</v>
      </c>
      <c r="O299" s="37">
        <f t="shared" si="69"/>
        <v>0.64296736304878022</v>
      </c>
      <c r="P299" s="32">
        <f>SUM(P263:P266,P268:P274,P276:P284,P286:P291,P293:P297)</f>
        <v>9664386</v>
      </c>
      <c r="Q299" s="32">
        <f>SUM(Q263:Q266,Q268:Q274,Q276:Q284,Q286:Q291,Q293:Q297)</f>
        <v>47891540</v>
      </c>
      <c r="R299" s="32">
        <f>SUM(R263:R266,R268:R274,R276:R284,R286:R291,R293:R297)</f>
        <v>46080634</v>
      </c>
      <c r="S299" s="32">
        <f>SUM(S263:S266,S268:S274,S276:S284,S286:S291,S293:S297)</f>
        <v>30057045</v>
      </c>
      <c r="T299" s="37">
        <f t="shared" si="70"/>
        <v>0.65227064801235157</v>
      </c>
      <c r="U299" s="37">
        <f t="shared" si="71"/>
        <v>3.1008488278510438E-2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513520086</v>
      </c>
      <c r="E302" s="31">
        <v>507160645</v>
      </c>
      <c r="F302" s="31">
        <v>102352664</v>
      </c>
      <c r="G302" s="36">
        <f t="shared" ref="G302:G339" si="72">IF(($D302     =0),0,($F302     /$D302     ))</f>
        <v>0.19931579463086474</v>
      </c>
      <c r="H302" s="31">
        <v>128569471</v>
      </c>
      <c r="I302" s="36">
        <f t="shared" ref="I302:I339" si="73">IF(($D302     =0),0,($H302     /$D302     ))</f>
        <v>0.25036892325181609</v>
      </c>
      <c r="J302" s="31">
        <v>127759228</v>
      </c>
      <c r="K302" s="36">
        <f t="shared" ref="K302:K339" si="74">IF(($E302     =0),0,($J302     /$E302     ))</f>
        <v>0.25191076882552665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358681363</v>
      </c>
      <c r="O302" s="36">
        <f t="shared" ref="O302:O339" si="77">IF(($E302     =0),0,($N302     /$E302     ))</f>
        <v>0.70723421964257493</v>
      </c>
      <c r="P302" s="31">
        <v>127187239</v>
      </c>
      <c r="Q302" s="31">
        <v>434368254</v>
      </c>
      <c r="R302" s="31">
        <v>465947522</v>
      </c>
      <c r="S302" s="31">
        <v>372041016</v>
      </c>
      <c r="T302" s="36">
        <f t="shared" ref="T302:T339" si="78">IF(($R302     =0),0,($S302     /$R302     ))</f>
        <v>0.79846119666669246</v>
      </c>
      <c r="U302" s="36">
        <f t="shared" ref="U302:U339" si="79">IF(($P302     =0),0,(($J302     /$P302     )-1))</f>
        <v>4.4972200395041462E-3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513520086</v>
      </c>
      <c r="E303" s="32">
        <f>E302</f>
        <v>507160645</v>
      </c>
      <c r="F303" s="32">
        <f>F302</f>
        <v>102352664</v>
      </c>
      <c r="G303" s="37">
        <f t="shared" si="72"/>
        <v>0.19931579463086474</v>
      </c>
      <c r="H303" s="32">
        <f>H302</f>
        <v>128569471</v>
      </c>
      <c r="I303" s="37">
        <f t="shared" si="73"/>
        <v>0.25036892325181609</v>
      </c>
      <c r="J303" s="32">
        <f>J302</f>
        <v>127759228</v>
      </c>
      <c r="K303" s="37">
        <f t="shared" si="74"/>
        <v>0.25191076882552665</v>
      </c>
      <c r="L303" s="32">
        <f>L302</f>
        <v>0</v>
      </c>
      <c r="M303" s="37">
        <f t="shared" si="75"/>
        <v>0</v>
      </c>
      <c r="N303" s="32">
        <f t="shared" si="76"/>
        <v>358681363</v>
      </c>
      <c r="O303" s="37">
        <f t="shared" si="77"/>
        <v>0.70723421964257493</v>
      </c>
      <c r="P303" s="32">
        <f>P302</f>
        <v>127187239</v>
      </c>
      <c r="Q303" s="32">
        <f>Q302</f>
        <v>434368254</v>
      </c>
      <c r="R303" s="32">
        <f>R302</f>
        <v>465947522</v>
      </c>
      <c r="S303" s="32">
        <f>S302</f>
        <v>372041016</v>
      </c>
      <c r="T303" s="37">
        <f t="shared" si="78"/>
        <v>0.79846119666669246</v>
      </c>
      <c r="U303" s="37">
        <f t="shared" si="79"/>
        <v>4.4972200395041462E-3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3309083</v>
      </c>
      <c r="E304" s="31">
        <v>3203327</v>
      </c>
      <c r="F304" s="31">
        <v>646648</v>
      </c>
      <c r="G304" s="36">
        <f t="shared" si="72"/>
        <v>0.19541607146148948</v>
      </c>
      <c r="H304" s="31">
        <v>1114164</v>
      </c>
      <c r="I304" s="36">
        <f t="shared" si="73"/>
        <v>0.3366987168348452</v>
      </c>
      <c r="J304" s="31">
        <v>343935</v>
      </c>
      <c r="K304" s="36">
        <f t="shared" si="74"/>
        <v>0.10736805827191542</v>
      </c>
      <c r="L304" s="31">
        <v>0</v>
      </c>
      <c r="M304" s="36">
        <f t="shared" si="75"/>
        <v>0</v>
      </c>
      <c r="N304" s="31">
        <f t="shared" si="76"/>
        <v>2104747</v>
      </c>
      <c r="O304" s="36">
        <f t="shared" si="77"/>
        <v>0.6570503105052965</v>
      </c>
      <c r="P304" s="31">
        <v>640282</v>
      </c>
      <c r="Q304" s="31">
        <v>3028404</v>
      </c>
      <c r="R304" s="31">
        <v>2939561</v>
      </c>
      <c r="S304" s="31">
        <v>1984104</v>
      </c>
      <c r="T304" s="36">
        <f t="shared" si="78"/>
        <v>0.67496609187562362</v>
      </c>
      <c r="U304" s="36">
        <f t="shared" si="79"/>
        <v>-0.46283824939635976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0</v>
      </c>
      <c r="E305" s="31">
        <v>0</v>
      </c>
      <c r="F305" s="31">
        <v>0</v>
      </c>
      <c r="G305" s="36">
        <f t="shared" si="72"/>
        <v>0</v>
      </c>
      <c r="H305" s="31">
        <v>0</v>
      </c>
      <c r="I305" s="36">
        <f t="shared" si="73"/>
        <v>0</v>
      </c>
      <c r="J305" s="31">
        <v>0</v>
      </c>
      <c r="K305" s="36">
        <f t="shared" si="74"/>
        <v>0</v>
      </c>
      <c r="L305" s="31">
        <v>0</v>
      </c>
      <c r="M305" s="36">
        <f t="shared" si="75"/>
        <v>0</v>
      </c>
      <c r="N305" s="31">
        <f t="shared" si="76"/>
        <v>0</v>
      </c>
      <c r="O305" s="36">
        <f t="shared" si="77"/>
        <v>0</v>
      </c>
      <c r="P305" s="31">
        <v>0</v>
      </c>
      <c r="Q305" s="31">
        <v>0</v>
      </c>
      <c r="R305" s="31">
        <v>0</v>
      </c>
      <c r="S305" s="31">
        <v>0</v>
      </c>
      <c r="T305" s="36">
        <f t="shared" si="78"/>
        <v>0</v>
      </c>
      <c r="U305" s="36">
        <f t="shared" si="79"/>
        <v>0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0</v>
      </c>
      <c r="E306" s="31">
        <v>0</v>
      </c>
      <c r="F306" s="31">
        <v>0</v>
      </c>
      <c r="G306" s="36">
        <f t="shared" si="72"/>
        <v>0</v>
      </c>
      <c r="H306" s="31">
        <v>0</v>
      </c>
      <c r="I306" s="36">
        <f t="shared" si="73"/>
        <v>0</v>
      </c>
      <c r="J306" s="31">
        <v>0</v>
      </c>
      <c r="K306" s="36">
        <f t="shared" si="74"/>
        <v>0</v>
      </c>
      <c r="L306" s="31">
        <v>0</v>
      </c>
      <c r="M306" s="36">
        <f t="shared" si="75"/>
        <v>0</v>
      </c>
      <c r="N306" s="31">
        <f t="shared" si="76"/>
        <v>0</v>
      </c>
      <c r="O306" s="36">
        <f t="shared" si="77"/>
        <v>0</v>
      </c>
      <c r="P306" s="31">
        <v>0</v>
      </c>
      <c r="Q306" s="31">
        <v>0</v>
      </c>
      <c r="R306" s="31">
        <v>0</v>
      </c>
      <c r="S306" s="31">
        <v>0</v>
      </c>
      <c r="T306" s="36">
        <f t="shared" si="78"/>
        <v>0</v>
      </c>
      <c r="U306" s="36">
        <f t="shared" si="79"/>
        <v>0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1020106</v>
      </c>
      <c r="E307" s="31">
        <v>420456</v>
      </c>
      <c r="F307" s="31">
        <v>55282</v>
      </c>
      <c r="G307" s="36">
        <f t="shared" si="72"/>
        <v>5.4192407455695778E-2</v>
      </c>
      <c r="H307" s="31">
        <v>18741</v>
      </c>
      <c r="I307" s="36">
        <f t="shared" si="73"/>
        <v>1.8371620204174859E-2</v>
      </c>
      <c r="J307" s="31">
        <v>1736</v>
      </c>
      <c r="K307" s="36">
        <f t="shared" si="74"/>
        <v>4.1288505812736645E-3</v>
      </c>
      <c r="L307" s="31">
        <v>0</v>
      </c>
      <c r="M307" s="36">
        <f t="shared" si="75"/>
        <v>0</v>
      </c>
      <c r="N307" s="31">
        <f t="shared" si="76"/>
        <v>75759</v>
      </c>
      <c r="O307" s="36">
        <f t="shared" si="77"/>
        <v>0.1801829442319767</v>
      </c>
      <c r="P307" s="31">
        <v>18092</v>
      </c>
      <c r="Q307" s="31">
        <v>1098723</v>
      </c>
      <c r="R307" s="31">
        <v>1086723</v>
      </c>
      <c r="S307" s="31">
        <v>18381</v>
      </c>
      <c r="T307" s="36">
        <f t="shared" si="78"/>
        <v>1.6914153836810299E-2</v>
      </c>
      <c r="U307" s="36">
        <f t="shared" si="79"/>
        <v>-0.90404598717665263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2332046</v>
      </c>
      <c r="E308" s="31">
        <v>2206229</v>
      </c>
      <c r="F308" s="31">
        <v>402183</v>
      </c>
      <c r="G308" s="36">
        <f t="shared" si="72"/>
        <v>0.17245929111175337</v>
      </c>
      <c r="H308" s="31">
        <v>723903</v>
      </c>
      <c r="I308" s="36">
        <f t="shared" si="73"/>
        <v>0.31041540346974289</v>
      </c>
      <c r="J308" s="31">
        <v>160749</v>
      </c>
      <c r="K308" s="36">
        <f t="shared" si="74"/>
        <v>7.2861430069136063E-2</v>
      </c>
      <c r="L308" s="31">
        <v>0</v>
      </c>
      <c r="M308" s="36">
        <f t="shared" si="75"/>
        <v>0</v>
      </c>
      <c r="N308" s="31">
        <f t="shared" si="76"/>
        <v>1286835</v>
      </c>
      <c r="O308" s="36">
        <f t="shared" si="77"/>
        <v>0.58327354050735436</v>
      </c>
      <c r="P308" s="31">
        <v>172187</v>
      </c>
      <c r="Q308" s="31">
        <v>2505961</v>
      </c>
      <c r="R308" s="31">
        <v>2373977</v>
      </c>
      <c r="S308" s="31">
        <v>1318509</v>
      </c>
      <c r="T308" s="36">
        <f t="shared" si="78"/>
        <v>0.5554009158471207</v>
      </c>
      <c r="U308" s="36">
        <f t="shared" si="79"/>
        <v>-6.6427779100628914E-2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3146644</v>
      </c>
      <c r="E309" s="31">
        <v>3146644</v>
      </c>
      <c r="F309" s="31">
        <v>736054</v>
      </c>
      <c r="G309" s="36">
        <f t="shared" si="72"/>
        <v>0.23391715109812231</v>
      </c>
      <c r="H309" s="31">
        <v>868874</v>
      </c>
      <c r="I309" s="36">
        <f t="shared" si="73"/>
        <v>0.27612720091627779</v>
      </c>
      <c r="J309" s="31">
        <v>670642</v>
      </c>
      <c r="K309" s="36">
        <f t="shared" si="74"/>
        <v>0.21312928949064464</v>
      </c>
      <c r="L309" s="31">
        <v>0</v>
      </c>
      <c r="M309" s="36">
        <f t="shared" si="75"/>
        <v>0</v>
      </c>
      <c r="N309" s="31">
        <f t="shared" si="76"/>
        <v>2275570</v>
      </c>
      <c r="O309" s="36">
        <f t="shared" si="77"/>
        <v>0.72317364150504471</v>
      </c>
      <c r="P309" s="31">
        <v>587777</v>
      </c>
      <c r="Q309" s="31">
        <v>3344690</v>
      </c>
      <c r="R309" s="31">
        <v>3344690</v>
      </c>
      <c r="S309" s="31">
        <v>1844032</v>
      </c>
      <c r="T309" s="36">
        <f t="shared" si="78"/>
        <v>0.55133121455202128</v>
      </c>
      <c r="U309" s="36">
        <f t="shared" si="79"/>
        <v>0.14098033778116537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9807879</v>
      </c>
      <c r="E310" s="32">
        <f>SUM(E304:E309)</f>
        <v>8976656</v>
      </c>
      <c r="F310" s="32">
        <f>SUM(F304:F309)</f>
        <v>1840167</v>
      </c>
      <c r="G310" s="37">
        <f t="shared" si="72"/>
        <v>0.18762129916162301</v>
      </c>
      <c r="H310" s="32">
        <f>SUM(H304:H309)</f>
        <v>2725682</v>
      </c>
      <c r="I310" s="37">
        <f t="shared" si="73"/>
        <v>0.27790738446100322</v>
      </c>
      <c r="J310" s="32">
        <f>SUM(J304:J309)</f>
        <v>1177062</v>
      </c>
      <c r="K310" s="37">
        <f t="shared" si="74"/>
        <v>0.13112477519468274</v>
      </c>
      <c r="L310" s="32">
        <f>SUM(L304:L309)</f>
        <v>0</v>
      </c>
      <c r="M310" s="37">
        <f t="shared" si="75"/>
        <v>0</v>
      </c>
      <c r="N310" s="32">
        <f t="shared" si="76"/>
        <v>5742911</v>
      </c>
      <c r="O310" s="37">
        <f t="shared" si="77"/>
        <v>0.63976061909913895</v>
      </c>
      <c r="P310" s="32">
        <f>SUM(P304:P309)</f>
        <v>1418338</v>
      </c>
      <c r="Q310" s="32">
        <f>SUM(Q304:Q309)</f>
        <v>9977778</v>
      </c>
      <c r="R310" s="32">
        <f>SUM(R304:R309)</f>
        <v>9744951</v>
      </c>
      <c r="S310" s="32">
        <f>SUM(S304:S309)</f>
        <v>5165026</v>
      </c>
      <c r="T310" s="37">
        <f t="shared" si="78"/>
        <v>0.53002072560446944</v>
      </c>
      <c r="U310" s="37">
        <f t="shared" si="79"/>
        <v>-0.17011177871565175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1075996</v>
      </c>
      <c r="E311" s="31">
        <v>1075996</v>
      </c>
      <c r="F311" s="31">
        <v>0</v>
      </c>
      <c r="G311" s="36">
        <f t="shared" si="72"/>
        <v>0</v>
      </c>
      <c r="H311" s="31">
        <v>350000</v>
      </c>
      <c r="I311" s="36">
        <f t="shared" si="73"/>
        <v>0.32528001962832576</v>
      </c>
      <c r="J311" s="31">
        <v>350000</v>
      </c>
      <c r="K311" s="36">
        <f t="shared" si="74"/>
        <v>0.32528001962832576</v>
      </c>
      <c r="L311" s="31">
        <v>0</v>
      </c>
      <c r="M311" s="36">
        <f t="shared" si="75"/>
        <v>0</v>
      </c>
      <c r="N311" s="31">
        <f t="shared" si="76"/>
        <v>700000</v>
      </c>
      <c r="O311" s="36">
        <f t="shared" si="77"/>
        <v>0.65056003925665151</v>
      </c>
      <c r="P311" s="31">
        <v>250000</v>
      </c>
      <c r="Q311" s="31">
        <v>1058560</v>
      </c>
      <c r="R311" s="31">
        <v>1038560</v>
      </c>
      <c r="S311" s="31">
        <v>750000</v>
      </c>
      <c r="T311" s="36">
        <f t="shared" si="78"/>
        <v>0.72215375134802029</v>
      </c>
      <c r="U311" s="36">
        <f t="shared" si="79"/>
        <v>0.39999999999999991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0</v>
      </c>
      <c r="E312" s="31">
        <v>0</v>
      </c>
      <c r="F312" s="31">
        <v>0</v>
      </c>
      <c r="G312" s="36">
        <f t="shared" si="72"/>
        <v>0</v>
      </c>
      <c r="H312" s="31">
        <v>0</v>
      </c>
      <c r="I312" s="36">
        <f t="shared" si="73"/>
        <v>0</v>
      </c>
      <c r="J312" s="31">
        <v>0</v>
      </c>
      <c r="K312" s="36">
        <f t="shared" si="74"/>
        <v>0</v>
      </c>
      <c r="L312" s="31">
        <v>0</v>
      </c>
      <c r="M312" s="36">
        <f t="shared" si="75"/>
        <v>0</v>
      </c>
      <c r="N312" s="31">
        <f t="shared" si="76"/>
        <v>0</v>
      </c>
      <c r="O312" s="36">
        <f t="shared" si="77"/>
        <v>0</v>
      </c>
      <c r="P312" s="31">
        <v>0</v>
      </c>
      <c r="Q312" s="31">
        <v>0</v>
      </c>
      <c r="R312" s="31">
        <v>0</v>
      </c>
      <c r="S312" s="31">
        <v>0</v>
      </c>
      <c r="T312" s="36">
        <f t="shared" si="78"/>
        <v>0</v>
      </c>
      <c r="U312" s="36">
        <f t="shared" si="79"/>
        <v>0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0</v>
      </c>
      <c r="E313" s="31">
        <v>0</v>
      </c>
      <c r="F313" s="31">
        <v>0</v>
      </c>
      <c r="G313" s="36">
        <f t="shared" si="72"/>
        <v>0</v>
      </c>
      <c r="H313" s="31">
        <v>0</v>
      </c>
      <c r="I313" s="36">
        <f t="shared" si="73"/>
        <v>0</v>
      </c>
      <c r="J313" s="31">
        <v>0</v>
      </c>
      <c r="K313" s="36">
        <f t="shared" si="74"/>
        <v>0</v>
      </c>
      <c r="L313" s="31">
        <v>0</v>
      </c>
      <c r="M313" s="36">
        <f t="shared" si="75"/>
        <v>0</v>
      </c>
      <c r="N313" s="31">
        <f t="shared" si="76"/>
        <v>0</v>
      </c>
      <c r="O313" s="36">
        <f t="shared" si="77"/>
        <v>0</v>
      </c>
      <c r="P313" s="31">
        <v>0</v>
      </c>
      <c r="Q313" s="31">
        <v>0</v>
      </c>
      <c r="R313" s="31">
        <v>0</v>
      </c>
      <c r="S313" s="31">
        <v>0</v>
      </c>
      <c r="T313" s="36">
        <f t="shared" si="78"/>
        <v>0</v>
      </c>
      <c r="U313" s="36">
        <f t="shared" si="79"/>
        <v>0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995500</v>
      </c>
      <c r="E314" s="31">
        <v>4135698</v>
      </c>
      <c r="F314" s="31">
        <v>120863</v>
      </c>
      <c r="G314" s="36">
        <f t="shared" si="72"/>
        <v>0.12140934203917629</v>
      </c>
      <c r="H314" s="31">
        <v>24878</v>
      </c>
      <c r="I314" s="36">
        <f t="shared" si="73"/>
        <v>2.49904570567554E-2</v>
      </c>
      <c r="J314" s="31">
        <v>10222</v>
      </c>
      <c r="K314" s="36">
        <f t="shared" si="74"/>
        <v>2.4716504928551358E-3</v>
      </c>
      <c r="L314" s="31">
        <v>0</v>
      </c>
      <c r="M314" s="36">
        <f t="shared" si="75"/>
        <v>0</v>
      </c>
      <c r="N314" s="31">
        <f t="shared" si="76"/>
        <v>155963</v>
      </c>
      <c r="O314" s="36">
        <f t="shared" si="77"/>
        <v>3.7711409295359571E-2</v>
      </c>
      <c r="P314" s="31">
        <v>43550</v>
      </c>
      <c r="Q314" s="31">
        <v>950200</v>
      </c>
      <c r="R314" s="31">
        <v>1932200</v>
      </c>
      <c r="S314" s="31">
        <v>348353</v>
      </c>
      <c r="T314" s="36">
        <f t="shared" si="78"/>
        <v>0.18028827243556567</v>
      </c>
      <c r="U314" s="36">
        <f t="shared" si="79"/>
        <v>-0.7652812858783008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2200583</v>
      </c>
      <c r="E315" s="31">
        <v>2374435</v>
      </c>
      <c r="F315" s="31">
        <v>0</v>
      </c>
      <c r="G315" s="36">
        <f t="shared" si="72"/>
        <v>0</v>
      </c>
      <c r="H315" s="31">
        <v>2018160</v>
      </c>
      <c r="I315" s="36">
        <f t="shared" si="73"/>
        <v>0.91710242240351758</v>
      </c>
      <c r="J315" s="31">
        <v>0</v>
      </c>
      <c r="K315" s="36">
        <f t="shared" si="74"/>
        <v>0</v>
      </c>
      <c r="L315" s="31">
        <v>0</v>
      </c>
      <c r="M315" s="36">
        <f t="shared" si="75"/>
        <v>0</v>
      </c>
      <c r="N315" s="31">
        <f t="shared" si="76"/>
        <v>2018160</v>
      </c>
      <c r="O315" s="36">
        <f t="shared" si="77"/>
        <v>0.84995377847782738</v>
      </c>
      <c r="P315" s="31">
        <v>25200</v>
      </c>
      <c r="Q315" s="31">
        <v>2132199</v>
      </c>
      <c r="R315" s="31">
        <v>2182222</v>
      </c>
      <c r="S315" s="31">
        <v>1897200</v>
      </c>
      <c r="T315" s="36">
        <f t="shared" si="78"/>
        <v>0.86938909056915381</v>
      </c>
      <c r="U315" s="36">
        <f t="shared" si="79"/>
        <v>-1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10896424</v>
      </c>
      <c r="E316" s="31">
        <v>8229406</v>
      </c>
      <c r="F316" s="31">
        <v>1209914</v>
      </c>
      <c r="G316" s="36">
        <f t="shared" si="72"/>
        <v>0.1110377129230654</v>
      </c>
      <c r="H316" s="31">
        <v>2022858</v>
      </c>
      <c r="I316" s="36">
        <f t="shared" si="73"/>
        <v>0.18564420767767481</v>
      </c>
      <c r="J316" s="31">
        <v>1252608</v>
      </c>
      <c r="K316" s="36">
        <f t="shared" si="74"/>
        <v>0.15221122885418462</v>
      </c>
      <c r="L316" s="31">
        <v>0</v>
      </c>
      <c r="M316" s="36">
        <f t="shared" si="75"/>
        <v>0</v>
      </c>
      <c r="N316" s="31">
        <f t="shared" si="76"/>
        <v>4485380</v>
      </c>
      <c r="O316" s="36">
        <f t="shared" si="77"/>
        <v>0.54504298366127524</v>
      </c>
      <c r="P316" s="31">
        <v>1905468</v>
      </c>
      <c r="Q316" s="31">
        <v>12533279</v>
      </c>
      <c r="R316" s="31">
        <v>10485605</v>
      </c>
      <c r="S316" s="31">
        <v>6819878</v>
      </c>
      <c r="T316" s="36">
        <f t="shared" si="78"/>
        <v>0.6504038632010265</v>
      </c>
      <c r="U316" s="36">
        <f t="shared" si="79"/>
        <v>-0.34262448910188992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15168503</v>
      </c>
      <c r="E317" s="32">
        <f>SUM(E311:E316)</f>
        <v>15815535</v>
      </c>
      <c r="F317" s="32">
        <f>SUM(F311:F316)</f>
        <v>1330777</v>
      </c>
      <c r="G317" s="37">
        <f t="shared" si="72"/>
        <v>8.7732916030012986E-2</v>
      </c>
      <c r="H317" s="32">
        <f>SUM(H311:H316)</f>
        <v>4415896</v>
      </c>
      <c r="I317" s="37">
        <f t="shared" si="73"/>
        <v>0.29112272977761877</v>
      </c>
      <c r="J317" s="32">
        <f>SUM(J311:J316)</f>
        <v>1612830</v>
      </c>
      <c r="K317" s="37">
        <f t="shared" si="74"/>
        <v>0.10197758090383917</v>
      </c>
      <c r="L317" s="32">
        <f>SUM(L311:L316)</f>
        <v>0</v>
      </c>
      <c r="M317" s="37">
        <f t="shared" si="75"/>
        <v>0</v>
      </c>
      <c r="N317" s="32">
        <f t="shared" si="76"/>
        <v>7359503</v>
      </c>
      <c r="O317" s="37">
        <f t="shared" si="77"/>
        <v>0.46533379996313751</v>
      </c>
      <c r="P317" s="32">
        <f>SUM(P311:P316)</f>
        <v>2224218</v>
      </c>
      <c r="Q317" s="32">
        <f>SUM(Q311:Q316)</f>
        <v>16674238</v>
      </c>
      <c r="R317" s="32">
        <f>SUM(R311:R316)</f>
        <v>15638587</v>
      </c>
      <c r="S317" s="32">
        <f>SUM(S311:S316)</f>
        <v>9815431</v>
      </c>
      <c r="T317" s="37">
        <f t="shared" si="78"/>
        <v>0.6276418067693712</v>
      </c>
      <c r="U317" s="37">
        <f t="shared" si="79"/>
        <v>-0.27487773230861368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240001</v>
      </c>
      <c r="E318" s="31">
        <v>400452</v>
      </c>
      <c r="F318" s="31">
        <v>1040</v>
      </c>
      <c r="G318" s="36">
        <f t="shared" si="72"/>
        <v>4.3333152778530087E-3</v>
      </c>
      <c r="H318" s="31">
        <v>97625</v>
      </c>
      <c r="I318" s="36">
        <f t="shared" si="73"/>
        <v>0.40676913846192309</v>
      </c>
      <c r="J318" s="31">
        <v>0</v>
      </c>
      <c r="K318" s="36">
        <f t="shared" si="74"/>
        <v>0</v>
      </c>
      <c r="L318" s="31">
        <v>0</v>
      </c>
      <c r="M318" s="36">
        <f t="shared" si="75"/>
        <v>0</v>
      </c>
      <c r="N318" s="31">
        <f t="shared" si="76"/>
        <v>98665</v>
      </c>
      <c r="O318" s="36">
        <f t="shared" si="77"/>
        <v>0.2463840859828394</v>
      </c>
      <c r="P318" s="31">
        <v>0</v>
      </c>
      <c r="Q318" s="31">
        <v>428000</v>
      </c>
      <c r="R318" s="31">
        <v>244137</v>
      </c>
      <c r="S318" s="31">
        <v>38744</v>
      </c>
      <c r="T318" s="36">
        <f t="shared" si="78"/>
        <v>0.15869778034464255</v>
      </c>
      <c r="U318" s="36">
        <f t="shared" si="79"/>
        <v>0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6921010</v>
      </c>
      <c r="E319" s="31">
        <v>4429234</v>
      </c>
      <c r="F319" s="31">
        <v>764784</v>
      </c>
      <c r="G319" s="36">
        <f t="shared" si="72"/>
        <v>0.11050179092357908</v>
      </c>
      <c r="H319" s="31">
        <v>888370</v>
      </c>
      <c r="I319" s="36">
        <f t="shared" si="73"/>
        <v>0.12835843323445567</v>
      </c>
      <c r="J319" s="31">
        <v>783536</v>
      </c>
      <c r="K319" s="36">
        <f t="shared" si="74"/>
        <v>0.17690101719620141</v>
      </c>
      <c r="L319" s="31">
        <v>0</v>
      </c>
      <c r="M319" s="36">
        <f t="shared" si="75"/>
        <v>0</v>
      </c>
      <c r="N319" s="31">
        <f t="shared" si="76"/>
        <v>2436690</v>
      </c>
      <c r="O319" s="36">
        <f t="shared" si="77"/>
        <v>0.55013801483507085</v>
      </c>
      <c r="P319" s="31">
        <v>-810849</v>
      </c>
      <c r="Q319" s="31">
        <v>3923223</v>
      </c>
      <c r="R319" s="31">
        <v>5930138</v>
      </c>
      <c r="S319" s="31">
        <v>1734960</v>
      </c>
      <c r="T319" s="36">
        <f t="shared" si="78"/>
        <v>0.29256654735522175</v>
      </c>
      <c r="U319" s="36">
        <f t="shared" si="79"/>
        <v>-1.9663155532041108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0</v>
      </c>
      <c r="E320" s="31">
        <v>0</v>
      </c>
      <c r="F320" s="31">
        <v>0</v>
      </c>
      <c r="G320" s="36">
        <f t="shared" si="72"/>
        <v>0</v>
      </c>
      <c r="H320" s="31">
        <v>0</v>
      </c>
      <c r="I320" s="36">
        <f t="shared" si="73"/>
        <v>0</v>
      </c>
      <c r="J320" s="31">
        <v>0</v>
      </c>
      <c r="K320" s="36">
        <f t="shared" si="74"/>
        <v>0</v>
      </c>
      <c r="L320" s="31">
        <v>0</v>
      </c>
      <c r="M320" s="36">
        <f t="shared" si="75"/>
        <v>0</v>
      </c>
      <c r="N320" s="31">
        <f t="shared" si="76"/>
        <v>0</v>
      </c>
      <c r="O320" s="36">
        <f t="shared" si="77"/>
        <v>0</v>
      </c>
      <c r="P320" s="31">
        <v>0</v>
      </c>
      <c r="Q320" s="31">
        <v>0</v>
      </c>
      <c r="R320" s="31">
        <v>0</v>
      </c>
      <c r="S320" s="31">
        <v>0</v>
      </c>
      <c r="T320" s="36">
        <f t="shared" si="78"/>
        <v>0</v>
      </c>
      <c r="U320" s="36">
        <f t="shared" si="79"/>
        <v>0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1598203</v>
      </c>
      <c r="E321" s="31">
        <v>1194203</v>
      </c>
      <c r="F321" s="31">
        <v>208545</v>
      </c>
      <c r="G321" s="36">
        <f t="shared" si="72"/>
        <v>0.13048717841225427</v>
      </c>
      <c r="H321" s="31">
        <v>152768</v>
      </c>
      <c r="I321" s="36">
        <f t="shared" si="73"/>
        <v>9.5587356549825017E-2</v>
      </c>
      <c r="J321" s="31">
        <v>87965</v>
      </c>
      <c r="K321" s="36">
        <f t="shared" si="74"/>
        <v>7.3660005878397564E-2</v>
      </c>
      <c r="L321" s="31">
        <v>0</v>
      </c>
      <c r="M321" s="36">
        <f t="shared" si="75"/>
        <v>0</v>
      </c>
      <c r="N321" s="31">
        <f t="shared" si="76"/>
        <v>449278</v>
      </c>
      <c r="O321" s="36">
        <f t="shared" si="77"/>
        <v>0.37621576901079634</v>
      </c>
      <c r="P321" s="31">
        <v>-42609</v>
      </c>
      <c r="Q321" s="31">
        <v>1643625</v>
      </c>
      <c r="R321" s="31">
        <v>1705371</v>
      </c>
      <c r="S321" s="31">
        <v>727600</v>
      </c>
      <c r="T321" s="36">
        <f t="shared" si="78"/>
        <v>0.42665203055522816</v>
      </c>
      <c r="U321" s="36">
        <f t="shared" si="79"/>
        <v>-3.064469947663639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0</v>
      </c>
      <c r="E322" s="31">
        <v>0</v>
      </c>
      <c r="F322" s="31">
        <v>0</v>
      </c>
      <c r="G322" s="36">
        <f t="shared" si="72"/>
        <v>0</v>
      </c>
      <c r="H322" s="31">
        <v>0</v>
      </c>
      <c r="I322" s="36">
        <f t="shared" si="73"/>
        <v>0</v>
      </c>
      <c r="J322" s="31">
        <v>0</v>
      </c>
      <c r="K322" s="36">
        <f t="shared" si="74"/>
        <v>0</v>
      </c>
      <c r="L322" s="31">
        <v>0</v>
      </c>
      <c r="M322" s="36">
        <f t="shared" si="75"/>
        <v>0</v>
      </c>
      <c r="N322" s="31">
        <f t="shared" si="76"/>
        <v>0</v>
      </c>
      <c r="O322" s="36">
        <f t="shared" si="77"/>
        <v>0</v>
      </c>
      <c r="P322" s="31">
        <v>0</v>
      </c>
      <c r="Q322" s="31">
        <v>0</v>
      </c>
      <c r="R322" s="31">
        <v>0</v>
      </c>
      <c r="S322" s="31">
        <v>0</v>
      </c>
      <c r="T322" s="36">
        <f t="shared" si="78"/>
        <v>0</v>
      </c>
      <c r="U322" s="36">
        <f t="shared" si="79"/>
        <v>0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8759214</v>
      </c>
      <c r="E323" s="32">
        <f>SUM(E318:E322)</f>
        <v>6023889</v>
      </c>
      <c r="F323" s="32">
        <f>SUM(F318:F322)</f>
        <v>974369</v>
      </c>
      <c r="G323" s="37">
        <f t="shared" si="72"/>
        <v>0.11123931896172419</v>
      </c>
      <c r="H323" s="32">
        <f>SUM(H318:H322)</f>
        <v>1138763</v>
      </c>
      <c r="I323" s="37">
        <f t="shared" si="73"/>
        <v>0.13000744130694833</v>
      </c>
      <c r="J323" s="32">
        <f>SUM(J318:J322)</f>
        <v>871501</v>
      </c>
      <c r="K323" s="37">
        <f t="shared" si="74"/>
        <v>0.1446741465521692</v>
      </c>
      <c r="L323" s="32">
        <f>SUM(L318:L322)</f>
        <v>0</v>
      </c>
      <c r="M323" s="37">
        <f t="shared" si="75"/>
        <v>0</v>
      </c>
      <c r="N323" s="32">
        <f t="shared" si="76"/>
        <v>2984633</v>
      </c>
      <c r="O323" s="37">
        <f t="shared" si="77"/>
        <v>0.49546613491716068</v>
      </c>
      <c r="P323" s="32">
        <f>SUM(P318:P322)</f>
        <v>-853458</v>
      </c>
      <c r="Q323" s="32">
        <f>SUM(Q318:Q322)</f>
        <v>5994848</v>
      </c>
      <c r="R323" s="32">
        <f>SUM(R318:R322)</f>
        <v>7879646</v>
      </c>
      <c r="S323" s="32">
        <f>SUM(S318:S322)</f>
        <v>2501304</v>
      </c>
      <c r="T323" s="37">
        <f t="shared" si="78"/>
        <v>0.31743862604995199</v>
      </c>
      <c r="U323" s="37">
        <f t="shared" si="79"/>
        <v>-2.0211410520494271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0</v>
      </c>
      <c r="E324" s="31">
        <v>0</v>
      </c>
      <c r="F324" s="31">
        <v>0</v>
      </c>
      <c r="G324" s="36">
        <f t="shared" si="72"/>
        <v>0</v>
      </c>
      <c r="H324" s="31">
        <v>0</v>
      </c>
      <c r="I324" s="36">
        <f t="shared" si="73"/>
        <v>0</v>
      </c>
      <c r="J324" s="31">
        <v>0</v>
      </c>
      <c r="K324" s="36">
        <f t="shared" si="74"/>
        <v>0</v>
      </c>
      <c r="L324" s="31">
        <v>0</v>
      </c>
      <c r="M324" s="36">
        <f t="shared" si="75"/>
        <v>0</v>
      </c>
      <c r="N324" s="31">
        <f t="shared" si="76"/>
        <v>0</v>
      </c>
      <c r="O324" s="36">
        <f t="shared" si="77"/>
        <v>0</v>
      </c>
      <c r="P324" s="31">
        <v>0</v>
      </c>
      <c r="Q324" s="31">
        <v>0</v>
      </c>
      <c r="R324" s="31">
        <v>0</v>
      </c>
      <c r="S324" s="31">
        <v>0</v>
      </c>
      <c r="T324" s="36">
        <f t="shared" si="78"/>
        <v>0</v>
      </c>
      <c r="U324" s="36">
        <f t="shared" si="79"/>
        <v>0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1486959</v>
      </c>
      <c r="E325" s="31">
        <v>1521341</v>
      </c>
      <c r="F325" s="31">
        <v>340621</v>
      </c>
      <c r="G325" s="36">
        <f t="shared" si="72"/>
        <v>0.22907222055214704</v>
      </c>
      <c r="H325" s="31">
        <v>406284</v>
      </c>
      <c r="I325" s="36">
        <f t="shared" si="73"/>
        <v>0.27323147443877066</v>
      </c>
      <c r="J325" s="31">
        <v>371155</v>
      </c>
      <c r="K325" s="36">
        <f t="shared" si="74"/>
        <v>0.24396568553664169</v>
      </c>
      <c r="L325" s="31">
        <v>0</v>
      </c>
      <c r="M325" s="36">
        <f t="shared" si="75"/>
        <v>0</v>
      </c>
      <c r="N325" s="31">
        <f t="shared" si="76"/>
        <v>1118060</v>
      </c>
      <c r="O325" s="36">
        <f t="shared" si="77"/>
        <v>0.73491741825139789</v>
      </c>
      <c r="P325" s="31">
        <v>358860</v>
      </c>
      <c r="Q325" s="31">
        <v>1349910</v>
      </c>
      <c r="R325" s="31">
        <v>1343318</v>
      </c>
      <c r="S325" s="31">
        <v>1071224</v>
      </c>
      <c r="T325" s="36">
        <f t="shared" si="78"/>
        <v>0.79744632320865205</v>
      </c>
      <c r="U325" s="36">
        <f t="shared" si="79"/>
        <v>3.4261271805160698E-2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10015904</v>
      </c>
      <c r="E326" s="31">
        <v>10223704</v>
      </c>
      <c r="F326" s="31">
        <v>3494019</v>
      </c>
      <c r="G326" s="36">
        <f t="shared" si="72"/>
        <v>0.3488470935823666</v>
      </c>
      <c r="H326" s="31">
        <v>712114</v>
      </c>
      <c r="I326" s="36">
        <f t="shared" si="73"/>
        <v>7.1098325223564449E-2</v>
      </c>
      <c r="J326" s="31">
        <v>4831220</v>
      </c>
      <c r="K326" s="36">
        <f t="shared" si="74"/>
        <v>0.47255084849874368</v>
      </c>
      <c r="L326" s="31">
        <v>0</v>
      </c>
      <c r="M326" s="36">
        <f t="shared" si="75"/>
        <v>0</v>
      </c>
      <c r="N326" s="31">
        <f t="shared" si="76"/>
        <v>9037353</v>
      </c>
      <c r="O326" s="36">
        <f t="shared" si="77"/>
        <v>0.88396074455989726</v>
      </c>
      <c r="P326" s="31">
        <v>4191231</v>
      </c>
      <c r="Q326" s="31">
        <v>8752211</v>
      </c>
      <c r="R326" s="31">
        <v>8633368</v>
      </c>
      <c r="S326" s="31">
        <v>7594768</v>
      </c>
      <c r="T326" s="36">
        <f t="shared" si="78"/>
        <v>0.8796993247594681</v>
      </c>
      <c r="U326" s="36">
        <f t="shared" si="79"/>
        <v>0.152697143154362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20120510</v>
      </c>
      <c r="E327" s="31">
        <v>19874156</v>
      </c>
      <c r="F327" s="31">
        <v>4194286</v>
      </c>
      <c r="G327" s="36">
        <f t="shared" si="72"/>
        <v>0.20845823490557644</v>
      </c>
      <c r="H327" s="31">
        <v>4210814</v>
      </c>
      <c r="I327" s="36">
        <f t="shared" si="73"/>
        <v>0.20927968525648705</v>
      </c>
      <c r="J327" s="31">
        <v>4583235</v>
      </c>
      <c r="K327" s="36">
        <f t="shared" si="74"/>
        <v>0.23061281193525904</v>
      </c>
      <c r="L327" s="31">
        <v>0</v>
      </c>
      <c r="M327" s="36">
        <f t="shared" si="75"/>
        <v>0</v>
      </c>
      <c r="N327" s="31">
        <f t="shared" si="76"/>
        <v>12988335</v>
      </c>
      <c r="O327" s="36">
        <f t="shared" si="77"/>
        <v>0.65352888444671564</v>
      </c>
      <c r="P327" s="31">
        <v>4799724</v>
      </c>
      <c r="Q327" s="31">
        <v>22024413</v>
      </c>
      <c r="R327" s="31">
        <v>24024413</v>
      </c>
      <c r="S327" s="31">
        <v>13752761</v>
      </c>
      <c r="T327" s="36">
        <f t="shared" si="78"/>
        <v>0.57244940802507849</v>
      </c>
      <c r="U327" s="36">
        <f t="shared" si="79"/>
        <v>-4.5104468506939166E-2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0</v>
      </c>
      <c r="E328" s="31">
        <v>0</v>
      </c>
      <c r="F328" s="31">
        <v>0</v>
      </c>
      <c r="G328" s="36">
        <f t="shared" si="72"/>
        <v>0</v>
      </c>
      <c r="H328" s="31">
        <v>0</v>
      </c>
      <c r="I328" s="36">
        <f t="shared" si="73"/>
        <v>0</v>
      </c>
      <c r="J328" s="31">
        <v>0</v>
      </c>
      <c r="K328" s="36">
        <f t="shared" si="74"/>
        <v>0</v>
      </c>
      <c r="L328" s="31">
        <v>0</v>
      </c>
      <c r="M328" s="36">
        <f t="shared" si="75"/>
        <v>0</v>
      </c>
      <c r="N328" s="31">
        <f t="shared" si="76"/>
        <v>0</v>
      </c>
      <c r="O328" s="36">
        <f t="shared" si="77"/>
        <v>0</v>
      </c>
      <c r="P328" s="31">
        <v>0</v>
      </c>
      <c r="Q328" s="31">
        <v>0</v>
      </c>
      <c r="R328" s="31">
        <v>0</v>
      </c>
      <c r="S328" s="31">
        <v>0</v>
      </c>
      <c r="T328" s="36">
        <f t="shared" si="78"/>
        <v>0</v>
      </c>
      <c r="U328" s="36">
        <f t="shared" si="79"/>
        <v>0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14143899</v>
      </c>
      <c r="E329" s="31">
        <v>14451933</v>
      </c>
      <c r="F329" s="31">
        <v>1029542</v>
      </c>
      <c r="G329" s="36">
        <f t="shared" si="72"/>
        <v>7.2790536753691473E-2</v>
      </c>
      <c r="H329" s="31">
        <v>14779560</v>
      </c>
      <c r="I329" s="36">
        <f t="shared" si="73"/>
        <v>1.0449424165147108</v>
      </c>
      <c r="J329" s="31">
        <v>-6534335</v>
      </c>
      <c r="K329" s="36">
        <f t="shared" si="74"/>
        <v>-0.45214263033187324</v>
      </c>
      <c r="L329" s="31">
        <v>0</v>
      </c>
      <c r="M329" s="36">
        <f t="shared" si="75"/>
        <v>0</v>
      </c>
      <c r="N329" s="31">
        <f t="shared" si="76"/>
        <v>9274767</v>
      </c>
      <c r="O329" s="36">
        <f t="shared" si="77"/>
        <v>0.64176653738984257</v>
      </c>
      <c r="P329" s="31">
        <v>2516942</v>
      </c>
      <c r="Q329" s="31">
        <v>6224645</v>
      </c>
      <c r="R329" s="31">
        <v>8401299</v>
      </c>
      <c r="S329" s="31">
        <v>3503049</v>
      </c>
      <c r="T329" s="36">
        <f t="shared" si="78"/>
        <v>0.4169651621731354</v>
      </c>
      <c r="U329" s="36">
        <f t="shared" si="79"/>
        <v>-3.5961404752274784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0</v>
      </c>
      <c r="E330" s="31">
        <v>0</v>
      </c>
      <c r="F330" s="31">
        <v>0</v>
      </c>
      <c r="G330" s="36">
        <f t="shared" si="72"/>
        <v>0</v>
      </c>
      <c r="H330" s="31">
        <v>0</v>
      </c>
      <c r="I330" s="36">
        <f t="shared" si="73"/>
        <v>0</v>
      </c>
      <c r="J330" s="31">
        <v>0</v>
      </c>
      <c r="K330" s="36">
        <f t="shared" si="74"/>
        <v>0</v>
      </c>
      <c r="L330" s="31">
        <v>0</v>
      </c>
      <c r="M330" s="36">
        <f t="shared" si="75"/>
        <v>0</v>
      </c>
      <c r="N330" s="31">
        <f t="shared" si="76"/>
        <v>0</v>
      </c>
      <c r="O330" s="36">
        <f t="shared" si="77"/>
        <v>0</v>
      </c>
      <c r="P330" s="31">
        <v>0</v>
      </c>
      <c r="Q330" s="31">
        <v>0</v>
      </c>
      <c r="R330" s="31">
        <v>0</v>
      </c>
      <c r="S330" s="31">
        <v>0</v>
      </c>
      <c r="T330" s="36">
        <f t="shared" si="78"/>
        <v>0</v>
      </c>
      <c r="U330" s="36">
        <f t="shared" si="79"/>
        <v>0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1575236</v>
      </c>
      <c r="E331" s="31">
        <v>1575236</v>
      </c>
      <c r="F331" s="31">
        <v>412112</v>
      </c>
      <c r="G331" s="36">
        <f t="shared" si="72"/>
        <v>0.26161921134357008</v>
      </c>
      <c r="H331" s="31">
        <v>393135</v>
      </c>
      <c r="I331" s="36">
        <f t="shared" si="73"/>
        <v>0.24957212760500649</v>
      </c>
      <c r="J331" s="31">
        <v>347325</v>
      </c>
      <c r="K331" s="36">
        <f t="shared" si="74"/>
        <v>0.22049077090670857</v>
      </c>
      <c r="L331" s="31">
        <v>0</v>
      </c>
      <c r="M331" s="36">
        <f t="shared" si="75"/>
        <v>0</v>
      </c>
      <c r="N331" s="31">
        <f t="shared" si="76"/>
        <v>1152572</v>
      </c>
      <c r="O331" s="36">
        <f t="shared" si="77"/>
        <v>0.73168210985528515</v>
      </c>
      <c r="P331" s="31">
        <v>424575</v>
      </c>
      <c r="Q331" s="31">
        <v>1655588</v>
      </c>
      <c r="R331" s="31">
        <v>1567066</v>
      </c>
      <c r="S331" s="31">
        <v>1239884</v>
      </c>
      <c r="T331" s="36">
        <f t="shared" si="78"/>
        <v>0.7912136438414209</v>
      </c>
      <c r="U331" s="36">
        <f t="shared" si="79"/>
        <v>-0.18194665253488784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47342508</v>
      </c>
      <c r="E332" s="32">
        <f>SUM(E324:E331)</f>
        <v>47646370</v>
      </c>
      <c r="F332" s="32">
        <f>SUM(F324:F331)</f>
        <v>9470580</v>
      </c>
      <c r="G332" s="37">
        <f t="shared" si="72"/>
        <v>0.20004390134971303</v>
      </c>
      <c r="H332" s="32">
        <f>SUM(H324:H331)</f>
        <v>20501907</v>
      </c>
      <c r="I332" s="37">
        <f t="shared" si="73"/>
        <v>0.43305494081555629</v>
      </c>
      <c r="J332" s="32">
        <f>SUM(J324:J331)</f>
        <v>3598600</v>
      </c>
      <c r="K332" s="37">
        <f t="shared" si="74"/>
        <v>7.5527264721320847E-2</v>
      </c>
      <c r="L332" s="32">
        <f>SUM(L324:L331)</f>
        <v>0</v>
      </c>
      <c r="M332" s="37">
        <f t="shared" si="75"/>
        <v>0</v>
      </c>
      <c r="N332" s="32">
        <f t="shared" si="76"/>
        <v>33571087</v>
      </c>
      <c r="O332" s="37">
        <f t="shared" si="77"/>
        <v>0.70458855522466879</v>
      </c>
      <c r="P332" s="32">
        <f>SUM(P324:P331)</f>
        <v>12291332</v>
      </c>
      <c r="Q332" s="32">
        <f>SUM(Q324:Q331)</f>
        <v>40006767</v>
      </c>
      <c r="R332" s="32">
        <f>SUM(R324:R331)</f>
        <v>43969464</v>
      </c>
      <c r="S332" s="32">
        <f>SUM(S324:S331)</f>
        <v>27161686</v>
      </c>
      <c r="T332" s="37">
        <f t="shared" si="78"/>
        <v>0.61773975684579641</v>
      </c>
      <c r="U332" s="37">
        <f t="shared" si="79"/>
        <v>-0.70722457094153834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334750</v>
      </c>
      <c r="E333" s="31">
        <v>521670</v>
      </c>
      <c r="F333" s="31">
        <v>113045</v>
      </c>
      <c r="G333" s="36">
        <f t="shared" si="72"/>
        <v>0.33769977595220313</v>
      </c>
      <c r="H333" s="31">
        <v>111669</v>
      </c>
      <c r="I333" s="36">
        <f t="shared" si="73"/>
        <v>0.33358924570575055</v>
      </c>
      <c r="J333" s="31">
        <v>81112</v>
      </c>
      <c r="K333" s="36">
        <f t="shared" si="74"/>
        <v>0.15548526846473826</v>
      </c>
      <c r="L333" s="31">
        <v>0</v>
      </c>
      <c r="M333" s="36">
        <f t="shared" si="75"/>
        <v>0</v>
      </c>
      <c r="N333" s="31">
        <f t="shared" si="76"/>
        <v>305826</v>
      </c>
      <c r="O333" s="36">
        <f t="shared" si="77"/>
        <v>0.58624417735349932</v>
      </c>
      <c r="P333" s="31">
        <v>106086</v>
      </c>
      <c r="Q333" s="31">
        <v>538562</v>
      </c>
      <c r="R333" s="31">
        <v>469800</v>
      </c>
      <c r="S333" s="31">
        <v>316057</v>
      </c>
      <c r="T333" s="36">
        <f t="shared" si="78"/>
        <v>0.6727479778629204</v>
      </c>
      <c r="U333" s="36">
        <f t="shared" si="79"/>
        <v>-0.23541277831193563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0</v>
      </c>
      <c r="E334" s="31">
        <v>0</v>
      </c>
      <c r="F334" s="31">
        <v>0</v>
      </c>
      <c r="G334" s="36">
        <f t="shared" si="72"/>
        <v>0</v>
      </c>
      <c r="H334" s="31">
        <v>0</v>
      </c>
      <c r="I334" s="36">
        <f t="shared" si="73"/>
        <v>0</v>
      </c>
      <c r="J334" s="31">
        <v>0</v>
      </c>
      <c r="K334" s="36">
        <f t="shared" si="74"/>
        <v>0</v>
      </c>
      <c r="L334" s="31">
        <v>0</v>
      </c>
      <c r="M334" s="36">
        <f t="shared" si="75"/>
        <v>0</v>
      </c>
      <c r="N334" s="31">
        <f t="shared" si="76"/>
        <v>0</v>
      </c>
      <c r="O334" s="36">
        <f t="shared" si="77"/>
        <v>0</v>
      </c>
      <c r="P334" s="31">
        <v>0</v>
      </c>
      <c r="Q334" s="31">
        <v>0</v>
      </c>
      <c r="R334" s="31">
        <v>200000</v>
      </c>
      <c r="S334" s="31">
        <v>0</v>
      </c>
      <c r="T334" s="36">
        <f t="shared" si="78"/>
        <v>0</v>
      </c>
      <c r="U334" s="36">
        <f t="shared" si="79"/>
        <v>0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0</v>
      </c>
      <c r="E335" s="31">
        <v>0</v>
      </c>
      <c r="F335" s="31">
        <v>0</v>
      </c>
      <c r="G335" s="36">
        <f t="shared" si="72"/>
        <v>0</v>
      </c>
      <c r="H335" s="31">
        <v>0</v>
      </c>
      <c r="I335" s="36">
        <f t="shared" si="73"/>
        <v>0</v>
      </c>
      <c r="J335" s="31">
        <v>0</v>
      </c>
      <c r="K335" s="36">
        <f t="shared" si="74"/>
        <v>0</v>
      </c>
      <c r="L335" s="31">
        <v>0</v>
      </c>
      <c r="M335" s="36">
        <f t="shared" si="75"/>
        <v>0</v>
      </c>
      <c r="N335" s="31">
        <f t="shared" si="76"/>
        <v>0</v>
      </c>
      <c r="O335" s="36">
        <f t="shared" si="77"/>
        <v>0</v>
      </c>
      <c r="P335" s="31">
        <v>0</v>
      </c>
      <c r="Q335" s="31">
        <v>0</v>
      </c>
      <c r="R335" s="31">
        <v>0</v>
      </c>
      <c r="S335" s="31">
        <v>0</v>
      </c>
      <c r="T335" s="36">
        <f t="shared" si="78"/>
        <v>0</v>
      </c>
      <c r="U335" s="36">
        <f t="shared" si="79"/>
        <v>0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0</v>
      </c>
      <c r="O336" s="36">
        <f t="shared" si="77"/>
        <v>0</v>
      </c>
      <c r="P336" s="31">
        <v>0</v>
      </c>
      <c r="Q336" s="31">
        <v>100000</v>
      </c>
      <c r="R336" s="31">
        <v>36121</v>
      </c>
      <c r="S336" s="31">
        <v>36121</v>
      </c>
      <c r="T336" s="36">
        <f t="shared" si="78"/>
        <v>1</v>
      </c>
      <c r="U336" s="36">
        <f t="shared" si="79"/>
        <v>0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334750</v>
      </c>
      <c r="E337" s="32">
        <f>SUM(E333:E336)</f>
        <v>521670</v>
      </c>
      <c r="F337" s="32">
        <f>SUM(F333:F336)</f>
        <v>113045</v>
      </c>
      <c r="G337" s="37">
        <f t="shared" si="72"/>
        <v>0.33769977595220313</v>
      </c>
      <c r="H337" s="32">
        <f>SUM(H333:H336)</f>
        <v>111669</v>
      </c>
      <c r="I337" s="37">
        <f t="shared" si="73"/>
        <v>0.33358924570575055</v>
      </c>
      <c r="J337" s="32">
        <f>SUM(J333:J336)</f>
        <v>81112</v>
      </c>
      <c r="K337" s="37">
        <f t="shared" si="74"/>
        <v>0.15548526846473826</v>
      </c>
      <c r="L337" s="32">
        <f>SUM(L333:L336)</f>
        <v>0</v>
      </c>
      <c r="M337" s="37">
        <f t="shared" si="75"/>
        <v>0</v>
      </c>
      <c r="N337" s="32">
        <f t="shared" si="76"/>
        <v>305826</v>
      </c>
      <c r="O337" s="37">
        <f t="shared" si="77"/>
        <v>0.58624417735349932</v>
      </c>
      <c r="P337" s="32">
        <f>SUM(P333:P336)</f>
        <v>106086</v>
      </c>
      <c r="Q337" s="32">
        <f>SUM(Q333:Q336)</f>
        <v>638562</v>
      </c>
      <c r="R337" s="32">
        <f>SUM(R333:R336)</f>
        <v>705921</v>
      </c>
      <c r="S337" s="32">
        <f>SUM(S333:S336)</f>
        <v>352178</v>
      </c>
      <c r="T337" s="37">
        <f t="shared" si="78"/>
        <v>0.49889151902266682</v>
      </c>
      <c r="U337" s="37">
        <f t="shared" si="79"/>
        <v>-0.23541277831193563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594932940</v>
      </c>
      <c r="E338" s="32">
        <f>SUM(E302,E304:E309,E311:E316,E318:E322,E324:E331,E333:E336)</f>
        <v>586144765</v>
      </c>
      <c r="F338" s="32">
        <f>SUM(F302,F304:F309,F311:F316,F318:F322,F324:F331,F333:F336)</f>
        <v>116081602</v>
      </c>
      <c r="G338" s="37">
        <f t="shared" si="72"/>
        <v>0.19511712025896566</v>
      </c>
      <c r="H338" s="32">
        <f>SUM(H302,H304:H309,H311:H316,H318:H322,H324:H331,H333:H336)</f>
        <v>157463388</v>
      </c>
      <c r="I338" s="37">
        <f t="shared" si="73"/>
        <v>0.26467417991681552</v>
      </c>
      <c r="J338" s="32">
        <f>SUM(J302,J304:J309,J311:J316,J318:J322,J324:J331,J333:J336)</f>
        <v>135100333</v>
      </c>
      <c r="K338" s="37">
        <f t="shared" si="74"/>
        <v>0.23048970334146038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408645323</v>
      </c>
      <c r="O338" s="37">
        <f t="shared" si="77"/>
        <v>0.69717473805297914</v>
      </c>
      <c r="P338" s="32">
        <f>SUM(P302,P304:P309,P311:P316,P318:P322,P324:P331,P333:P336)</f>
        <v>142373755</v>
      </c>
      <c r="Q338" s="32">
        <f>SUM(Q302,Q304:Q309,Q311:Q316,Q318:Q322,Q324:Q331,Q333:Q336)</f>
        <v>507660447</v>
      </c>
      <c r="R338" s="32">
        <f>SUM(R302,R304:R309,R311:R316,R318:R322,R324:R331,R333:R336)</f>
        <v>543886091</v>
      </c>
      <c r="S338" s="32">
        <f>SUM(S302,S304:S309,S311:S316,S318:S322,S324:S331,S333:S336)</f>
        <v>417036641</v>
      </c>
      <c r="T338" s="37">
        <f t="shared" si="78"/>
        <v>0.7667720280054009</v>
      </c>
      <c r="U338" s="37">
        <f t="shared" si="79"/>
        <v>-5.1086817229762604E-2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3212041752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3413060934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653962540</v>
      </c>
      <c r="G339" s="39">
        <f t="shared" si="72"/>
        <v>0.20359714801116943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809552692</v>
      </c>
      <c r="I339" s="39">
        <f t="shared" si="73"/>
        <v>0.25203678983809175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765174973</v>
      </c>
      <c r="K339" s="39">
        <f t="shared" si="74"/>
        <v>0.2241902467598898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2228690205</v>
      </c>
      <c r="O339" s="39">
        <f t="shared" si="77"/>
        <v>0.65298869492729661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666099702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3076712717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3051627845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2161487388</v>
      </c>
      <c r="T339" s="39">
        <f t="shared" si="78"/>
        <v>0.70830635247398588</v>
      </c>
      <c r="U339" s="39">
        <f t="shared" si="79"/>
        <v>0.14873940147776854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60"/>
  <sheetViews>
    <sheetView showGridLines="0" view="pageBreakPreview" zoomScale="60" zoomScaleNormal="100" workbookViewId="0">
      <selection activeCell="A206" sqref="A206:XFD206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1" width="11.7265625" customWidth="1"/>
    <col min="12" max="13" width="11.7265625" hidden="1" customWidth="1"/>
    <col min="1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603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1801686270</v>
      </c>
      <c r="E8" s="31">
        <v>1845820712</v>
      </c>
      <c r="F8" s="31">
        <v>424019777</v>
      </c>
      <c r="G8" s="36">
        <f>IF(($D8       =0),0,($F8       /$D8       ))</f>
        <v>0.23534606666009616</v>
      </c>
      <c r="H8" s="31">
        <v>451743180</v>
      </c>
      <c r="I8" s="36">
        <f>IF(($D8       =0),0,($H8       /$D8       ))</f>
        <v>0.25073354197232128</v>
      </c>
      <c r="J8" s="31">
        <v>437882278</v>
      </c>
      <c r="K8" s="36">
        <f>IF(($E8       =0),0,($J8       /$E8       ))</f>
        <v>0.2372290413436427</v>
      </c>
      <c r="L8" s="31">
        <v>0</v>
      </c>
      <c r="M8" s="36">
        <f>IF(($E8       =0),0,($L8       /$E8       ))</f>
        <v>0</v>
      </c>
      <c r="N8" s="31">
        <f>$F8       +$H8       +$J8</f>
        <v>1313645235</v>
      </c>
      <c r="O8" s="36">
        <f>IF(($E8       =0),0,($N8       /$E8       ))</f>
        <v>0.7116862577496097</v>
      </c>
      <c r="P8" s="31">
        <v>438382600</v>
      </c>
      <c r="Q8" s="31">
        <v>1610867903</v>
      </c>
      <c r="R8" s="31">
        <v>1643810915</v>
      </c>
      <c r="S8" s="31">
        <v>1292543375</v>
      </c>
      <c r="T8" s="36">
        <f>IF(($R8       =0),0,($S8       /$R8       ))</f>
        <v>0.78630903542820196</v>
      </c>
      <c r="U8" s="36">
        <f>IF(($P8       =0),0,(($J8       /$P8       )-1))</f>
        <v>-1.1412907355355939E-3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2284705900</v>
      </c>
      <c r="E9" s="31">
        <v>2222285850</v>
      </c>
      <c r="F9" s="31">
        <v>275514926</v>
      </c>
      <c r="G9" s="36">
        <f>IF(($D9       =0),0,($F9       /$D9       ))</f>
        <v>0.12059098109739201</v>
      </c>
      <c r="H9" s="31">
        <v>0</v>
      </c>
      <c r="I9" s="36">
        <f>IF(($D9       =0),0,($H9       /$D9       ))</f>
        <v>0</v>
      </c>
      <c r="J9" s="31">
        <v>0</v>
      </c>
      <c r="K9" s="36">
        <f>IF(($E9       =0),0,($J9       /$E9       ))</f>
        <v>0</v>
      </c>
      <c r="L9" s="31">
        <v>0</v>
      </c>
      <c r="M9" s="36">
        <f>IF(($E9       =0),0,($L9       /$E9       ))</f>
        <v>0</v>
      </c>
      <c r="N9" s="31">
        <f>$F9       +$H9       +$J9</f>
        <v>275514926</v>
      </c>
      <c r="O9" s="36">
        <f>IF(($E9       =0),0,($N9       /$E9       ))</f>
        <v>0.12397816689513637</v>
      </c>
      <c r="P9" s="31">
        <v>487593802</v>
      </c>
      <c r="Q9" s="31">
        <v>2222562080</v>
      </c>
      <c r="R9" s="31">
        <v>2268472710</v>
      </c>
      <c r="S9" s="31">
        <v>1278596713</v>
      </c>
      <c r="T9" s="36">
        <f>IF(($R9       =0),0,($S9       /$R9       ))</f>
        <v>0.56363768775512402</v>
      </c>
      <c r="U9" s="36">
        <f>IF(($P9       =0),0,(($J9       /$P9       )-1))</f>
        <v>-1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4086392170</v>
      </c>
      <c r="E10" s="32">
        <f>SUM(E8:E9)</f>
        <v>4068106562</v>
      </c>
      <c r="F10" s="32">
        <f>SUM(F8:F9)</f>
        <v>699534703</v>
      </c>
      <c r="G10" s="37">
        <f t="shared" ref="G10:G54" si="0">IF(($D10      =0),0,($F10      /$D10      ))</f>
        <v>0.17118638493280003</v>
      </c>
      <c r="H10" s="32">
        <f>SUM(H8:H9)</f>
        <v>451743180</v>
      </c>
      <c r="I10" s="37">
        <f t="shared" ref="I10:I54" si="1">IF(($D10      =0),0,($H10      /$D10      ))</f>
        <v>0.1105481709064649</v>
      </c>
      <c r="J10" s="32">
        <f>SUM(J8:J9)</f>
        <v>437882278</v>
      </c>
      <c r="K10" s="37">
        <f t="shared" ref="K10:K54" si="2">IF(($E10      =0),0,($J10      /$E10      ))</f>
        <v>0.10763785838115418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1589160161</v>
      </c>
      <c r="O10" s="37">
        <f t="shared" ref="O10:O54" si="5">IF(($E10      =0),0,($N10      /$E10      ))</f>
        <v>0.39063877427505794</v>
      </c>
      <c r="P10" s="32">
        <f>SUM(P8:P9)</f>
        <v>925976402</v>
      </c>
      <c r="Q10" s="32">
        <f>SUM(Q8:Q9)</f>
        <v>3833429983</v>
      </c>
      <c r="R10" s="32">
        <f>SUM(R8:R9)</f>
        <v>3912283625</v>
      </c>
      <c r="S10" s="32">
        <f>SUM(S8:S9)</f>
        <v>2571140088</v>
      </c>
      <c r="T10" s="37">
        <f t="shared" ref="T10:T54" si="6">IF(($R10      =0),0,($S10      /$R10      ))</f>
        <v>0.65719675116857101</v>
      </c>
      <c r="U10" s="37">
        <f t="shared" ref="U10:U54" si="7">IF(($P10      =0),0,(($J10      /$P10      )-1))</f>
        <v>-0.52711291880200628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137038669</v>
      </c>
      <c r="E11" s="31">
        <v>201062721</v>
      </c>
      <c r="F11" s="31">
        <v>38036659</v>
      </c>
      <c r="G11" s="36">
        <f t="shared" si="0"/>
        <v>0.27756150346147918</v>
      </c>
      <c r="H11" s="31">
        <v>35446751</v>
      </c>
      <c r="I11" s="36">
        <f t="shared" si="1"/>
        <v>0.2586623998807227</v>
      </c>
      <c r="J11" s="31">
        <v>45547416</v>
      </c>
      <c r="K11" s="36">
        <f t="shared" si="2"/>
        <v>0.22653337114640959</v>
      </c>
      <c r="L11" s="31">
        <v>0</v>
      </c>
      <c r="M11" s="36">
        <f t="shared" si="3"/>
        <v>0</v>
      </c>
      <c r="N11" s="31">
        <f t="shared" si="4"/>
        <v>119030826</v>
      </c>
      <c r="O11" s="36">
        <f t="shared" si="5"/>
        <v>0.5920084310407796</v>
      </c>
      <c r="P11" s="31">
        <v>34402049</v>
      </c>
      <c r="Q11" s="31">
        <v>109240213</v>
      </c>
      <c r="R11" s="31">
        <v>146065886</v>
      </c>
      <c r="S11" s="31">
        <v>118811884</v>
      </c>
      <c r="T11" s="36">
        <f t="shared" si="6"/>
        <v>0.81341295530155477</v>
      </c>
      <c r="U11" s="36">
        <f t="shared" si="7"/>
        <v>0.32397392957611326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99405750</v>
      </c>
      <c r="E12" s="31">
        <v>105925176</v>
      </c>
      <c r="F12" s="31">
        <v>12926973</v>
      </c>
      <c r="G12" s="36">
        <f t="shared" si="0"/>
        <v>0.13004250760142144</v>
      </c>
      <c r="H12" s="31">
        <v>20985438</v>
      </c>
      <c r="I12" s="36">
        <f t="shared" si="1"/>
        <v>0.21110889460619733</v>
      </c>
      <c r="J12" s="31">
        <v>17133510</v>
      </c>
      <c r="K12" s="36">
        <f t="shared" si="2"/>
        <v>0.16175106473271283</v>
      </c>
      <c r="L12" s="31">
        <v>0</v>
      </c>
      <c r="M12" s="36">
        <f t="shared" si="3"/>
        <v>0</v>
      </c>
      <c r="N12" s="31">
        <f t="shared" si="4"/>
        <v>51045921</v>
      </c>
      <c r="O12" s="36">
        <f t="shared" si="5"/>
        <v>0.48190546315448179</v>
      </c>
      <c r="P12" s="31">
        <v>11508559</v>
      </c>
      <c r="Q12" s="31">
        <v>82977375</v>
      </c>
      <c r="R12" s="31">
        <v>89116860</v>
      </c>
      <c r="S12" s="31">
        <v>42045108</v>
      </c>
      <c r="T12" s="36">
        <f t="shared" si="6"/>
        <v>0.47179745785477628</v>
      </c>
      <c r="U12" s="36">
        <f t="shared" si="7"/>
        <v>0.48876240717886565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118785918</v>
      </c>
      <c r="E13" s="31">
        <v>116805808</v>
      </c>
      <c r="F13" s="31">
        <v>19520425</v>
      </c>
      <c r="G13" s="36">
        <f t="shared" si="0"/>
        <v>0.16433282099987642</v>
      </c>
      <c r="H13" s="31">
        <v>33805515</v>
      </c>
      <c r="I13" s="36">
        <f t="shared" si="1"/>
        <v>0.28459194127707965</v>
      </c>
      <c r="J13" s="31">
        <v>18697868</v>
      </c>
      <c r="K13" s="36">
        <f t="shared" si="2"/>
        <v>0.16007652633163583</v>
      </c>
      <c r="L13" s="31">
        <v>0</v>
      </c>
      <c r="M13" s="36">
        <f t="shared" si="3"/>
        <v>0</v>
      </c>
      <c r="N13" s="31">
        <f t="shared" si="4"/>
        <v>72023808</v>
      </c>
      <c r="O13" s="36">
        <f t="shared" si="5"/>
        <v>0.61661153013898073</v>
      </c>
      <c r="P13" s="31">
        <v>26811713</v>
      </c>
      <c r="Q13" s="31">
        <v>124585308</v>
      </c>
      <c r="R13" s="31">
        <v>151298522</v>
      </c>
      <c r="S13" s="31">
        <v>64065257</v>
      </c>
      <c r="T13" s="36">
        <f t="shared" si="6"/>
        <v>0.42343610600505405</v>
      </c>
      <c r="U13" s="36">
        <f t="shared" si="7"/>
        <v>-0.30262314832327197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140556191</v>
      </c>
      <c r="E14" s="31">
        <v>133622896</v>
      </c>
      <c r="F14" s="31">
        <v>26173058</v>
      </c>
      <c r="G14" s="36">
        <f t="shared" si="0"/>
        <v>0.186210637993171</v>
      </c>
      <c r="H14" s="31">
        <v>28628185</v>
      </c>
      <c r="I14" s="36">
        <f t="shared" si="1"/>
        <v>0.20367786574409946</v>
      </c>
      <c r="J14" s="31">
        <v>27878145</v>
      </c>
      <c r="K14" s="36">
        <f t="shared" si="2"/>
        <v>0.20863299505198571</v>
      </c>
      <c r="L14" s="31">
        <v>0</v>
      </c>
      <c r="M14" s="36">
        <f t="shared" si="3"/>
        <v>0</v>
      </c>
      <c r="N14" s="31">
        <f t="shared" si="4"/>
        <v>82679388</v>
      </c>
      <c r="O14" s="36">
        <f t="shared" si="5"/>
        <v>0.61875165465654924</v>
      </c>
      <c r="P14" s="31">
        <v>22504025</v>
      </c>
      <c r="Q14" s="31">
        <v>107145257</v>
      </c>
      <c r="R14" s="31">
        <v>102967180</v>
      </c>
      <c r="S14" s="31">
        <v>74893351</v>
      </c>
      <c r="T14" s="36">
        <f t="shared" si="6"/>
        <v>0.72735167652450028</v>
      </c>
      <c r="U14" s="36">
        <f t="shared" si="7"/>
        <v>0.23880705784854039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62063368</v>
      </c>
      <c r="E15" s="31">
        <v>62063368</v>
      </c>
      <c r="F15" s="31">
        <v>20604000</v>
      </c>
      <c r="G15" s="36">
        <f t="shared" si="0"/>
        <v>0.33198327232257197</v>
      </c>
      <c r="H15" s="31">
        <v>23383888</v>
      </c>
      <c r="I15" s="36">
        <f t="shared" si="1"/>
        <v>0.37677439613009722</v>
      </c>
      <c r="J15" s="31">
        <v>14935325</v>
      </c>
      <c r="K15" s="36">
        <f t="shared" si="2"/>
        <v>0.24064638258110646</v>
      </c>
      <c r="L15" s="31">
        <v>0</v>
      </c>
      <c r="M15" s="36">
        <f t="shared" si="3"/>
        <v>0</v>
      </c>
      <c r="N15" s="31">
        <f t="shared" si="4"/>
        <v>58923213</v>
      </c>
      <c r="O15" s="36">
        <f t="shared" si="5"/>
        <v>0.94940405103377568</v>
      </c>
      <c r="P15" s="31">
        <v>8465584</v>
      </c>
      <c r="Q15" s="31">
        <v>65794992</v>
      </c>
      <c r="R15" s="31">
        <v>66756829</v>
      </c>
      <c r="S15" s="31">
        <v>37636648</v>
      </c>
      <c r="T15" s="36">
        <f t="shared" si="6"/>
        <v>0.56378723441162848</v>
      </c>
      <c r="U15" s="36">
        <f t="shared" si="7"/>
        <v>0.7642403642796527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332893185</v>
      </c>
      <c r="E16" s="31">
        <v>312684935</v>
      </c>
      <c r="F16" s="31">
        <v>67083685</v>
      </c>
      <c r="G16" s="36">
        <f t="shared" si="0"/>
        <v>0.2015171473095792</v>
      </c>
      <c r="H16" s="31">
        <v>76038999</v>
      </c>
      <c r="I16" s="36">
        <f t="shared" si="1"/>
        <v>0.22841861121308327</v>
      </c>
      <c r="J16" s="31">
        <v>69788151</v>
      </c>
      <c r="K16" s="36">
        <f t="shared" si="2"/>
        <v>0.22319000114284368</v>
      </c>
      <c r="L16" s="31">
        <v>0</v>
      </c>
      <c r="M16" s="36">
        <f t="shared" si="3"/>
        <v>0</v>
      </c>
      <c r="N16" s="31">
        <f t="shared" si="4"/>
        <v>212910835</v>
      </c>
      <c r="O16" s="36">
        <f t="shared" si="5"/>
        <v>0.6809117138950106</v>
      </c>
      <c r="P16" s="31">
        <v>69866380</v>
      </c>
      <c r="Q16" s="31">
        <v>300430237</v>
      </c>
      <c r="R16" s="31">
        <v>306574481</v>
      </c>
      <c r="S16" s="31">
        <v>187366308</v>
      </c>
      <c r="T16" s="36">
        <f t="shared" si="6"/>
        <v>0.61116080956522922</v>
      </c>
      <c r="U16" s="36">
        <f t="shared" si="7"/>
        <v>-1.1196944796624253E-3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52060674</v>
      </c>
      <c r="E17" s="31">
        <v>51694870</v>
      </c>
      <c r="F17" s="31">
        <v>10810912</v>
      </c>
      <c r="G17" s="36">
        <f t="shared" si="0"/>
        <v>0.20765985473027107</v>
      </c>
      <c r="H17" s="31">
        <v>15131334</v>
      </c>
      <c r="I17" s="36">
        <f t="shared" si="1"/>
        <v>0.29064806191329756</v>
      </c>
      <c r="J17" s="31">
        <v>13414270</v>
      </c>
      <c r="K17" s="36">
        <f t="shared" si="2"/>
        <v>0.25948938453660875</v>
      </c>
      <c r="L17" s="31">
        <v>0</v>
      </c>
      <c r="M17" s="36">
        <f t="shared" si="3"/>
        <v>0</v>
      </c>
      <c r="N17" s="31">
        <f t="shared" si="4"/>
        <v>39356516</v>
      </c>
      <c r="O17" s="36">
        <f t="shared" si="5"/>
        <v>0.76132343499461363</v>
      </c>
      <c r="P17" s="31">
        <v>14318199</v>
      </c>
      <c r="Q17" s="31">
        <v>66445404</v>
      </c>
      <c r="R17" s="31">
        <v>63790562</v>
      </c>
      <c r="S17" s="31">
        <v>-19477856</v>
      </c>
      <c r="T17" s="36">
        <f t="shared" si="6"/>
        <v>-0.30534071795761886</v>
      </c>
      <c r="U17" s="36">
        <f t="shared" si="7"/>
        <v>-6.3131473448581055E-2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57204986</v>
      </c>
      <c r="E18" s="31">
        <v>58914986</v>
      </c>
      <c r="F18" s="31">
        <v>9550113</v>
      </c>
      <c r="G18" s="36">
        <f t="shared" si="0"/>
        <v>0.16694546520822504</v>
      </c>
      <c r="H18" s="31">
        <v>13133566</v>
      </c>
      <c r="I18" s="36">
        <f t="shared" si="1"/>
        <v>0.2295877845333272</v>
      </c>
      <c r="J18" s="31">
        <v>9233201</v>
      </c>
      <c r="K18" s="36">
        <f t="shared" si="2"/>
        <v>0.1567207535278036</v>
      </c>
      <c r="L18" s="31">
        <v>0</v>
      </c>
      <c r="M18" s="36">
        <f t="shared" si="3"/>
        <v>0</v>
      </c>
      <c r="N18" s="31">
        <f t="shared" si="4"/>
        <v>31916880</v>
      </c>
      <c r="O18" s="36">
        <f t="shared" si="5"/>
        <v>0.54174467596410869</v>
      </c>
      <c r="P18" s="31">
        <v>8438749</v>
      </c>
      <c r="Q18" s="31">
        <v>56821900</v>
      </c>
      <c r="R18" s="31">
        <v>55560080</v>
      </c>
      <c r="S18" s="31">
        <v>27154415</v>
      </c>
      <c r="T18" s="36">
        <f t="shared" si="6"/>
        <v>0.48873966704151611</v>
      </c>
      <c r="U18" s="36">
        <f t="shared" si="7"/>
        <v>9.4143338070607374E-2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1000008741</v>
      </c>
      <c r="E19" s="32">
        <f>SUM(E11:E18)</f>
        <v>1042774760</v>
      </c>
      <c r="F19" s="32">
        <f>SUM(F11:F18)</f>
        <v>204705825</v>
      </c>
      <c r="G19" s="37">
        <f t="shared" si="0"/>
        <v>0.20470403568202411</v>
      </c>
      <c r="H19" s="32">
        <f>SUM(H11:H18)</f>
        <v>246553676</v>
      </c>
      <c r="I19" s="37">
        <f t="shared" si="1"/>
        <v>0.24655152089315588</v>
      </c>
      <c r="J19" s="32">
        <f>SUM(J11:J18)</f>
        <v>216627886</v>
      </c>
      <c r="K19" s="37">
        <f t="shared" si="2"/>
        <v>0.20774178116854305</v>
      </c>
      <c r="L19" s="32">
        <f>SUM(L11:L18)</f>
        <v>0</v>
      </c>
      <c r="M19" s="37">
        <f t="shared" si="3"/>
        <v>0</v>
      </c>
      <c r="N19" s="32">
        <f t="shared" si="4"/>
        <v>667887387</v>
      </c>
      <c r="O19" s="37">
        <f t="shared" si="5"/>
        <v>0.64049055713623138</v>
      </c>
      <c r="P19" s="32">
        <f>SUM(P11:P18)</f>
        <v>196315258</v>
      </c>
      <c r="Q19" s="32">
        <f>SUM(Q11:Q18)</f>
        <v>913440686</v>
      </c>
      <c r="R19" s="32">
        <f>SUM(R11:R18)</f>
        <v>982130400</v>
      </c>
      <c r="S19" s="32">
        <f>SUM(S11:S18)</f>
        <v>532495115</v>
      </c>
      <c r="T19" s="37">
        <f t="shared" si="6"/>
        <v>0.54218372122479863</v>
      </c>
      <c r="U19" s="37">
        <f t="shared" si="7"/>
        <v>0.10346943078667881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162909124</v>
      </c>
      <c r="E20" s="31">
        <v>165788124</v>
      </c>
      <c r="F20" s="31">
        <v>14737767</v>
      </c>
      <c r="G20" s="36">
        <f t="shared" si="0"/>
        <v>9.0466185307091829E-2</v>
      </c>
      <c r="H20" s="31">
        <v>23993523</v>
      </c>
      <c r="I20" s="36">
        <f t="shared" si="1"/>
        <v>0.14728164028430968</v>
      </c>
      <c r="J20" s="31">
        <v>17478803</v>
      </c>
      <c r="K20" s="36">
        <f t="shared" si="2"/>
        <v>0.10542855892379843</v>
      </c>
      <c r="L20" s="31">
        <v>0</v>
      </c>
      <c r="M20" s="36">
        <f t="shared" si="3"/>
        <v>0</v>
      </c>
      <c r="N20" s="31">
        <f t="shared" si="4"/>
        <v>56210093</v>
      </c>
      <c r="O20" s="36">
        <f t="shared" si="5"/>
        <v>0.33904776556853977</v>
      </c>
      <c r="P20" s="31">
        <v>13004920</v>
      </c>
      <c r="Q20" s="31">
        <v>146664450</v>
      </c>
      <c r="R20" s="31">
        <v>164862230</v>
      </c>
      <c r="S20" s="31">
        <v>38263113</v>
      </c>
      <c r="T20" s="36">
        <f t="shared" si="6"/>
        <v>0.23209144386801028</v>
      </c>
      <c r="U20" s="36">
        <f t="shared" si="7"/>
        <v>0.34401464984021435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342698070</v>
      </c>
      <c r="E21" s="31">
        <v>362197663</v>
      </c>
      <c r="F21" s="31">
        <v>38033843</v>
      </c>
      <c r="G21" s="36">
        <f t="shared" si="0"/>
        <v>0.11098353428135735</v>
      </c>
      <c r="H21" s="31">
        <v>43274654</v>
      </c>
      <c r="I21" s="36">
        <f t="shared" si="1"/>
        <v>0.12627632831430885</v>
      </c>
      <c r="J21" s="31">
        <v>41412780</v>
      </c>
      <c r="K21" s="36">
        <f t="shared" si="2"/>
        <v>0.11433751299494166</v>
      </c>
      <c r="L21" s="31">
        <v>0</v>
      </c>
      <c r="M21" s="36">
        <f t="shared" si="3"/>
        <v>0</v>
      </c>
      <c r="N21" s="31">
        <f t="shared" si="4"/>
        <v>122721277</v>
      </c>
      <c r="O21" s="36">
        <f t="shared" si="5"/>
        <v>0.33882404426226242</v>
      </c>
      <c r="P21" s="31">
        <v>45161124</v>
      </c>
      <c r="Q21" s="31">
        <v>202555488</v>
      </c>
      <c r="R21" s="31">
        <v>314451258</v>
      </c>
      <c r="S21" s="31">
        <v>161535958</v>
      </c>
      <c r="T21" s="36">
        <f t="shared" si="6"/>
        <v>0.51370746304980597</v>
      </c>
      <c r="U21" s="36">
        <f t="shared" si="7"/>
        <v>-8.2999351389039799E-2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54068052</v>
      </c>
      <c r="E22" s="31">
        <v>51485920</v>
      </c>
      <c r="F22" s="31">
        <v>13091229</v>
      </c>
      <c r="G22" s="36">
        <f t="shared" si="0"/>
        <v>0.24212503531660434</v>
      </c>
      <c r="H22" s="31">
        <v>10551844</v>
      </c>
      <c r="I22" s="36">
        <f t="shared" si="1"/>
        <v>0.19515857534501149</v>
      </c>
      <c r="J22" s="31">
        <v>8189644</v>
      </c>
      <c r="K22" s="36">
        <f t="shared" si="2"/>
        <v>0.15906570184625232</v>
      </c>
      <c r="L22" s="31">
        <v>0</v>
      </c>
      <c r="M22" s="36">
        <f t="shared" si="3"/>
        <v>0</v>
      </c>
      <c r="N22" s="31">
        <f t="shared" si="4"/>
        <v>31832717</v>
      </c>
      <c r="O22" s="36">
        <f t="shared" si="5"/>
        <v>0.61828004627284505</v>
      </c>
      <c r="P22" s="31">
        <v>8308645</v>
      </c>
      <c r="Q22" s="31">
        <v>45040656</v>
      </c>
      <c r="R22" s="31">
        <v>46029558</v>
      </c>
      <c r="S22" s="31">
        <v>30757633</v>
      </c>
      <c r="T22" s="36">
        <f t="shared" si="6"/>
        <v>0.66821482404849508</v>
      </c>
      <c r="U22" s="36">
        <f t="shared" si="7"/>
        <v>-1.4322551992533072E-2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71154708</v>
      </c>
      <c r="E23" s="31">
        <v>70511373</v>
      </c>
      <c r="F23" s="31">
        <v>12745284</v>
      </c>
      <c r="G23" s="36">
        <f t="shared" si="0"/>
        <v>0.1791207406824015</v>
      </c>
      <c r="H23" s="31">
        <v>9325257</v>
      </c>
      <c r="I23" s="36">
        <f t="shared" si="1"/>
        <v>0.13105607853804979</v>
      </c>
      <c r="J23" s="31">
        <v>23320604</v>
      </c>
      <c r="K23" s="36">
        <f t="shared" si="2"/>
        <v>0.33073535527382231</v>
      </c>
      <c r="L23" s="31">
        <v>0</v>
      </c>
      <c r="M23" s="36">
        <f t="shared" si="3"/>
        <v>0</v>
      </c>
      <c r="N23" s="31">
        <f t="shared" si="4"/>
        <v>45391145</v>
      </c>
      <c r="O23" s="36">
        <f t="shared" si="5"/>
        <v>0.64374218042811338</v>
      </c>
      <c r="P23" s="31">
        <v>8935480</v>
      </c>
      <c r="Q23" s="31">
        <v>65745777</v>
      </c>
      <c r="R23" s="31">
        <v>60163268</v>
      </c>
      <c r="S23" s="31">
        <v>30013861</v>
      </c>
      <c r="T23" s="36">
        <f t="shared" si="6"/>
        <v>0.49887351531502577</v>
      </c>
      <c r="U23" s="36">
        <f t="shared" si="7"/>
        <v>1.6098882208902041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75049871</v>
      </c>
      <c r="E24" s="31">
        <v>83056123</v>
      </c>
      <c r="F24" s="31">
        <v>20368200</v>
      </c>
      <c r="G24" s="36">
        <f t="shared" si="0"/>
        <v>0.27139553644269421</v>
      </c>
      <c r="H24" s="31">
        <v>27983422</v>
      </c>
      <c r="I24" s="36">
        <f t="shared" si="1"/>
        <v>0.37286435842108245</v>
      </c>
      <c r="J24" s="31">
        <v>19529454</v>
      </c>
      <c r="K24" s="36">
        <f t="shared" si="2"/>
        <v>0.23513563232418155</v>
      </c>
      <c r="L24" s="31">
        <v>0</v>
      </c>
      <c r="M24" s="36">
        <f t="shared" si="3"/>
        <v>0</v>
      </c>
      <c r="N24" s="31">
        <f t="shared" si="4"/>
        <v>67881076</v>
      </c>
      <c r="O24" s="36">
        <f t="shared" si="5"/>
        <v>0.81729165229636347</v>
      </c>
      <c r="P24" s="31">
        <v>20418367</v>
      </c>
      <c r="Q24" s="31">
        <v>90494962</v>
      </c>
      <c r="R24" s="31">
        <v>92550196</v>
      </c>
      <c r="S24" s="31">
        <v>70936949</v>
      </c>
      <c r="T24" s="36">
        <f t="shared" si="6"/>
        <v>0.76647000293764911</v>
      </c>
      <c r="U24" s="36">
        <f t="shared" si="7"/>
        <v>-4.3534970254966998E-2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135729453</v>
      </c>
      <c r="E25" s="31">
        <v>144993864</v>
      </c>
      <c r="F25" s="31">
        <v>22173743</v>
      </c>
      <c r="G25" s="36">
        <f t="shared" si="0"/>
        <v>0.16336721698863696</v>
      </c>
      <c r="H25" s="31">
        <v>31312861</v>
      </c>
      <c r="I25" s="36">
        <f t="shared" si="1"/>
        <v>0.23070056135863157</v>
      </c>
      <c r="J25" s="31">
        <v>30431513</v>
      </c>
      <c r="K25" s="36">
        <f t="shared" si="2"/>
        <v>0.20988138504950801</v>
      </c>
      <c r="L25" s="31">
        <v>0</v>
      </c>
      <c r="M25" s="36">
        <f t="shared" si="3"/>
        <v>0</v>
      </c>
      <c r="N25" s="31">
        <f t="shared" si="4"/>
        <v>83918117</v>
      </c>
      <c r="O25" s="36">
        <f t="shared" si="5"/>
        <v>0.57877012643790227</v>
      </c>
      <c r="P25" s="31">
        <v>26498756</v>
      </c>
      <c r="Q25" s="31">
        <v>135675374</v>
      </c>
      <c r="R25" s="31">
        <v>137208416</v>
      </c>
      <c r="S25" s="31">
        <v>93372799</v>
      </c>
      <c r="T25" s="36">
        <f t="shared" si="6"/>
        <v>0.68051801574620607</v>
      </c>
      <c r="U25" s="36">
        <f t="shared" si="7"/>
        <v>0.14841289153347414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361539665</v>
      </c>
      <c r="E26" s="31">
        <v>363685023</v>
      </c>
      <c r="F26" s="31">
        <v>83461332</v>
      </c>
      <c r="G26" s="36">
        <f t="shared" si="0"/>
        <v>0.2308497243310772</v>
      </c>
      <c r="H26" s="31">
        <v>36556544</v>
      </c>
      <c r="I26" s="36">
        <f t="shared" si="1"/>
        <v>0.10111350852748066</v>
      </c>
      <c r="J26" s="31">
        <v>91923569</v>
      </c>
      <c r="K26" s="36">
        <f t="shared" si="2"/>
        <v>0.25275599264916665</v>
      </c>
      <c r="L26" s="31">
        <v>0</v>
      </c>
      <c r="M26" s="36">
        <f t="shared" si="3"/>
        <v>0</v>
      </c>
      <c r="N26" s="31">
        <f t="shared" si="4"/>
        <v>211941445</v>
      </c>
      <c r="O26" s="36">
        <f t="shared" si="5"/>
        <v>0.58276099260760594</v>
      </c>
      <c r="P26" s="31">
        <v>71948684</v>
      </c>
      <c r="Q26" s="31">
        <v>333764100</v>
      </c>
      <c r="R26" s="31">
        <v>318097991</v>
      </c>
      <c r="S26" s="31">
        <v>241634497</v>
      </c>
      <c r="T26" s="36">
        <f t="shared" si="6"/>
        <v>0.7596228327012603</v>
      </c>
      <c r="U26" s="36">
        <f t="shared" si="7"/>
        <v>0.27762682914394943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1203148943</v>
      </c>
      <c r="E27" s="32">
        <f>SUM(E20:E26)</f>
        <v>1241718090</v>
      </c>
      <c r="F27" s="32">
        <f>SUM(F20:F26)</f>
        <v>204611398</v>
      </c>
      <c r="G27" s="37">
        <f t="shared" si="0"/>
        <v>0.17006323214631291</v>
      </c>
      <c r="H27" s="32">
        <f>SUM(H20:H26)</f>
        <v>182998105</v>
      </c>
      <c r="I27" s="37">
        <f t="shared" si="1"/>
        <v>0.15209929416029083</v>
      </c>
      <c r="J27" s="32">
        <f>SUM(J20:J26)</f>
        <v>232286367</v>
      </c>
      <c r="K27" s="37">
        <f t="shared" si="2"/>
        <v>0.18706852132596377</v>
      </c>
      <c r="L27" s="32">
        <f>SUM(L20:L26)</f>
        <v>0</v>
      </c>
      <c r="M27" s="37">
        <f t="shared" si="3"/>
        <v>0</v>
      </c>
      <c r="N27" s="32">
        <f t="shared" si="4"/>
        <v>619895870</v>
      </c>
      <c r="O27" s="37">
        <f t="shared" si="5"/>
        <v>0.49922432071517941</v>
      </c>
      <c r="P27" s="32">
        <f>SUM(P20:P26)</f>
        <v>194275976</v>
      </c>
      <c r="Q27" s="32">
        <f>SUM(Q20:Q26)</f>
        <v>1019940807</v>
      </c>
      <c r="R27" s="32">
        <f>SUM(R20:R26)</f>
        <v>1133362917</v>
      </c>
      <c r="S27" s="32">
        <f>SUM(S20:S26)</f>
        <v>666514810</v>
      </c>
      <c r="T27" s="37">
        <f t="shared" si="6"/>
        <v>0.58808595199519842</v>
      </c>
      <c r="U27" s="37">
        <f t="shared" si="7"/>
        <v>0.1956515251273272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87481356</v>
      </c>
      <c r="E28" s="31">
        <v>85032945</v>
      </c>
      <c r="F28" s="31">
        <v>25530560</v>
      </c>
      <c r="G28" s="36">
        <f t="shared" si="0"/>
        <v>0.29184001217356531</v>
      </c>
      <c r="H28" s="31">
        <v>21811874</v>
      </c>
      <c r="I28" s="36">
        <f t="shared" si="1"/>
        <v>0.24933168617093682</v>
      </c>
      <c r="J28" s="31">
        <v>32047783</v>
      </c>
      <c r="K28" s="36">
        <f t="shared" si="2"/>
        <v>0.37688666433933343</v>
      </c>
      <c r="L28" s="31">
        <v>0</v>
      </c>
      <c r="M28" s="36">
        <f t="shared" si="3"/>
        <v>0</v>
      </c>
      <c r="N28" s="31">
        <f t="shared" si="4"/>
        <v>79390217</v>
      </c>
      <c r="O28" s="36">
        <f t="shared" si="5"/>
        <v>0.93364068479575768</v>
      </c>
      <c r="P28" s="31">
        <v>21636152</v>
      </c>
      <c r="Q28" s="31">
        <v>66847736</v>
      </c>
      <c r="R28" s="31">
        <v>102862521</v>
      </c>
      <c r="S28" s="31">
        <v>116066470</v>
      </c>
      <c r="T28" s="36">
        <f t="shared" si="6"/>
        <v>1.1283650145031932</v>
      </c>
      <c r="U28" s="36">
        <f t="shared" si="7"/>
        <v>0.48121454314057321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129357108</v>
      </c>
      <c r="E29" s="31">
        <v>130373456</v>
      </c>
      <c r="F29" s="31">
        <v>29999632</v>
      </c>
      <c r="G29" s="36">
        <f t="shared" si="0"/>
        <v>0.2319132861257226</v>
      </c>
      <c r="H29" s="31">
        <v>29878190</v>
      </c>
      <c r="I29" s="36">
        <f t="shared" si="1"/>
        <v>0.23097447416650657</v>
      </c>
      <c r="J29" s="31">
        <v>32000737</v>
      </c>
      <c r="K29" s="36">
        <f t="shared" si="2"/>
        <v>0.24545438912043568</v>
      </c>
      <c r="L29" s="31">
        <v>0</v>
      </c>
      <c r="M29" s="36">
        <f t="shared" si="3"/>
        <v>0</v>
      </c>
      <c r="N29" s="31">
        <f t="shared" si="4"/>
        <v>91878559</v>
      </c>
      <c r="O29" s="36">
        <f t="shared" si="5"/>
        <v>0.70473363074765771</v>
      </c>
      <c r="P29" s="31">
        <v>29009233</v>
      </c>
      <c r="Q29" s="31">
        <v>127507027</v>
      </c>
      <c r="R29" s="31">
        <v>137326511</v>
      </c>
      <c r="S29" s="31">
        <v>91873667</v>
      </c>
      <c r="T29" s="36">
        <f t="shared" si="6"/>
        <v>0.66901624697943429</v>
      </c>
      <c r="U29" s="36">
        <f t="shared" si="7"/>
        <v>0.10312247828131138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110186440</v>
      </c>
      <c r="E30" s="31">
        <v>119843762</v>
      </c>
      <c r="F30" s="31">
        <v>24016917</v>
      </c>
      <c r="G30" s="36">
        <f t="shared" si="0"/>
        <v>0.21796617623729381</v>
      </c>
      <c r="H30" s="31">
        <v>33414341</v>
      </c>
      <c r="I30" s="36">
        <f t="shared" si="1"/>
        <v>0.30325275051993694</v>
      </c>
      <c r="J30" s="31">
        <v>24764504</v>
      </c>
      <c r="K30" s="36">
        <f t="shared" si="2"/>
        <v>0.20663990838338336</v>
      </c>
      <c r="L30" s="31">
        <v>0</v>
      </c>
      <c r="M30" s="36">
        <f t="shared" si="3"/>
        <v>0</v>
      </c>
      <c r="N30" s="31">
        <f t="shared" si="4"/>
        <v>82195762</v>
      </c>
      <c r="O30" s="36">
        <f t="shared" si="5"/>
        <v>0.68585765857383552</v>
      </c>
      <c r="P30" s="31">
        <v>22587873</v>
      </c>
      <c r="Q30" s="31">
        <v>73718856</v>
      </c>
      <c r="R30" s="31">
        <v>82113350</v>
      </c>
      <c r="S30" s="31">
        <v>69953827</v>
      </c>
      <c r="T30" s="36">
        <f t="shared" si="6"/>
        <v>0.85191783065725613</v>
      </c>
      <c r="U30" s="36">
        <f t="shared" si="7"/>
        <v>9.636281379835987E-2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111571946</v>
      </c>
      <c r="E31" s="31">
        <v>120054562</v>
      </c>
      <c r="F31" s="31">
        <v>19504232</v>
      </c>
      <c r="G31" s="36">
        <f t="shared" si="0"/>
        <v>0.17481304843423634</v>
      </c>
      <c r="H31" s="31">
        <v>14132511</v>
      </c>
      <c r="I31" s="36">
        <f t="shared" si="1"/>
        <v>0.1266672448287314</v>
      </c>
      <c r="J31" s="31">
        <v>17538138</v>
      </c>
      <c r="K31" s="36">
        <f t="shared" si="2"/>
        <v>0.14608472770905614</v>
      </c>
      <c r="L31" s="31">
        <v>0</v>
      </c>
      <c r="M31" s="36">
        <f t="shared" si="3"/>
        <v>0</v>
      </c>
      <c r="N31" s="31">
        <f t="shared" si="4"/>
        <v>51174881</v>
      </c>
      <c r="O31" s="36">
        <f t="shared" si="5"/>
        <v>0.42626352674544765</v>
      </c>
      <c r="P31" s="31">
        <v>15205094</v>
      </c>
      <c r="Q31" s="31">
        <v>113004961</v>
      </c>
      <c r="R31" s="31">
        <v>115009884</v>
      </c>
      <c r="S31" s="31">
        <v>61216797</v>
      </c>
      <c r="T31" s="36">
        <f t="shared" si="6"/>
        <v>0.53227422610042807</v>
      </c>
      <c r="U31" s="36">
        <f t="shared" si="7"/>
        <v>0.15343831481738945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54392352</v>
      </c>
      <c r="E32" s="31">
        <v>53336365</v>
      </c>
      <c r="F32" s="31">
        <v>11282233</v>
      </c>
      <c r="G32" s="36">
        <f t="shared" si="0"/>
        <v>0.20742315022523755</v>
      </c>
      <c r="H32" s="31">
        <v>10650361</v>
      </c>
      <c r="I32" s="36">
        <f t="shared" si="1"/>
        <v>0.1958062229042789</v>
      </c>
      <c r="J32" s="31">
        <v>10458324</v>
      </c>
      <c r="K32" s="36">
        <f t="shared" si="2"/>
        <v>0.19608242893942998</v>
      </c>
      <c r="L32" s="31">
        <v>0</v>
      </c>
      <c r="M32" s="36">
        <f t="shared" si="3"/>
        <v>0</v>
      </c>
      <c r="N32" s="31">
        <f t="shared" si="4"/>
        <v>32390918</v>
      </c>
      <c r="O32" s="36">
        <f t="shared" si="5"/>
        <v>0.60729519156395451</v>
      </c>
      <c r="P32" s="31">
        <v>7243638</v>
      </c>
      <c r="Q32" s="31">
        <v>52289387</v>
      </c>
      <c r="R32" s="31">
        <v>48006331</v>
      </c>
      <c r="S32" s="31">
        <v>33431553</v>
      </c>
      <c r="T32" s="36">
        <f t="shared" si="6"/>
        <v>0.69639883539527314</v>
      </c>
      <c r="U32" s="36">
        <f t="shared" si="7"/>
        <v>0.44379440275728843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235673500</v>
      </c>
      <c r="E33" s="31">
        <v>280804449</v>
      </c>
      <c r="F33" s="31">
        <v>53595056</v>
      </c>
      <c r="G33" s="36">
        <f t="shared" si="0"/>
        <v>0.22741231407010121</v>
      </c>
      <c r="H33" s="31">
        <v>59804424</v>
      </c>
      <c r="I33" s="36">
        <f t="shared" si="1"/>
        <v>0.25375964629031267</v>
      </c>
      <c r="J33" s="31">
        <v>265318283</v>
      </c>
      <c r="K33" s="36">
        <f t="shared" si="2"/>
        <v>0.94485070996863019</v>
      </c>
      <c r="L33" s="31">
        <v>0</v>
      </c>
      <c r="M33" s="36">
        <f t="shared" si="3"/>
        <v>0</v>
      </c>
      <c r="N33" s="31">
        <f t="shared" si="4"/>
        <v>378717763</v>
      </c>
      <c r="O33" s="36">
        <f t="shared" si="5"/>
        <v>1.3486886135482847</v>
      </c>
      <c r="P33" s="31">
        <v>48303658</v>
      </c>
      <c r="Q33" s="31">
        <v>244285958</v>
      </c>
      <c r="R33" s="31">
        <v>233162958</v>
      </c>
      <c r="S33" s="31">
        <v>139936402</v>
      </c>
      <c r="T33" s="36">
        <f t="shared" si="6"/>
        <v>0.60016566610893651</v>
      </c>
      <c r="U33" s="36">
        <f t="shared" si="7"/>
        <v>4.4927161624074099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411738970</v>
      </c>
      <c r="E34" s="31">
        <v>392178754</v>
      </c>
      <c r="F34" s="31">
        <v>65330302</v>
      </c>
      <c r="G34" s="36">
        <f t="shared" si="0"/>
        <v>0.15866922191018257</v>
      </c>
      <c r="H34" s="31">
        <v>101174859</v>
      </c>
      <c r="I34" s="36">
        <f t="shared" si="1"/>
        <v>0.24572573006630877</v>
      </c>
      <c r="J34" s="31">
        <v>141852381</v>
      </c>
      <c r="K34" s="36">
        <f t="shared" si="2"/>
        <v>0.36170338029071303</v>
      </c>
      <c r="L34" s="31">
        <v>0</v>
      </c>
      <c r="M34" s="36">
        <f t="shared" si="3"/>
        <v>0</v>
      </c>
      <c r="N34" s="31">
        <f t="shared" si="4"/>
        <v>308357542</v>
      </c>
      <c r="O34" s="36">
        <f t="shared" si="5"/>
        <v>0.78626784050621978</v>
      </c>
      <c r="P34" s="31">
        <v>78003314</v>
      </c>
      <c r="Q34" s="31">
        <v>322229663</v>
      </c>
      <c r="R34" s="31">
        <v>340371923</v>
      </c>
      <c r="S34" s="31">
        <v>271514040</v>
      </c>
      <c r="T34" s="36">
        <f t="shared" si="6"/>
        <v>0.79769811095728949</v>
      </c>
      <c r="U34" s="36">
        <f t="shared" si="7"/>
        <v>0.81854300446773332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1140401672</v>
      </c>
      <c r="E35" s="32">
        <f>SUM(E28:E34)</f>
        <v>1181624293</v>
      </c>
      <c r="F35" s="32">
        <f>SUM(F28:F34)</f>
        <v>229258932</v>
      </c>
      <c r="G35" s="37">
        <f t="shared" si="0"/>
        <v>0.20103349339880658</v>
      </c>
      <c r="H35" s="32">
        <f>SUM(H28:H34)</f>
        <v>270866560</v>
      </c>
      <c r="I35" s="37">
        <f t="shared" si="1"/>
        <v>0.23751855740877939</v>
      </c>
      <c r="J35" s="32">
        <f>SUM(J28:J34)</f>
        <v>523980150</v>
      </c>
      <c r="K35" s="37">
        <f t="shared" si="2"/>
        <v>0.44344056998834908</v>
      </c>
      <c r="L35" s="32">
        <f>SUM(L28:L34)</f>
        <v>0</v>
      </c>
      <c r="M35" s="37">
        <f t="shared" si="3"/>
        <v>0</v>
      </c>
      <c r="N35" s="32">
        <f t="shared" si="4"/>
        <v>1024105642</v>
      </c>
      <c r="O35" s="37">
        <f t="shared" si="5"/>
        <v>0.86669311731897514</v>
      </c>
      <c r="P35" s="32">
        <f>SUM(P28:P34)</f>
        <v>221988962</v>
      </c>
      <c r="Q35" s="32">
        <f>SUM(Q28:Q34)</f>
        <v>999883588</v>
      </c>
      <c r="R35" s="32">
        <f>SUM(R28:R34)</f>
        <v>1058853478</v>
      </c>
      <c r="S35" s="32">
        <f>SUM(S28:S34)</f>
        <v>783992756</v>
      </c>
      <c r="T35" s="37">
        <f t="shared" si="6"/>
        <v>0.74041666036818743</v>
      </c>
      <c r="U35" s="37">
        <f t="shared" si="7"/>
        <v>1.3603883061537085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151609323</v>
      </c>
      <c r="E36" s="31">
        <v>130813545</v>
      </c>
      <c r="F36" s="31">
        <v>21910182</v>
      </c>
      <c r="G36" s="36">
        <f t="shared" si="0"/>
        <v>0.14451737905326575</v>
      </c>
      <c r="H36" s="31">
        <v>29834994</v>
      </c>
      <c r="I36" s="36">
        <f t="shared" si="1"/>
        <v>0.19678864999614831</v>
      </c>
      <c r="J36" s="31">
        <v>30004493</v>
      </c>
      <c r="K36" s="36">
        <f t="shared" si="2"/>
        <v>0.229368396063267</v>
      </c>
      <c r="L36" s="31">
        <v>0</v>
      </c>
      <c r="M36" s="36">
        <f t="shared" si="3"/>
        <v>0</v>
      </c>
      <c r="N36" s="31">
        <f t="shared" si="4"/>
        <v>81749669</v>
      </c>
      <c r="O36" s="36">
        <f t="shared" si="5"/>
        <v>0.62493275447890351</v>
      </c>
      <c r="P36" s="31">
        <v>18520808</v>
      </c>
      <c r="Q36" s="31">
        <v>139313398</v>
      </c>
      <c r="R36" s="31">
        <v>145423194</v>
      </c>
      <c r="S36" s="31">
        <v>67588471</v>
      </c>
      <c r="T36" s="36">
        <f t="shared" si="6"/>
        <v>0.46477091542907523</v>
      </c>
      <c r="U36" s="36">
        <f t="shared" si="7"/>
        <v>0.62004233292629563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112368050</v>
      </c>
      <c r="E37" s="31">
        <v>117884029</v>
      </c>
      <c r="F37" s="31">
        <v>21738550</v>
      </c>
      <c r="G37" s="36">
        <f t="shared" si="0"/>
        <v>0.19345846083473014</v>
      </c>
      <c r="H37" s="31">
        <v>23207038</v>
      </c>
      <c r="I37" s="36">
        <f t="shared" si="1"/>
        <v>0.20652701546391522</v>
      </c>
      <c r="J37" s="31">
        <v>18866203</v>
      </c>
      <c r="K37" s="36">
        <f t="shared" si="2"/>
        <v>0.16004036475543265</v>
      </c>
      <c r="L37" s="31">
        <v>0</v>
      </c>
      <c r="M37" s="36">
        <f t="shared" si="3"/>
        <v>0</v>
      </c>
      <c r="N37" s="31">
        <f t="shared" si="4"/>
        <v>63811791</v>
      </c>
      <c r="O37" s="36">
        <f t="shared" si="5"/>
        <v>0.54130989194473489</v>
      </c>
      <c r="P37" s="31">
        <v>19250625</v>
      </c>
      <c r="Q37" s="31">
        <v>118913929</v>
      </c>
      <c r="R37" s="31">
        <v>138240428</v>
      </c>
      <c r="S37" s="31">
        <v>54203893</v>
      </c>
      <c r="T37" s="36">
        <f t="shared" si="6"/>
        <v>0.39209870646523171</v>
      </c>
      <c r="U37" s="36">
        <f t="shared" si="7"/>
        <v>-1.9969325671244431E-2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118389912</v>
      </c>
      <c r="E38" s="31">
        <v>123209251</v>
      </c>
      <c r="F38" s="31">
        <v>85279253</v>
      </c>
      <c r="G38" s="36">
        <f t="shared" si="0"/>
        <v>0.72032533481400007</v>
      </c>
      <c r="H38" s="31">
        <v>-28964439</v>
      </c>
      <c r="I38" s="36">
        <f t="shared" si="1"/>
        <v>-0.2446529312396144</v>
      </c>
      <c r="J38" s="31">
        <v>21268541</v>
      </c>
      <c r="K38" s="36">
        <f t="shared" si="2"/>
        <v>0.17262129935356882</v>
      </c>
      <c r="L38" s="31">
        <v>0</v>
      </c>
      <c r="M38" s="36">
        <f t="shared" si="3"/>
        <v>0</v>
      </c>
      <c r="N38" s="31">
        <f t="shared" si="4"/>
        <v>77583355</v>
      </c>
      <c r="O38" s="36">
        <f t="shared" si="5"/>
        <v>0.62968774154791352</v>
      </c>
      <c r="P38" s="31">
        <v>27896989</v>
      </c>
      <c r="Q38" s="31">
        <v>102871711</v>
      </c>
      <c r="R38" s="31">
        <v>132246492</v>
      </c>
      <c r="S38" s="31">
        <v>84141511</v>
      </c>
      <c r="T38" s="36">
        <f t="shared" si="6"/>
        <v>0.63624758379224156</v>
      </c>
      <c r="U38" s="36">
        <f t="shared" si="7"/>
        <v>-0.23760442390395609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212952109</v>
      </c>
      <c r="E39" s="31">
        <v>174440652</v>
      </c>
      <c r="F39" s="31">
        <v>31609506</v>
      </c>
      <c r="G39" s="36">
        <f t="shared" si="0"/>
        <v>0.14843481075831938</v>
      </c>
      <c r="H39" s="31">
        <v>37036055</v>
      </c>
      <c r="I39" s="36">
        <f t="shared" si="1"/>
        <v>0.17391729611844323</v>
      </c>
      <c r="J39" s="31">
        <v>34488429</v>
      </c>
      <c r="K39" s="36">
        <f t="shared" si="2"/>
        <v>0.1977086682753284</v>
      </c>
      <c r="L39" s="31">
        <v>0</v>
      </c>
      <c r="M39" s="36">
        <f t="shared" si="3"/>
        <v>0</v>
      </c>
      <c r="N39" s="31">
        <f t="shared" si="4"/>
        <v>103133990</v>
      </c>
      <c r="O39" s="36">
        <f t="shared" si="5"/>
        <v>0.59122680876015066</v>
      </c>
      <c r="P39" s="31">
        <v>25272139</v>
      </c>
      <c r="Q39" s="31">
        <v>187069493</v>
      </c>
      <c r="R39" s="31">
        <v>181696340</v>
      </c>
      <c r="S39" s="31">
        <v>99569336</v>
      </c>
      <c r="T39" s="36">
        <f t="shared" si="6"/>
        <v>0.54799857828726761</v>
      </c>
      <c r="U39" s="36">
        <f t="shared" si="7"/>
        <v>0.36468183401492049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595319394</v>
      </c>
      <c r="E40" s="32">
        <f>SUM(E36:E39)</f>
        <v>546347477</v>
      </c>
      <c r="F40" s="32">
        <f>SUM(F36:F39)</f>
        <v>160537491</v>
      </c>
      <c r="G40" s="37">
        <f t="shared" si="0"/>
        <v>0.26966615335901523</v>
      </c>
      <c r="H40" s="32">
        <f>SUM(H36:H39)</f>
        <v>61113648</v>
      </c>
      <c r="I40" s="37">
        <f t="shared" si="1"/>
        <v>0.10265690756246386</v>
      </c>
      <c r="J40" s="32">
        <f>SUM(J36:J39)</f>
        <v>104627666</v>
      </c>
      <c r="K40" s="37">
        <f t="shared" si="2"/>
        <v>0.19150388791856726</v>
      </c>
      <c r="L40" s="32">
        <f>SUM(L36:L39)</f>
        <v>0</v>
      </c>
      <c r="M40" s="37">
        <f t="shared" si="3"/>
        <v>0</v>
      </c>
      <c r="N40" s="32">
        <f t="shared" si="4"/>
        <v>326278805</v>
      </c>
      <c r="O40" s="37">
        <f t="shared" si="5"/>
        <v>0.59720016790706254</v>
      </c>
      <c r="P40" s="32">
        <f>SUM(P36:P39)</f>
        <v>90940561</v>
      </c>
      <c r="Q40" s="32">
        <f>SUM(Q36:Q39)</f>
        <v>548168531</v>
      </c>
      <c r="R40" s="32">
        <f>SUM(R36:R39)</f>
        <v>597606454</v>
      </c>
      <c r="S40" s="32">
        <f>SUM(S36:S39)</f>
        <v>305503211</v>
      </c>
      <c r="T40" s="37">
        <f t="shared" si="6"/>
        <v>0.51121136486253549</v>
      </c>
      <c r="U40" s="37">
        <f t="shared" si="7"/>
        <v>0.15050605416872243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189726948</v>
      </c>
      <c r="E41" s="31">
        <v>206981418</v>
      </c>
      <c r="F41" s="31">
        <v>48247876</v>
      </c>
      <c r="G41" s="36">
        <f t="shared" si="0"/>
        <v>0.25430165039074998</v>
      </c>
      <c r="H41" s="31">
        <v>33318802</v>
      </c>
      <c r="I41" s="36">
        <f t="shared" si="1"/>
        <v>0.1756144941518798</v>
      </c>
      <c r="J41" s="31">
        <v>35812594</v>
      </c>
      <c r="K41" s="36">
        <f t="shared" si="2"/>
        <v>0.17302323245268325</v>
      </c>
      <c r="L41" s="31">
        <v>0</v>
      </c>
      <c r="M41" s="36">
        <f t="shared" si="3"/>
        <v>0</v>
      </c>
      <c r="N41" s="31">
        <f t="shared" si="4"/>
        <v>117379272</v>
      </c>
      <c r="O41" s="36">
        <f t="shared" si="5"/>
        <v>0.56710053073459954</v>
      </c>
      <c r="P41" s="31">
        <v>28526902</v>
      </c>
      <c r="Q41" s="31">
        <v>207989532</v>
      </c>
      <c r="R41" s="31">
        <v>203969962</v>
      </c>
      <c r="S41" s="31">
        <v>89472754</v>
      </c>
      <c r="T41" s="36">
        <f t="shared" si="6"/>
        <v>0.43865652139504735</v>
      </c>
      <c r="U41" s="36">
        <f t="shared" si="7"/>
        <v>0.25539723871873643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111428469</v>
      </c>
      <c r="E42" s="31">
        <v>120855425</v>
      </c>
      <c r="F42" s="31">
        <v>23538629</v>
      </c>
      <c r="G42" s="36">
        <f t="shared" si="0"/>
        <v>0.21124430059251734</v>
      </c>
      <c r="H42" s="31">
        <v>24655103</v>
      </c>
      <c r="I42" s="36">
        <f t="shared" si="1"/>
        <v>0.22126394826442425</v>
      </c>
      <c r="J42" s="31">
        <v>26553461</v>
      </c>
      <c r="K42" s="36">
        <f t="shared" si="2"/>
        <v>0.21971261116329696</v>
      </c>
      <c r="L42" s="31">
        <v>0</v>
      </c>
      <c r="M42" s="36">
        <f t="shared" si="3"/>
        <v>0</v>
      </c>
      <c r="N42" s="31">
        <f t="shared" si="4"/>
        <v>74747193</v>
      </c>
      <c r="O42" s="36">
        <f t="shared" si="5"/>
        <v>0.6184843833034388</v>
      </c>
      <c r="P42" s="31">
        <v>21908748</v>
      </c>
      <c r="Q42" s="31">
        <v>112122116</v>
      </c>
      <c r="R42" s="31">
        <v>111659327</v>
      </c>
      <c r="S42" s="31">
        <v>63106595</v>
      </c>
      <c r="T42" s="36">
        <f t="shared" si="6"/>
        <v>0.56517083431821147</v>
      </c>
      <c r="U42" s="36">
        <f t="shared" si="7"/>
        <v>0.21200266669733936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179934130</v>
      </c>
      <c r="E43" s="31">
        <v>233393319</v>
      </c>
      <c r="F43" s="31">
        <v>25816405</v>
      </c>
      <c r="G43" s="36">
        <f t="shared" si="0"/>
        <v>0.14347697682479693</v>
      </c>
      <c r="H43" s="31">
        <v>27724579</v>
      </c>
      <c r="I43" s="36">
        <f t="shared" si="1"/>
        <v>0.15408182427647274</v>
      </c>
      <c r="J43" s="31">
        <v>26292111</v>
      </c>
      <c r="K43" s="36">
        <f t="shared" si="2"/>
        <v>0.11265151510185259</v>
      </c>
      <c r="L43" s="31">
        <v>0</v>
      </c>
      <c r="M43" s="36">
        <f t="shared" si="3"/>
        <v>0</v>
      </c>
      <c r="N43" s="31">
        <f t="shared" si="4"/>
        <v>79833095</v>
      </c>
      <c r="O43" s="36">
        <f t="shared" si="5"/>
        <v>0.34205390000902297</v>
      </c>
      <c r="P43" s="31">
        <v>20465312</v>
      </c>
      <c r="Q43" s="31">
        <v>227194444</v>
      </c>
      <c r="R43" s="31">
        <v>169059705</v>
      </c>
      <c r="S43" s="31">
        <v>81237792</v>
      </c>
      <c r="T43" s="36">
        <f t="shared" si="6"/>
        <v>0.48052723148901744</v>
      </c>
      <c r="U43" s="36">
        <f t="shared" si="7"/>
        <v>0.28471586458100417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139789959</v>
      </c>
      <c r="E44" s="31">
        <v>133469500</v>
      </c>
      <c r="F44" s="31">
        <v>48764421</v>
      </c>
      <c r="G44" s="36">
        <f t="shared" si="0"/>
        <v>0.34884065600162312</v>
      </c>
      <c r="H44" s="31">
        <v>23149034</v>
      </c>
      <c r="I44" s="36">
        <f t="shared" si="1"/>
        <v>0.16559868938798386</v>
      </c>
      <c r="J44" s="31">
        <v>24620073</v>
      </c>
      <c r="K44" s="36">
        <f t="shared" si="2"/>
        <v>0.18446216551346936</v>
      </c>
      <c r="L44" s="31">
        <v>0</v>
      </c>
      <c r="M44" s="36">
        <f t="shared" si="3"/>
        <v>0</v>
      </c>
      <c r="N44" s="31">
        <f t="shared" si="4"/>
        <v>96533528</v>
      </c>
      <c r="O44" s="36">
        <f t="shared" si="5"/>
        <v>0.72326282783707141</v>
      </c>
      <c r="P44" s="31">
        <v>21793600</v>
      </c>
      <c r="Q44" s="31">
        <v>90606947</v>
      </c>
      <c r="R44" s="31">
        <v>121919896</v>
      </c>
      <c r="S44" s="31">
        <v>83913322</v>
      </c>
      <c r="T44" s="36">
        <f t="shared" si="6"/>
        <v>0.68826602345526933</v>
      </c>
      <c r="U44" s="36">
        <f t="shared" si="7"/>
        <v>0.1296927997210191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670014772</v>
      </c>
      <c r="E45" s="31">
        <v>648731801</v>
      </c>
      <c r="F45" s="31">
        <v>122627125</v>
      </c>
      <c r="G45" s="36">
        <f t="shared" si="0"/>
        <v>0.18302152448662729</v>
      </c>
      <c r="H45" s="31">
        <v>106777999</v>
      </c>
      <c r="I45" s="36">
        <f t="shared" si="1"/>
        <v>0.15936663408370347</v>
      </c>
      <c r="J45" s="31">
        <v>120537777</v>
      </c>
      <c r="K45" s="36">
        <f t="shared" si="2"/>
        <v>0.18580525390337693</v>
      </c>
      <c r="L45" s="31">
        <v>0</v>
      </c>
      <c r="M45" s="36">
        <f t="shared" si="3"/>
        <v>0</v>
      </c>
      <c r="N45" s="31">
        <f t="shared" si="4"/>
        <v>349942901</v>
      </c>
      <c r="O45" s="36">
        <f t="shared" si="5"/>
        <v>0.5394261549388728</v>
      </c>
      <c r="P45" s="31">
        <v>162947084</v>
      </c>
      <c r="Q45" s="31">
        <v>452412646</v>
      </c>
      <c r="R45" s="31">
        <v>469291458</v>
      </c>
      <c r="S45" s="31">
        <v>362767615</v>
      </c>
      <c r="T45" s="36">
        <f t="shared" si="6"/>
        <v>0.77301133190453253</v>
      </c>
      <c r="U45" s="36">
        <f t="shared" si="7"/>
        <v>-0.26026428923392086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446866496</v>
      </c>
      <c r="E46" s="31">
        <v>452170640</v>
      </c>
      <c r="F46" s="31">
        <v>81361602</v>
      </c>
      <c r="G46" s="36">
        <f t="shared" si="0"/>
        <v>0.18207138536517178</v>
      </c>
      <c r="H46" s="31">
        <v>104318800</v>
      </c>
      <c r="I46" s="36">
        <f t="shared" si="1"/>
        <v>0.23344511377286159</v>
      </c>
      <c r="J46" s="31">
        <v>80092868</v>
      </c>
      <c r="K46" s="36">
        <f t="shared" si="2"/>
        <v>0.17712974022373501</v>
      </c>
      <c r="L46" s="31">
        <v>0</v>
      </c>
      <c r="M46" s="36">
        <f t="shared" si="3"/>
        <v>0</v>
      </c>
      <c r="N46" s="31">
        <f t="shared" si="4"/>
        <v>265773270</v>
      </c>
      <c r="O46" s="36">
        <f t="shared" si="5"/>
        <v>0.58777206321931919</v>
      </c>
      <c r="P46" s="31">
        <v>82224402</v>
      </c>
      <c r="Q46" s="31">
        <v>393461897</v>
      </c>
      <c r="R46" s="31">
        <v>420003964</v>
      </c>
      <c r="S46" s="31">
        <v>254196152</v>
      </c>
      <c r="T46" s="36">
        <f t="shared" si="6"/>
        <v>0.60522322117893157</v>
      </c>
      <c r="U46" s="36">
        <f t="shared" si="7"/>
        <v>-2.5923374912474317E-2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1737760774</v>
      </c>
      <c r="E47" s="32">
        <f>SUM(E41:E46)</f>
        <v>1795602103</v>
      </c>
      <c r="F47" s="32">
        <f>SUM(F41:F46)</f>
        <v>350356058</v>
      </c>
      <c r="G47" s="37">
        <f t="shared" si="0"/>
        <v>0.20161351507178168</v>
      </c>
      <c r="H47" s="32">
        <f>SUM(H41:H46)</f>
        <v>319944317</v>
      </c>
      <c r="I47" s="37">
        <f t="shared" si="1"/>
        <v>0.18411298136483314</v>
      </c>
      <c r="J47" s="32">
        <f>SUM(J41:J46)</f>
        <v>313908884</v>
      </c>
      <c r="K47" s="37">
        <f t="shared" si="2"/>
        <v>0.17482096032051705</v>
      </c>
      <c r="L47" s="32">
        <f>SUM(L41:L46)</f>
        <v>0</v>
      </c>
      <c r="M47" s="37">
        <f t="shared" si="3"/>
        <v>0</v>
      </c>
      <c r="N47" s="32">
        <f t="shared" si="4"/>
        <v>984209259</v>
      </c>
      <c r="O47" s="37">
        <f t="shared" si="5"/>
        <v>0.54812213538602661</v>
      </c>
      <c r="P47" s="32">
        <f>SUM(P41:P46)</f>
        <v>337866048</v>
      </c>
      <c r="Q47" s="32">
        <f>SUM(Q41:Q46)</f>
        <v>1483787582</v>
      </c>
      <c r="R47" s="32">
        <f>SUM(R41:R46)</f>
        <v>1495904312</v>
      </c>
      <c r="S47" s="32">
        <f>SUM(S41:S46)</f>
        <v>934694230</v>
      </c>
      <c r="T47" s="37">
        <f t="shared" si="6"/>
        <v>0.62483557437596315</v>
      </c>
      <c r="U47" s="37">
        <f t="shared" si="7"/>
        <v>-7.0907284534254211E-2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232129366</v>
      </c>
      <c r="E48" s="31">
        <v>237143866</v>
      </c>
      <c r="F48" s="31">
        <v>42670332</v>
      </c>
      <c r="G48" s="36">
        <f t="shared" si="0"/>
        <v>0.18382134382773441</v>
      </c>
      <c r="H48" s="31">
        <v>48255009</v>
      </c>
      <c r="I48" s="36">
        <f t="shared" si="1"/>
        <v>0.20787981215612333</v>
      </c>
      <c r="J48" s="31">
        <v>58183902</v>
      </c>
      <c r="K48" s="36">
        <f t="shared" si="2"/>
        <v>0.24535275983060847</v>
      </c>
      <c r="L48" s="31">
        <v>0</v>
      </c>
      <c r="M48" s="36">
        <f t="shared" si="3"/>
        <v>0</v>
      </c>
      <c r="N48" s="31">
        <f t="shared" si="4"/>
        <v>149109243</v>
      </c>
      <c r="O48" s="36">
        <f t="shared" si="5"/>
        <v>0.62877124133583961</v>
      </c>
      <c r="P48" s="31">
        <v>36868962</v>
      </c>
      <c r="Q48" s="31">
        <v>216649440</v>
      </c>
      <c r="R48" s="31">
        <v>224499432</v>
      </c>
      <c r="S48" s="31">
        <v>146144822</v>
      </c>
      <c r="T48" s="36">
        <f t="shared" si="6"/>
        <v>0.65098080960846261</v>
      </c>
      <c r="U48" s="36">
        <f t="shared" si="7"/>
        <v>0.57812693506261437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127532193</v>
      </c>
      <c r="E49" s="31">
        <v>130807079</v>
      </c>
      <c r="F49" s="31">
        <v>26489425</v>
      </c>
      <c r="G49" s="36">
        <f t="shared" si="0"/>
        <v>0.20770775109309067</v>
      </c>
      <c r="H49" s="31">
        <v>27759544</v>
      </c>
      <c r="I49" s="36">
        <f t="shared" si="1"/>
        <v>0.2176669540999738</v>
      </c>
      <c r="J49" s="31">
        <v>24114061</v>
      </c>
      <c r="K49" s="36">
        <f t="shared" si="2"/>
        <v>0.18434828745010046</v>
      </c>
      <c r="L49" s="31">
        <v>0</v>
      </c>
      <c r="M49" s="36">
        <f t="shared" si="3"/>
        <v>0</v>
      </c>
      <c r="N49" s="31">
        <f t="shared" si="4"/>
        <v>78363030</v>
      </c>
      <c r="O49" s="36">
        <f t="shared" si="5"/>
        <v>0.59907331162100175</v>
      </c>
      <c r="P49" s="31">
        <v>26834022</v>
      </c>
      <c r="Q49" s="31">
        <v>245252858</v>
      </c>
      <c r="R49" s="31">
        <v>243743995</v>
      </c>
      <c r="S49" s="31">
        <v>81699173</v>
      </c>
      <c r="T49" s="36">
        <f t="shared" si="6"/>
        <v>0.33518435192629054</v>
      </c>
      <c r="U49" s="36">
        <f t="shared" si="7"/>
        <v>-0.10136240478598402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156528648</v>
      </c>
      <c r="E50" s="31">
        <v>158518359</v>
      </c>
      <c r="F50" s="31">
        <v>27994116</v>
      </c>
      <c r="G50" s="36">
        <f t="shared" si="0"/>
        <v>0.17884340251887948</v>
      </c>
      <c r="H50" s="31">
        <v>30689282</v>
      </c>
      <c r="I50" s="36">
        <f t="shared" si="1"/>
        <v>0.19606175861175265</v>
      </c>
      <c r="J50" s="31">
        <v>28569414</v>
      </c>
      <c r="K50" s="36">
        <f t="shared" si="2"/>
        <v>0.18022779304698708</v>
      </c>
      <c r="L50" s="31">
        <v>0</v>
      </c>
      <c r="M50" s="36">
        <f t="shared" si="3"/>
        <v>0</v>
      </c>
      <c r="N50" s="31">
        <f t="shared" si="4"/>
        <v>87252812</v>
      </c>
      <c r="O50" s="36">
        <f t="shared" si="5"/>
        <v>0.5504271716565019</v>
      </c>
      <c r="P50" s="31">
        <v>27274562</v>
      </c>
      <c r="Q50" s="31">
        <v>152028312</v>
      </c>
      <c r="R50" s="31">
        <v>150508312</v>
      </c>
      <c r="S50" s="31">
        <v>81909823</v>
      </c>
      <c r="T50" s="36">
        <f t="shared" si="6"/>
        <v>0.54422125869035065</v>
      </c>
      <c r="U50" s="36">
        <f t="shared" si="7"/>
        <v>4.7474712884481907E-2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126139977</v>
      </c>
      <c r="E51" s="31">
        <v>125781935</v>
      </c>
      <c r="F51" s="31">
        <v>25868941</v>
      </c>
      <c r="G51" s="36">
        <f t="shared" si="0"/>
        <v>0.20508122496328027</v>
      </c>
      <c r="H51" s="31">
        <v>24351365</v>
      </c>
      <c r="I51" s="36">
        <f t="shared" si="1"/>
        <v>0.19305033645281225</v>
      </c>
      <c r="J51" s="31">
        <v>24017197</v>
      </c>
      <c r="K51" s="36">
        <f t="shared" si="2"/>
        <v>0.19094313503763477</v>
      </c>
      <c r="L51" s="31">
        <v>0</v>
      </c>
      <c r="M51" s="36">
        <f t="shared" si="3"/>
        <v>0</v>
      </c>
      <c r="N51" s="31">
        <f t="shared" si="4"/>
        <v>74237503</v>
      </c>
      <c r="O51" s="36">
        <f t="shared" si="5"/>
        <v>0.59020798972443855</v>
      </c>
      <c r="P51" s="31">
        <v>23711877</v>
      </c>
      <c r="Q51" s="31">
        <v>65228124</v>
      </c>
      <c r="R51" s="31">
        <v>134342759</v>
      </c>
      <c r="S51" s="31">
        <v>52568453</v>
      </c>
      <c r="T51" s="36">
        <f t="shared" si="6"/>
        <v>0.39130097811970649</v>
      </c>
      <c r="U51" s="36">
        <f t="shared" si="7"/>
        <v>1.287624762898365E-2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338350408</v>
      </c>
      <c r="E52" s="31">
        <v>407695220</v>
      </c>
      <c r="F52" s="31">
        <v>89946343</v>
      </c>
      <c r="G52" s="36">
        <f t="shared" si="0"/>
        <v>0.26583784406135547</v>
      </c>
      <c r="H52" s="31">
        <v>79881231</v>
      </c>
      <c r="I52" s="36">
        <f t="shared" si="1"/>
        <v>0.23609024582585991</v>
      </c>
      <c r="J52" s="31">
        <v>84983095</v>
      </c>
      <c r="K52" s="36">
        <f t="shared" si="2"/>
        <v>0.20844761191951183</v>
      </c>
      <c r="L52" s="31">
        <v>0</v>
      </c>
      <c r="M52" s="36">
        <f t="shared" si="3"/>
        <v>0</v>
      </c>
      <c r="N52" s="31">
        <f t="shared" si="4"/>
        <v>254810669</v>
      </c>
      <c r="O52" s="36">
        <f t="shared" si="5"/>
        <v>0.62500283667784973</v>
      </c>
      <c r="P52" s="31">
        <v>77099983</v>
      </c>
      <c r="Q52" s="31">
        <v>316381428</v>
      </c>
      <c r="R52" s="31">
        <v>380406964</v>
      </c>
      <c r="S52" s="31">
        <v>239204610</v>
      </c>
      <c r="T52" s="36">
        <f t="shared" si="6"/>
        <v>0.6288123842023039</v>
      </c>
      <c r="U52" s="36">
        <f t="shared" si="7"/>
        <v>0.10224531437315632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980680592</v>
      </c>
      <c r="E53" s="32">
        <f>SUM(E48:E52)</f>
        <v>1059946459</v>
      </c>
      <c r="F53" s="32">
        <f>SUM(F48:F52)</f>
        <v>212969157</v>
      </c>
      <c r="G53" s="37">
        <f t="shared" si="0"/>
        <v>0.21716464946621478</v>
      </c>
      <c r="H53" s="32">
        <f>SUM(H48:H52)</f>
        <v>210936431</v>
      </c>
      <c r="I53" s="37">
        <f t="shared" si="1"/>
        <v>0.21509187876331501</v>
      </c>
      <c r="J53" s="32">
        <f>SUM(J48:J52)</f>
        <v>219867669</v>
      </c>
      <c r="K53" s="37">
        <f t="shared" si="2"/>
        <v>0.20743280675462872</v>
      </c>
      <c r="L53" s="32">
        <f>SUM(L48:L52)</f>
        <v>0</v>
      </c>
      <c r="M53" s="37">
        <f t="shared" si="3"/>
        <v>0</v>
      </c>
      <c r="N53" s="32">
        <f t="shared" si="4"/>
        <v>643773257</v>
      </c>
      <c r="O53" s="37">
        <f t="shared" si="5"/>
        <v>0.60736393950253298</v>
      </c>
      <c r="P53" s="32">
        <f>SUM(P48:P52)</f>
        <v>191789406</v>
      </c>
      <c r="Q53" s="32">
        <f>SUM(Q48:Q52)</f>
        <v>995540162</v>
      </c>
      <c r="R53" s="32">
        <f>SUM(R48:R52)</f>
        <v>1133501462</v>
      </c>
      <c r="S53" s="32">
        <f>SUM(S48:S52)</f>
        <v>601526881</v>
      </c>
      <c r="T53" s="37">
        <f t="shared" si="6"/>
        <v>0.53068028685083424</v>
      </c>
      <c r="U53" s="37">
        <f t="shared" si="7"/>
        <v>0.14640153273116652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10743712286</v>
      </c>
      <c r="E54" s="32">
        <f>SUM(E8:E9,E11:E18,E20:E26,E28:E34,E36:E39,E41:E46,E48:E52)</f>
        <v>10936119744</v>
      </c>
      <c r="F54" s="32">
        <f>SUM(F8:F9,F11:F18,F20:F26,F28:F34,F36:F39,F41:F46,F48:F52)</f>
        <v>2061973564</v>
      </c>
      <c r="G54" s="37">
        <f t="shared" si="0"/>
        <v>0.1919237512239538</v>
      </c>
      <c r="H54" s="32">
        <f>SUM(H8:H9,H11:H18,H20:H26,H28:H34,H36:H39,H41:H46,H48:H52)</f>
        <v>1744155917</v>
      </c>
      <c r="I54" s="37">
        <f t="shared" si="1"/>
        <v>0.16234201648091304</v>
      </c>
      <c r="J54" s="32">
        <f>SUM(J8:J9,J11:J18,J20:J26,J28:J34,J36:J39,J41:J46,J48:J52)</f>
        <v>2049180900</v>
      </c>
      <c r="K54" s="37">
        <f t="shared" si="2"/>
        <v>0.18737732833661264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5855310381</v>
      </c>
      <c r="O54" s="37">
        <f t="shared" si="5"/>
        <v>0.53541022941088967</v>
      </c>
      <c r="P54" s="32">
        <f>SUM(P8:P9,P11:P18,P20:P26,P28:P34,P36:P39,P41:P46,P48:P52)</f>
        <v>2159152613</v>
      </c>
      <c r="Q54" s="32">
        <f>SUM(Q8:Q9,Q11:Q18,Q20:Q26,Q28:Q34,Q36:Q39,Q41:Q46,Q48:Q52)</f>
        <v>9794191339</v>
      </c>
      <c r="R54" s="32">
        <f>SUM(R8:R9,R11:R18,R20:R26,R28:R34,R36:R39,R41:R46,R48:R52)</f>
        <v>10313642648</v>
      </c>
      <c r="S54" s="32">
        <f>SUM(S8:S9,S11:S18,S20:S26,S28:S34,S36:S39,S41:S46,S48:S52)</f>
        <v>6395867091</v>
      </c>
      <c r="T54" s="37">
        <f t="shared" si="6"/>
        <v>0.62013658115644266</v>
      </c>
      <c r="U54" s="37">
        <f t="shared" si="7"/>
        <v>-5.093281148255735E-2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1664572206</v>
      </c>
      <c r="E57" s="31">
        <v>1732537045</v>
      </c>
      <c r="F57" s="31">
        <v>1058476645</v>
      </c>
      <c r="G57" s="36">
        <f t="shared" ref="G57:G85" si="8">IF(($D57      =0),0,($F57      /$D57      ))</f>
        <v>0.63588508878418704</v>
      </c>
      <c r="H57" s="31">
        <v>442382593</v>
      </c>
      <c r="I57" s="36">
        <f t="shared" ref="I57:I85" si="9">IF(($D57      =0),0,($H57      /$D57      ))</f>
        <v>0.26576353456186447</v>
      </c>
      <c r="J57" s="31">
        <v>-241775866</v>
      </c>
      <c r="K57" s="36">
        <f t="shared" ref="K57:K85" si="10">IF(($E57      =0),0,($J57      /$E57      ))</f>
        <v>-0.13955018549112755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1259083372</v>
      </c>
      <c r="O57" s="36">
        <f t="shared" ref="O57:O85" si="13">IF(($E57      =0),0,($N57      /$E57      ))</f>
        <v>0.72672810987426828</v>
      </c>
      <c r="P57" s="31">
        <v>395868458</v>
      </c>
      <c r="Q57" s="31">
        <v>1252655233</v>
      </c>
      <c r="R57" s="31">
        <v>1574373716</v>
      </c>
      <c r="S57" s="31">
        <v>1042164842</v>
      </c>
      <c r="T57" s="36">
        <f t="shared" ref="T57:T85" si="14">IF(($R57      =0),0,($S57      /$R57      ))</f>
        <v>0.66195518345404081</v>
      </c>
      <c r="U57" s="36">
        <f t="shared" ref="U57:U85" si="15">IF(($P57      =0),0,(($J57      /$P57      )-1))</f>
        <v>-1.6107479924556152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1664572206</v>
      </c>
      <c r="E58" s="32">
        <f>E57</f>
        <v>1732537045</v>
      </c>
      <c r="F58" s="32">
        <f>F57</f>
        <v>1058476645</v>
      </c>
      <c r="G58" s="37">
        <f t="shared" si="8"/>
        <v>0.63588508878418704</v>
      </c>
      <c r="H58" s="32">
        <f>H57</f>
        <v>442382593</v>
      </c>
      <c r="I58" s="37">
        <f t="shared" si="9"/>
        <v>0.26576353456186447</v>
      </c>
      <c r="J58" s="32">
        <f>J57</f>
        <v>-241775866</v>
      </c>
      <c r="K58" s="37">
        <f t="shared" si="10"/>
        <v>-0.13955018549112755</v>
      </c>
      <c r="L58" s="32">
        <f>L57</f>
        <v>0</v>
      </c>
      <c r="M58" s="37">
        <f t="shared" si="11"/>
        <v>0</v>
      </c>
      <c r="N58" s="32">
        <f t="shared" si="12"/>
        <v>1259083372</v>
      </c>
      <c r="O58" s="37">
        <f t="shared" si="13"/>
        <v>0.72672810987426828</v>
      </c>
      <c r="P58" s="32">
        <f>P57</f>
        <v>395868458</v>
      </c>
      <c r="Q58" s="32">
        <f>Q57</f>
        <v>1252655233</v>
      </c>
      <c r="R58" s="32">
        <f>R57</f>
        <v>1574373716</v>
      </c>
      <c r="S58" s="32">
        <f>S57</f>
        <v>1042164842</v>
      </c>
      <c r="T58" s="37">
        <f t="shared" si="14"/>
        <v>0.66195518345404081</v>
      </c>
      <c r="U58" s="37">
        <f t="shared" si="15"/>
        <v>-1.6107479924556152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112372174</v>
      </c>
      <c r="E59" s="31">
        <v>115352939</v>
      </c>
      <c r="F59" s="31">
        <v>3580708</v>
      </c>
      <c r="G59" s="36">
        <f t="shared" si="8"/>
        <v>3.1864721243178941E-2</v>
      </c>
      <c r="H59" s="31">
        <v>13059010</v>
      </c>
      <c r="I59" s="36">
        <f t="shared" si="9"/>
        <v>0.11621213272958482</v>
      </c>
      <c r="J59" s="31">
        <v>21695496</v>
      </c>
      <c r="K59" s="36">
        <f t="shared" si="10"/>
        <v>0.18807926514988924</v>
      </c>
      <c r="L59" s="31">
        <v>0</v>
      </c>
      <c r="M59" s="36">
        <f t="shared" si="11"/>
        <v>0</v>
      </c>
      <c r="N59" s="31">
        <f t="shared" si="12"/>
        <v>38335214</v>
      </c>
      <c r="O59" s="36">
        <f t="shared" si="13"/>
        <v>0.33232975537797088</v>
      </c>
      <c r="P59" s="31">
        <v>6997286</v>
      </c>
      <c r="Q59" s="31">
        <v>104173078</v>
      </c>
      <c r="R59" s="31">
        <v>107867672</v>
      </c>
      <c r="S59" s="31">
        <v>28931702</v>
      </c>
      <c r="T59" s="36">
        <f t="shared" si="14"/>
        <v>0.26821476225054713</v>
      </c>
      <c r="U59" s="36">
        <f t="shared" si="15"/>
        <v>2.1005587023311612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206448262</v>
      </c>
      <c r="E60" s="31">
        <v>211241912</v>
      </c>
      <c r="F60" s="31">
        <v>12588093</v>
      </c>
      <c r="G60" s="36">
        <f t="shared" si="8"/>
        <v>6.0974565143105924E-2</v>
      </c>
      <c r="H60" s="31">
        <v>16495477</v>
      </c>
      <c r="I60" s="36">
        <f t="shared" si="9"/>
        <v>7.9901263591165519E-2</v>
      </c>
      <c r="J60" s="31">
        <v>390507267</v>
      </c>
      <c r="K60" s="36">
        <f t="shared" si="10"/>
        <v>1.8486258872718402</v>
      </c>
      <c r="L60" s="31">
        <v>0</v>
      </c>
      <c r="M60" s="36">
        <f t="shared" si="11"/>
        <v>0</v>
      </c>
      <c r="N60" s="31">
        <f t="shared" si="12"/>
        <v>419590837</v>
      </c>
      <c r="O60" s="36">
        <f t="shared" si="13"/>
        <v>1.9863048626448714</v>
      </c>
      <c r="P60" s="31">
        <v>9281552</v>
      </c>
      <c r="Q60" s="31">
        <v>253702400</v>
      </c>
      <c r="R60" s="31">
        <v>253702400</v>
      </c>
      <c r="S60" s="31">
        <v>9281552</v>
      </c>
      <c r="T60" s="36">
        <f t="shared" si="14"/>
        <v>3.6584407557831537E-2</v>
      </c>
      <c r="U60" s="36">
        <f t="shared" si="15"/>
        <v>41.073488033035858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91463376</v>
      </c>
      <c r="E61" s="31">
        <v>98533444</v>
      </c>
      <c r="F61" s="31">
        <v>8565971</v>
      </c>
      <c r="G61" s="36">
        <f t="shared" si="8"/>
        <v>9.365465582639329E-2</v>
      </c>
      <c r="H61" s="31">
        <v>6188437</v>
      </c>
      <c r="I61" s="36">
        <f t="shared" si="9"/>
        <v>6.7660273113032701E-2</v>
      </c>
      <c r="J61" s="31">
        <v>6956481</v>
      </c>
      <c r="K61" s="36">
        <f t="shared" si="10"/>
        <v>7.0600201490978023E-2</v>
      </c>
      <c r="L61" s="31">
        <v>0</v>
      </c>
      <c r="M61" s="36">
        <f t="shared" si="11"/>
        <v>0</v>
      </c>
      <c r="N61" s="31">
        <f t="shared" si="12"/>
        <v>21710889</v>
      </c>
      <c r="O61" s="36">
        <f t="shared" si="13"/>
        <v>0.22034030394796714</v>
      </c>
      <c r="P61" s="31">
        <v>0</v>
      </c>
      <c r="Q61" s="31">
        <v>91112808</v>
      </c>
      <c r="R61" s="31">
        <v>91112808</v>
      </c>
      <c r="S61" s="31">
        <v>7123093</v>
      </c>
      <c r="T61" s="36">
        <f t="shared" si="14"/>
        <v>7.8178832991295799E-2</v>
      </c>
      <c r="U61" s="36">
        <f t="shared" si="15"/>
        <v>0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35213672</v>
      </c>
      <c r="E62" s="31">
        <v>40471491</v>
      </c>
      <c r="F62" s="31">
        <v>9544938</v>
      </c>
      <c r="G62" s="36">
        <f t="shared" si="8"/>
        <v>0.27105773007711326</v>
      </c>
      <c r="H62" s="31">
        <v>9184712</v>
      </c>
      <c r="I62" s="36">
        <f t="shared" si="9"/>
        <v>0.26082801021148833</v>
      </c>
      <c r="J62" s="31">
        <v>14398204</v>
      </c>
      <c r="K62" s="36">
        <f t="shared" si="10"/>
        <v>0.35576163971819075</v>
      </c>
      <c r="L62" s="31">
        <v>0</v>
      </c>
      <c r="M62" s="36">
        <f t="shared" si="11"/>
        <v>0</v>
      </c>
      <c r="N62" s="31">
        <f t="shared" si="12"/>
        <v>33127854</v>
      </c>
      <c r="O62" s="36">
        <f t="shared" si="13"/>
        <v>0.81854790079268391</v>
      </c>
      <c r="P62" s="31">
        <v>8657490</v>
      </c>
      <c r="Q62" s="31">
        <v>34487103</v>
      </c>
      <c r="R62" s="31">
        <v>36704901</v>
      </c>
      <c r="S62" s="31">
        <v>27777573</v>
      </c>
      <c r="T62" s="36">
        <f t="shared" si="14"/>
        <v>0.75678103586221357</v>
      </c>
      <c r="U62" s="36">
        <f t="shared" si="15"/>
        <v>0.66309218953761428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445497484</v>
      </c>
      <c r="E63" s="32">
        <f>SUM(E59:E62)</f>
        <v>465599786</v>
      </c>
      <c r="F63" s="32">
        <f>SUM(F59:F62)</f>
        <v>34279710</v>
      </c>
      <c r="G63" s="37">
        <f t="shared" si="8"/>
        <v>7.6947033891666156E-2</v>
      </c>
      <c r="H63" s="32">
        <f>SUM(H59:H62)</f>
        <v>44927636</v>
      </c>
      <c r="I63" s="37">
        <f t="shared" si="9"/>
        <v>0.10084823733819336</v>
      </c>
      <c r="J63" s="32">
        <f>SUM(J59:J62)</f>
        <v>433557448</v>
      </c>
      <c r="K63" s="37">
        <f t="shared" si="10"/>
        <v>0.93118051390169665</v>
      </c>
      <c r="L63" s="32">
        <f>SUM(L59:L62)</f>
        <v>0</v>
      </c>
      <c r="M63" s="37">
        <f t="shared" si="11"/>
        <v>0</v>
      </c>
      <c r="N63" s="32">
        <f t="shared" si="12"/>
        <v>512764794</v>
      </c>
      <c r="O63" s="37">
        <f t="shared" si="13"/>
        <v>1.1012994623670209</v>
      </c>
      <c r="P63" s="32">
        <f>SUM(P59:P62)</f>
        <v>24936328</v>
      </c>
      <c r="Q63" s="32">
        <f>SUM(Q59:Q62)</f>
        <v>483475389</v>
      </c>
      <c r="R63" s="32">
        <f>SUM(R59:R62)</f>
        <v>489387781</v>
      </c>
      <c r="S63" s="32">
        <f>SUM(S59:S62)</f>
        <v>73113920</v>
      </c>
      <c r="T63" s="37">
        <f t="shared" si="14"/>
        <v>0.14939874438753101</v>
      </c>
      <c r="U63" s="37">
        <f t="shared" si="15"/>
        <v>16.38657945147337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206261147</v>
      </c>
      <c r="E64" s="31">
        <v>201293147</v>
      </c>
      <c r="F64" s="31">
        <v>3352719</v>
      </c>
      <c r="G64" s="36">
        <f t="shared" si="8"/>
        <v>1.6254728768671105E-2</v>
      </c>
      <c r="H64" s="31">
        <v>7561824</v>
      </c>
      <c r="I64" s="36">
        <f t="shared" si="9"/>
        <v>3.6661407686247378E-2</v>
      </c>
      <c r="J64" s="31">
        <v>2120193</v>
      </c>
      <c r="K64" s="36">
        <f t="shared" si="10"/>
        <v>1.0532862303553731E-2</v>
      </c>
      <c r="L64" s="31">
        <v>0</v>
      </c>
      <c r="M64" s="36">
        <f t="shared" si="11"/>
        <v>0</v>
      </c>
      <c r="N64" s="31">
        <f t="shared" si="12"/>
        <v>13034736</v>
      </c>
      <c r="O64" s="36">
        <f t="shared" si="13"/>
        <v>6.4754991385772315E-2</v>
      </c>
      <c r="P64" s="31">
        <v>2627562</v>
      </c>
      <c r="Q64" s="31">
        <v>202067242</v>
      </c>
      <c r="R64" s="31">
        <v>206518468</v>
      </c>
      <c r="S64" s="31">
        <v>6194890</v>
      </c>
      <c r="T64" s="36">
        <f t="shared" si="14"/>
        <v>2.9996784597491784E-2</v>
      </c>
      <c r="U64" s="36">
        <f t="shared" si="15"/>
        <v>-0.19309496788277503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95822424</v>
      </c>
      <c r="E65" s="31">
        <v>103708431</v>
      </c>
      <c r="F65" s="31">
        <v>25415524</v>
      </c>
      <c r="G65" s="36">
        <f t="shared" si="8"/>
        <v>0.26523566133121407</v>
      </c>
      <c r="H65" s="31">
        <v>21104381</v>
      </c>
      <c r="I65" s="36">
        <f t="shared" si="9"/>
        <v>0.22024469971663418</v>
      </c>
      <c r="J65" s="31">
        <v>33913767</v>
      </c>
      <c r="K65" s="36">
        <f t="shared" si="10"/>
        <v>0.32701070369100466</v>
      </c>
      <c r="L65" s="31">
        <v>0</v>
      </c>
      <c r="M65" s="36">
        <f t="shared" si="11"/>
        <v>0</v>
      </c>
      <c r="N65" s="31">
        <f t="shared" si="12"/>
        <v>80433672</v>
      </c>
      <c r="O65" s="36">
        <f t="shared" si="13"/>
        <v>0.77557505425957129</v>
      </c>
      <c r="P65" s="31">
        <v>25077415</v>
      </c>
      <c r="Q65" s="31">
        <v>77705699</v>
      </c>
      <c r="R65" s="31">
        <v>81990587</v>
      </c>
      <c r="S65" s="31">
        <v>69164664</v>
      </c>
      <c r="T65" s="36">
        <f t="shared" si="14"/>
        <v>0.84356834766898303</v>
      </c>
      <c r="U65" s="36">
        <f t="shared" si="15"/>
        <v>0.35236295288011155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74492917</v>
      </c>
      <c r="E66" s="31">
        <v>81186618</v>
      </c>
      <c r="F66" s="31">
        <v>22698374</v>
      </c>
      <c r="G66" s="36">
        <f t="shared" si="8"/>
        <v>0.30470513055623799</v>
      </c>
      <c r="H66" s="31">
        <v>29009222</v>
      </c>
      <c r="I66" s="36">
        <f t="shared" si="9"/>
        <v>0.38942255409329724</v>
      </c>
      <c r="J66" s="31">
        <v>13334696</v>
      </c>
      <c r="K66" s="36">
        <f t="shared" si="10"/>
        <v>0.16424746255595965</v>
      </c>
      <c r="L66" s="31">
        <v>0</v>
      </c>
      <c r="M66" s="36">
        <f t="shared" si="11"/>
        <v>0</v>
      </c>
      <c r="N66" s="31">
        <f t="shared" si="12"/>
        <v>65042292</v>
      </c>
      <c r="O66" s="36">
        <f t="shared" si="13"/>
        <v>0.801145479418788</v>
      </c>
      <c r="P66" s="31">
        <v>36642874</v>
      </c>
      <c r="Q66" s="31">
        <v>60412694</v>
      </c>
      <c r="R66" s="31">
        <v>70217482</v>
      </c>
      <c r="S66" s="31">
        <v>56957359</v>
      </c>
      <c r="T66" s="36">
        <f t="shared" si="14"/>
        <v>0.81115638695218384</v>
      </c>
      <c r="U66" s="36">
        <f t="shared" si="15"/>
        <v>-0.63609033505395884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601490275</v>
      </c>
      <c r="E67" s="31">
        <v>548465905</v>
      </c>
      <c r="F67" s="31">
        <v>90650130</v>
      </c>
      <c r="G67" s="36">
        <f t="shared" si="8"/>
        <v>0.15070921969602916</v>
      </c>
      <c r="H67" s="31">
        <v>120058285</v>
      </c>
      <c r="I67" s="36">
        <f t="shared" si="9"/>
        <v>0.19960137343866449</v>
      </c>
      <c r="J67" s="31">
        <v>105598461</v>
      </c>
      <c r="K67" s="36">
        <f t="shared" si="10"/>
        <v>0.19253423054619959</v>
      </c>
      <c r="L67" s="31">
        <v>0</v>
      </c>
      <c r="M67" s="36">
        <f t="shared" si="11"/>
        <v>0</v>
      </c>
      <c r="N67" s="31">
        <f t="shared" si="12"/>
        <v>316306876</v>
      </c>
      <c r="O67" s="36">
        <f t="shared" si="13"/>
        <v>0.57671201275492234</v>
      </c>
      <c r="P67" s="31">
        <v>118909956</v>
      </c>
      <c r="Q67" s="31">
        <v>612915690</v>
      </c>
      <c r="R67" s="31">
        <v>636965577</v>
      </c>
      <c r="S67" s="31">
        <v>361701267</v>
      </c>
      <c r="T67" s="36">
        <f t="shared" si="14"/>
        <v>0.56785057161731045</v>
      </c>
      <c r="U67" s="36">
        <f t="shared" si="15"/>
        <v>-0.11194600896160456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185524676</v>
      </c>
      <c r="E68" s="31">
        <v>139794136</v>
      </c>
      <c r="F68" s="31">
        <v>42338434</v>
      </c>
      <c r="G68" s="36">
        <f t="shared" si="8"/>
        <v>0.22820917903125729</v>
      </c>
      <c r="H68" s="31">
        <v>56063568</v>
      </c>
      <c r="I68" s="36">
        <f t="shared" si="9"/>
        <v>0.30218927858415989</v>
      </c>
      <c r="J68" s="31">
        <v>32646878</v>
      </c>
      <c r="K68" s="36">
        <f t="shared" si="10"/>
        <v>0.23353538949587985</v>
      </c>
      <c r="L68" s="31">
        <v>0</v>
      </c>
      <c r="M68" s="36">
        <f t="shared" si="11"/>
        <v>0</v>
      </c>
      <c r="N68" s="31">
        <f t="shared" si="12"/>
        <v>131048880</v>
      </c>
      <c r="O68" s="36">
        <f t="shared" si="13"/>
        <v>0.93744189670445122</v>
      </c>
      <c r="P68" s="31">
        <v>70564820</v>
      </c>
      <c r="Q68" s="31">
        <v>132526958</v>
      </c>
      <c r="R68" s="31">
        <v>147856333</v>
      </c>
      <c r="S68" s="31">
        <v>138350614</v>
      </c>
      <c r="T68" s="36">
        <f t="shared" si="14"/>
        <v>0.93570976090689328</v>
      </c>
      <c r="U68" s="36">
        <f t="shared" si="15"/>
        <v>-0.53734909264985009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62393883</v>
      </c>
      <c r="E69" s="31">
        <v>57253046</v>
      </c>
      <c r="F69" s="31">
        <v>11582421</v>
      </c>
      <c r="G69" s="36">
        <f t="shared" si="8"/>
        <v>0.18563391863269674</v>
      </c>
      <c r="H69" s="31">
        <v>14304817</v>
      </c>
      <c r="I69" s="36">
        <f t="shared" si="9"/>
        <v>0.22926633689395481</v>
      </c>
      <c r="J69" s="31">
        <v>14454295</v>
      </c>
      <c r="K69" s="36">
        <f t="shared" si="10"/>
        <v>0.25246333618651484</v>
      </c>
      <c r="L69" s="31">
        <v>0</v>
      </c>
      <c r="M69" s="36">
        <f t="shared" si="11"/>
        <v>0</v>
      </c>
      <c r="N69" s="31">
        <f t="shared" si="12"/>
        <v>40341533</v>
      </c>
      <c r="O69" s="36">
        <f t="shared" si="13"/>
        <v>0.70461810887756082</v>
      </c>
      <c r="P69" s="31">
        <v>10604069</v>
      </c>
      <c r="Q69" s="31">
        <v>71243993</v>
      </c>
      <c r="R69" s="31">
        <v>61348703</v>
      </c>
      <c r="S69" s="31">
        <v>42108546</v>
      </c>
      <c r="T69" s="36">
        <f t="shared" si="14"/>
        <v>0.68638037873433122</v>
      </c>
      <c r="U69" s="36">
        <f t="shared" si="15"/>
        <v>0.36308948951576991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1225985322</v>
      </c>
      <c r="E70" s="32">
        <f>SUM(E64:E69)</f>
        <v>1131701283</v>
      </c>
      <c r="F70" s="32">
        <f>SUM(F64:F69)</f>
        <v>196037602</v>
      </c>
      <c r="G70" s="37">
        <f t="shared" si="8"/>
        <v>0.1599020791539297</v>
      </c>
      <c r="H70" s="32">
        <f>SUM(H64:H69)</f>
        <v>248102097</v>
      </c>
      <c r="I70" s="37">
        <f t="shared" si="9"/>
        <v>0.20236954924979109</v>
      </c>
      <c r="J70" s="32">
        <f>SUM(J64:J69)</f>
        <v>202068290</v>
      </c>
      <c r="K70" s="37">
        <f t="shared" si="10"/>
        <v>0.17855267378008266</v>
      </c>
      <c r="L70" s="32">
        <f>SUM(L64:L69)</f>
        <v>0</v>
      </c>
      <c r="M70" s="37">
        <f t="shared" si="11"/>
        <v>0</v>
      </c>
      <c r="N70" s="32">
        <f t="shared" si="12"/>
        <v>646207989</v>
      </c>
      <c r="O70" s="37">
        <f t="shared" si="13"/>
        <v>0.57100579340776447</v>
      </c>
      <c r="P70" s="32">
        <f>SUM(P64:P69)</f>
        <v>264426696</v>
      </c>
      <c r="Q70" s="32">
        <f>SUM(Q64:Q69)</f>
        <v>1156872276</v>
      </c>
      <c r="R70" s="32">
        <f>SUM(R64:R69)</f>
        <v>1204897150</v>
      </c>
      <c r="S70" s="32">
        <f>SUM(S64:S69)</f>
        <v>674477340</v>
      </c>
      <c r="T70" s="37">
        <f t="shared" si="14"/>
        <v>0.55978001109887265</v>
      </c>
      <c r="U70" s="37">
        <f t="shared" si="15"/>
        <v>-0.23582492593713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157774152</v>
      </c>
      <c r="E71" s="31">
        <v>175613488</v>
      </c>
      <c r="F71" s="31">
        <v>35937632</v>
      </c>
      <c r="G71" s="36">
        <f t="shared" si="8"/>
        <v>0.22777895836828838</v>
      </c>
      <c r="H71" s="31">
        <v>35552433</v>
      </c>
      <c r="I71" s="36">
        <f t="shared" si="9"/>
        <v>0.22533750015021473</v>
      </c>
      <c r="J71" s="31">
        <v>38966408</v>
      </c>
      <c r="K71" s="36">
        <f t="shared" si="10"/>
        <v>0.22188733020324725</v>
      </c>
      <c r="L71" s="31">
        <v>0</v>
      </c>
      <c r="M71" s="36">
        <f t="shared" si="11"/>
        <v>0</v>
      </c>
      <c r="N71" s="31">
        <f t="shared" si="12"/>
        <v>110456473</v>
      </c>
      <c r="O71" s="36">
        <f t="shared" si="13"/>
        <v>0.62897488261266132</v>
      </c>
      <c r="P71" s="31">
        <v>33410829</v>
      </c>
      <c r="Q71" s="31">
        <v>131084416</v>
      </c>
      <c r="R71" s="31">
        <v>153178152</v>
      </c>
      <c r="S71" s="31">
        <v>95337919</v>
      </c>
      <c r="T71" s="36">
        <f t="shared" si="14"/>
        <v>0.62239893715390948</v>
      </c>
      <c r="U71" s="36">
        <f t="shared" si="15"/>
        <v>0.16628078878258301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299508769</v>
      </c>
      <c r="E72" s="31">
        <v>304808191</v>
      </c>
      <c r="F72" s="31">
        <v>83289480</v>
      </c>
      <c r="G72" s="36">
        <f t="shared" si="8"/>
        <v>0.27808694976807175</v>
      </c>
      <c r="H72" s="31">
        <v>89378117</v>
      </c>
      <c r="I72" s="36">
        <f t="shared" si="9"/>
        <v>0.29841569346505509</v>
      </c>
      <c r="J72" s="31">
        <v>76799791</v>
      </c>
      <c r="K72" s="36">
        <f t="shared" si="10"/>
        <v>0.25196104720164819</v>
      </c>
      <c r="L72" s="31">
        <v>0</v>
      </c>
      <c r="M72" s="36">
        <f t="shared" si="11"/>
        <v>0</v>
      </c>
      <c r="N72" s="31">
        <f t="shared" si="12"/>
        <v>249467388</v>
      </c>
      <c r="O72" s="36">
        <f t="shared" si="13"/>
        <v>0.81844056480752514</v>
      </c>
      <c r="P72" s="31">
        <v>101580679</v>
      </c>
      <c r="Q72" s="31">
        <v>325401292</v>
      </c>
      <c r="R72" s="31">
        <v>325401292</v>
      </c>
      <c r="S72" s="31">
        <v>239120738</v>
      </c>
      <c r="T72" s="36">
        <f t="shared" si="14"/>
        <v>0.73484876636568486</v>
      </c>
      <c r="U72" s="36">
        <f t="shared" si="15"/>
        <v>-0.24395276979788649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161850748</v>
      </c>
      <c r="E73" s="31">
        <v>161850748</v>
      </c>
      <c r="F73" s="31">
        <v>39800927</v>
      </c>
      <c r="G73" s="36">
        <f t="shared" si="8"/>
        <v>0.2459112947689312</v>
      </c>
      <c r="H73" s="31">
        <v>52743702</v>
      </c>
      <c r="I73" s="36">
        <f t="shared" si="9"/>
        <v>0.32587864221671686</v>
      </c>
      <c r="J73" s="31">
        <v>13910756</v>
      </c>
      <c r="K73" s="36">
        <f t="shared" si="10"/>
        <v>8.5948048877722824E-2</v>
      </c>
      <c r="L73" s="31">
        <v>0</v>
      </c>
      <c r="M73" s="36">
        <f t="shared" si="11"/>
        <v>0</v>
      </c>
      <c r="N73" s="31">
        <f t="shared" si="12"/>
        <v>106455385</v>
      </c>
      <c r="O73" s="36">
        <f t="shared" si="13"/>
        <v>0.65773798586337084</v>
      </c>
      <c r="P73" s="31">
        <v>28050736</v>
      </c>
      <c r="Q73" s="31">
        <v>153577443</v>
      </c>
      <c r="R73" s="31">
        <v>159047503</v>
      </c>
      <c r="S73" s="31">
        <v>93358990</v>
      </c>
      <c r="T73" s="36">
        <f t="shared" si="14"/>
        <v>0.58698808996705842</v>
      </c>
      <c r="U73" s="36">
        <f t="shared" si="15"/>
        <v>-0.50408588209592797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603222221</v>
      </c>
      <c r="E74" s="31">
        <v>637980779</v>
      </c>
      <c r="F74" s="31">
        <v>114773594</v>
      </c>
      <c r="G74" s="36">
        <f t="shared" si="8"/>
        <v>0.19026751668685626</v>
      </c>
      <c r="H74" s="31">
        <v>121034589</v>
      </c>
      <c r="I74" s="36">
        <f t="shared" si="9"/>
        <v>0.20064676795120914</v>
      </c>
      <c r="J74" s="31">
        <v>116761241</v>
      </c>
      <c r="K74" s="36">
        <f t="shared" si="10"/>
        <v>0.18301686327136196</v>
      </c>
      <c r="L74" s="31">
        <v>0</v>
      </c>
      <c r="M74" s="36">
        <f t="shared" si="11"/>
        <v>0</v>
      </c>
      <c r="N74" s="31">
        <f t="shared" si="12"/>
        <v>352569424</v>
      </c>
      <c r="O74" s="36">
        <f t="shared" si="13"/>
        <v>0.55263330119856169</v>
      </c>
      <c r="P74" s="31">
        <v>115246492</v>
      </c>
      <c r="Q74" s="31">
        <v>533353442</v>
      </c>
      <c r="R74" s="31">
        <v>615179131</v>
      </c>
      <c r="S74" s="31">
        <v>291324144</v>
      </c>
      <c r="T74" s="36">
        <f t="shared" si="14"/>
        <v>0.47355986137962797</v>
      </c>
      <c r="U74" s="36">
        <f t="shared" si="15"/>
        <v>1.3143558417378909E-2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78931853</v>
      </c>
      <c r="E75" s="31">
        <v>86834036</v>
      </c>
      <c r="F75" s="31">
        <v>8741080</v>
      </c>
      <c r="G75" s="36">
        <f t="shared" si="8"/>
        <v>0.11074211066601972</v>
      </c>
      <c r="H75" s="31">
        <v>19292845</v>
      </c>
      <c r="I75" s="36">
        <f t="shared" si="9"/>
        <v>0.24442407300383534</v>
      </c>
      <c r="J75" s="31">
        <v>13265142</v>
      </c>
      <c r="K75" s="36">
        <f t="shared" si="10"/>
        <v>0.15276431467495072</v>
      </c>
      <c r="L75" s="31">
        <v>0</v>
      </c>
      <c r="M75" s="36">
        <f t="shared" si="11"/>
        <v>0</v>
      </c>
      <c r="N75" s="31">
        <f t="shared" si="12"/>
        <v>41299067</v>
      </c>
      <c r="O75" s="36">
        <f t="shared" si="13"/>
        <v>0.47560920697040965</v>
      </c>
      <c r="P75" s="31">
        <v>12643750</v>
      </c>
      <c r="Q75" s="31">
        <v>70103481</v>
      </c>
      <c r="R75" s="31">
        <v>76249028</v>
      </c>
      <c r="S75" s="31">
        <v>50269681</v>
      </c>
      <c r="T75" s="36">
        <f t="shared" si="14"/>
        <v>0.65928290915393706</v>
      </c>
      <c r="U75" s="36">
        <f t="shared" si="15"/>
        <v>4.9146178942164997E-2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99838255</v>
      </c>
      <c r="E76" s="31">
        <v>93168069</v>
      </c>
      <c r="F76" s="31">
        <v>6586214</v>
      </c>
      <c r="G76" s="36">
        <f t="shared" si="8"/>
        <v>6.5968841302364509E-2</v>
      </c>
      <c r="H76" s="31">
        <v>18920232</v>
      </c>
      <c r="I76" s="36">
        <f t="shared" si="9"/>
        <v>0.18950884107499674</v>
      </c>
      <c r="J76" s="31">
        <v>19651905</v>
      </c>
      <c r="K76" s="36">
        <f t="shared" si="10"/>
        <v>0.21092961581075595</v>
      </c>
      <c r="L76" s="31">
        <v>0</v>
      </c>
      <c r="M76" s="36">
        <f t="shared" si="11"/>
        <v>0</v>
      </c>
      <c r="N76" s="31">
        <f t="shared" si="12"/>
        <v>45158351</v>
      </c>
      <c r="O76" s="36">
        <f t="shared" si="13"/>
        <v>0.48469772406681522</v>
      </c>
      <c r="P76" s="31">
        <v>142225115</v>
      </c>
      <c r="Q76" s="31">
        <v>125548860</v>
      </c>
      <c r="R76" s="31">
        <v>124069151</v>
      </c>
      <c r="S76" s="31">
        <v>169756537</v>
      </c>
      <c r="T76" s="36">
        <f t="shared" si="14"/>
        <v>1.3682413043996731</v>
      </c>
      <c r="U76" s="36">
        <f t="shared" si="15"/>
        <v>-0.86182535341947164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56477136</v>
      </c>
      <c r="E77" s="31">
        <v>62980596</v>
      </c>
      <c r="F77" s="31">
        <v>10142891</v>
      </c>
      <c r="G77" s="36">
        <f t="shared" si="8"/>
        <v>0.17959287099827442</v>
      </c>
      <c r="H77" s="31">
        <v>13730313</v>
      </c>
      <c r="I77" s="36">
        <f t="shared" si="9"/>
        <v>0.24311277044926641</v>
      </c>
      <c r="J77" s="31">
        <v>13919802</v>
      </c>
      <c r="K77" s="36">
        <f t="shared" si="10"/>
        <v>0.22101731142715766</v>
      </c>
      <c r="L77" s="31">
        <v>0</v>
      </c>
      <c r="M77" s="36">
        <f t="shared" si="11"/>
        <v>0</v>
      </c>
      <c r="N77" s="31">
        <f t="shared" si="12"/>
        <v>37793006</v>
      </c>
      <c r="O77" s="36">
        <f t="shared" si="13"/>
        <v>0.60007380685949685</v>
      </c>
      <c r="P77" s="31">
        <v>11164679</v>
      </c>
      <c r="Q77" s="31">
        <v>52621524</v>
      </c>
      <c r="R77" s="31">
        <v>57011028</v>
      </c>
      <c r="S77" s="31">
        <v>36569101</v>
      </c>
      <c r="T77" s="36">
        <f t="shared" si="14"/>
        <v>0.64143907385778065</v>
      </c>
      <c r="U77" s="36">
        <f t="shared" si="15"/>
        <v>0.24677135813756945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1457603134</v>
      </c>
      <c r="E78" s="32">
        <f>SUM(E71:E77)</f>
        <v>1523235907</v>
      </c>
      <c r="F78" s="32">
        <f>SUM(F71:F77)</f>
        <v>299271818</v>
      </c>
      <c r="G78" s="37">
        <f t="shared" si="8"/>
        <v>0.20531776518532102</v>
      </c>
      <c r="H78" s="32">
        <f>SUM(H71:H77)</f>
        <v>350652231</v>
      </c>
      <c r="I78" s="37">
        <f t="shared" si="9"/>
        <v>0.24056769831286601</v>
      </c>
      <c r="J78" s="32">
        <f>SUM(J71:J77)</f>
        <v>293275045</v>
      </c>
      <c r="K78" s="37">
        <f t="shared" si="10"/>
        <v>0.19253422510082674</v>
      </c>
      <c r="L78" s="32">
        <f>SUM(L71:L77)</f>
        <v>0</v>
      </c>
      <c r="M78" s="37">
        <f t="shared" si="11"/>
        <v>0</v>
      </c>
      <c r="N78" s="32">
        <f t="shared" si="12"/>
        <v>943199094</v>
      </c>
      <c r="O78" s="37">
        <f t="shared" si="13"/>
        <v>0.61920749745036041</v>
      </c>
      <c r="P78" s="32">
        <f>SUM(P71:P77)</f>
        <v>444322280</v>
      </c>
      <c r="Q78" s="32">
        <f>SUM(Q71:Q77)</f>
        <v>1391690458</v>
      </c>
      <c r="R78" s="32">
        <f>SUM(R71:R77)</f>
        <v>1510135285</v>
      </c>
      <c r="S78" s="32">
        <f>SUM(S71:S77)</f>
        <v>975737110</v>
      </c>
      <c r="T78" s="37">
        <f t="shared" si="14"/>
        <v>0.64612562840686161</v>
      </c>
      <c r="U78" s="37">
        <f t="shared" si="15"/>
        <v>-0.33994972072973695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246622417</v>
      </c>
      <c r="E79" s="31">
        <v>274206843</v>
      </c>
      <c r="F79" s="31">
        <v>39490618</v>
      </c>
      <c r="G79" s="36">
        <f t="shared" si="8"/>
        <v>0.16012582505831172</v>
      </c>
      <c r="H79" s="31">
        <v>50417088</v>
      </c>
      <c r="I79" s="36">
        <f t="shared" si="9"/>
        <v>0.20443027285715071</v>
      </c>
      <c r="J79" s="31">
        <v>51946948</v>
      </c>
      <c r="K79" s="36">
        <f t="shared" si="10"/>
        <v>0.18944438961357357</v>
      </c>
      <c r="L79" s="31">
        <v>0</v>
      </c>
      <c r="M79" s="36">
        <f t="shared" si="11"/>
        <v>0</v>
      </c>
      <c r="N79" s="31">
        <f t="shared" si="12"/>
        <v>141854654</v>
      </c>
      <c r="O79" s="36">
        <f t="shared" si="13"/>
        <v>0.51732718428183067</v>
      </c>
      <c r="P79" s="31">
        <v>52440844</v>
      </c>
      <c r="Q79" s="31">
        <v>215975517</v>
      </c>
      <c r="R79" s="31">
        <v>240425315</v>
      </c>
      <c r="S79" s="31">
        <v>147084508</v>
      </c>
      <c r="T79" s="36">
        <f t="shared" si="14"/>
        <v>0.61176797459951338</v>
      </c>
      <c r="U79" s="36">
        <f t="shared" si="15"/>
        <v>-9.4181550548652071E-3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252567539</v>
      </c>
      <c r="E80" s="31">
        <v>387283917</v>
      </c>
      <c r="F80" s="31">
        <v>72413211</v>
      </c>
      <c r="G80" s="36">
        <f t="shared" si="8"/>
        <v>0.28670830498134597</v>
      </c>
      <c r="H80" s="31">
        <v>76372806</v>
      </c>
      <c r="I80" s="36">
        <f t="shared" si="9"/>
        <v>0.3023856759359721</v>
      </c>
      <c r="J80" s="31">
        <v>57797513</v>
      </c>
      <c r="K80" s="36">
        <f t="shared" si="10"/>
        <v>0.14923809242509806</v>
      </c>
      <c r="L80" s="31">
        <v>0</v>
      </c>
      <c r="M80" s="36">
        <f t="shared" si="11"/>
        <v>0</v>
      </c>
      <c r="N80" s="31">
        <f t="shared" si="12"/>
        <v>206583530</v>
      </c>
      <c r="O80" s="36">
        <f t="shared" si="13"/>
        <v>0.53341623788627401</v>
      </c>
      <c r="P80" s="31">
        <v>58911830</v>
      </c>
      <c r="Q80" s="31">
        <v>181937419</v>
      </c>
      <c r="R80" s="31">
        <v>264082690</v>
      </c>
      <c r="S80" s="31">
        <v>156403065</v>
      </c>
      <c r="T80" s="36">
        <f t="shared" si="14"/>
        <v>0.59225034779825969</v>
      </c>
      <c r="U80" s="36">
        <f t="shared" si="15"/>
        <v>-1.8914995511088328E-2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350083351</v>
      </c>
      <c r="E81" s="31">
        <v>358688681</v>
      </c>
      <c r="F81" s="31">
        <v>49602176</v>
      </c>
      <c r="G81" s="36">
        <f t="shared" si="8"/>
        <v>0.1416867607622963</v>
      </c>
      <c r="H81" s="31">
        <v>74872647</v>
      </c>
      <c r="I81" s="36">
        <f t="shared" si="9"/>
        <v>0.213870916129342</v>
      </c>
      <c r="J81" s="31">
        <v>68698792</v>
      </c>
      <c r="K81" s="36">
        <f t="shared" si="10"/>
        <v>0.19152762726850586</v>
      </c>
      <c r="L81" s="31">
        <v>0</v>
      </c>
      <c r="M81" s="36">
        <f t="shared" si="11"/>
        <v>0</v>
      </c>
      <c r="N81" s="31">
        <f t="shared" si="12"/>
        <v>193173615</v>
      </c>
      <c r="O81" s="36">
        <f t="shared" si="13"/>
        <v>0.53855509034030546</v>
      </c>
      <c r="P81" s="31">
        <v>59327739</v>
      </c>
      <c r="Q81" s="31">
        <v>259840708</v>
      </c>
      <c r="R81" s="31">
        <v>253400890</v>
      </c>
      <c r="S81" s="31">
        <v>172004247</v>
      </c>
      <c r="T81" s="36">
        <f t="shared" si="14"/>
        <v>0.67878312108532846</v>
      </c>
      <c r="U81" s="36">
        <f t="shared" si="15"/>
        <v>0.15795398843701092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219866975</v>
      </c>
      <c r="E82" s="31">
        <v>276092077</v>
      </c>
      <c r="F82" s="31">
        <v>18504186</v>
      </c>
      <c r="G82" s="36">
        <f t="shared" si="8"/>
        <v>8.4160824971553819E-2</v>
      </c>
      <c r="H82" s="31">
        <v>23030121</v>
      </c>
      <c r="I82" s="36">
        <f t="shared" si="9"/>
        <v>0.10474570362374795</v>
      </c>
      <c r="J82" s="31">
        <v>17836792</v>
      </c>
      <c r="K82" s="36">
        <f t="shared" si="10"/>
        <v>6.4604505112256447E-2</v>
      </c>
      <c r="L82" s="31">
        <v>0</v>
      </c>
      <c r="M82" s="36">
        <f t="shared" si="11"/>
        <v>0</v>
      </c>
      <c r="N82" s="31">
        <f t="shared" si="12"/>
        <v>59371099</v>
      </c>
      <c r="O82" s="36">
        <f t="shared" si="13"/>
        <v>0.21504093723051676</v>
      </c>
      <c r="P82" s="31">
        <v>23110917</v>
      </c>
      <c r="Q82" s="31">
        <v>234730594</v>
      </c>
      <c r="R82" s="31">
        <v>237859632</v>
      </c>
      <c r="S82" s="31">
        <v>84791333</v>
      </c>
      <c r="T82" s="36">
        <f t="shared" si="14"/>
        <v>0.35647634820186724</v>
      </c>
      <c r="U82" s="36">
        <f t="shared" si="15"/>
        <v>-0.22820924846902435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144902666</v>
      </c>
      <c r="E83" s="31">
        <v>145279855</v>
      </c>
      <c r="F83" s="31">
        <v>22583365</v>
      </c>
      <c r="G83" s="36">
        <f t="shared" si="8"/>
        <v>0.15585196341384086</v>
      </c>
      <c r="H83" s="31">
        <v>38511778</v>
      </c>
      <c r="I83" s="36">
        <f t="shared" si="9"/>
        <v>0.2657768767346213</v>
      </c>
      <c r="J83" s="31">
        <v>28635288</v>
      </c>
      <c r="K83" s="36">
        <f t="shared" si="10"/>
        <v>0.19710432668039213</v>
      </c>
      <c r="L83" s="31">
        <v>0</v>
      </c>
      <c r="M83" s="36">
        <f t="shared" si="11"/>
        <v>0</v>
      </c>
      <c r="N83" s="31">
        <f t="shared" si="12"/>
        <v>89730431</v>
      </c>
      <c r="O83" s="36">
        <f t="shared" si="13"/>
        <v>0.61763849502740764</v>
      </c>
      <c r="P83" s="31">
        <v>27128078</v>
      </c>
      <c r="Q83" s="31">
        <v>131171000</v>
      </c>
      <c r="R83" s="31">
        <v>138336297</v>
      </c>
      <c r="S83" s="31">
        <v>85579324</v>
      </c>
      <c r="T83" s="36">
        <f t="shared" si="14"/>
        <v>0.61863246202115707</v>
      </c>
      <c r="U83" s="36">
        <f t="shared" si="15"/>
        <v>5.5559041079135785E-2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1214042948</v>
      </c>
      <c r="E84" s="32">
        <f>SUM(E79:E83)</f>
        <v>1441551373</v>
      </c>
      <c r="F84" s="32">
        <f>SUM(F79:F83)</f>
        <v>202593556</v>
      </c>
      <c r="G84" s="37">
        <f t="shared" si="8"/>
        <v>0.1668751145367223</v>
      </c>
      <c r="H84" s="32">
        <f>SUM(H79:H83)</f>
        <v>263204440</v>
      </c>
      <c r="I84" s="37">
        <f t="shared" si="9"/>
        <v>0.21679994141360476</v>
      </c>
      <c r="J84" s="32">
        <f>SUM(J79:J83)</f>
        <v>224915333</v>
      </c>
      <c r="K84" s="37">
        <f t="shared" si="10"/>
        <v>0.15602311316309919</v>
      </c>
      <c r="L84" s="32">
        <f>SUM(L79:L83)</f>
        <v>0</v>
      </c>
      <c r="M84" s="37">
        <f t="shared" si="11"/>
        <v>0</v>
      </c>
      <c r="N84" s="32">
        <f t="shared" si="12"/>
        <v>690713329</v>
      </c>
      <c r="O84" s="37">
        <f t="shared" si="13"/>
        <v>0.47914582992804655</v>
      </c>
      <c r="P84" s="32">
        <f>SUM(P79:P83)</f>
        <v>220919408</v>
      </c>
      <c r="Q84" s="32">
        <f>SUM(Q79:Q83)</f>
        <v>1023655238</v>
      </c>
      <c r="R84" s="32">
        <f>SUM(R79:R83)</f>
        <v>1134104824</v>
      </c>
      <c r="S84" s="32">
        <f>SUM(S79:S83)</f>
        <v>645862477</v>
      </c>
      <c r="T84" s="37">
        <f t="shared" si="14"/>
        <v>0.56949098825101196</v>
      </c>
      <c r="U84" s="37">
        <f t="shared" si="15"/>
        <v>1.8087704634805135E-2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6007701094</v>
      </c>
      <c r="E85" s="32">
        <f>SUM(E57,E59:E62,E64:E69,E71:E77,E79:E83)</f>
        <v>6294625394</v>
      </c>
      <c r="F85" s="32">
        <f>SUM(F57,F59:F62,F64:F69,F71:F77,F79:F83)</f>
        <v>1790659331</v>
      </c>
      <c r="G85" s="37">
        <f t="shared" si="8"/>
        <v>0.29806065631134077</v>
      </c>
      <c r="H85" s="32">
        <f>SUM(H57,H59:H62,H64:H69,H71:H77,H79:H83)</f>
        <v>1349268997</v>
      </c>
      <c r="I85" s="37">
        <f t="shared" si="9"/>
        <v>0.22458990150950409</v>
      </c>
      <c r="J85" s="32">
        <f>SUM(J57,J59:J62,J64:J69,J71:J77,J79:J83)</f>
        <v>912040250</v>
      </c>
      <c r="K85" s="37">
        <f t="shared" si="10"/>
        <v>0.14489190268087301</v>
      </c>
      <c r="L85" s="32">
        <f>SUM(L57,L59:L62,L64:L69,L71:L77,L79:L83)</f>
        <v>0</v>
      </c>
      <c r="M85" s="37">
        <f t="shared" si="11"/>
        <v>0</v>
      </c>
      <c r="N85" s="32">
        <f t="shared" si="12"/>
        <v>4051968578</v>
      </c>
      <c r="O85" s="37">
        <f t="shared" si="13"/>
        <v>0.64371877981210968</v>
      </c>
      <c r="P85" s="32">
        <f>SUM(P57,P59:P62,P64:P69,P71:P77,P79:P83)</f>
        <v>1350473170</v>
      </c>
      <c r="Q85" s="32">
        <f>SUM(Q57,Q59:Q62,Q64:Q69,Q71:Q77,Q79:Q83)</f>
        <v>5308348594</v>
      </c>
      <c r="R85" s="32">
        <f>SUM(R57,R59:R62,R64:R69,R71:R77,R79:R83)</f>
        <v>5912898756</v>
      </c>
      <c r="S85" s="32">
        <f>SUM(S57,S59:S62,S64:S69,S71:S77,S79:S83)</f>
        <v>3411355689</v>
      </c>
      <c r="T85" s="37">
        <f t="shared" si="14"/>
        <v>0.57693456792886777</v>
      </c>
      <c r="U85" s="37">
        <f t="shared" si="15"/>
        <v>-0.32465133683477765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7356952767</v>
      </c>
      <c r="E88" s="31">
        <v>7665173420</v>
      </c>
      <c r="F88" s="31">
        <v>1451598974</v>
      </c>
      <c r="G88" s="36">
        <f t="shared" ref="G88:G99" si="16">IF(($D88      =0),0,($F88      /$D88      ))</f>
        <v>0.19730981290395444</v>
      </c>
      <c r="H88" s="31">
        <v>1949529115</v>
      </c>
      <c r="I88" s="36">
        <f t="shared" ref="I88:I99" si="17">IF(($D88      =0),0,($H88      /$D88      ))</f>
        <v>0.26499138661657795</v>
      </c>
      <c r="J88" s="31">
        <v>1928674195</v>
      </c>
      <c r="K88" s="36">
        <f t="shared" ref="K88:K99" si="18">IF(($E88      =0),0,($J88      /$E88      ))</f>
        <v>0.25161520676984239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5329802284</v>
      </c>
      <c r="O88" s="36">
        <f t="shared" ref="O88:O99" si="21">IF(($E88      =0),0,($N88      /$E88      ))</f>
        <v>0.69532703201384316</v>
      </c>
      <c r="P88" s="31">
        <v>1730040518</v>
      </c>
      <c r="Q88" s="31">
        <v>8007349030</v>
      </c>
      <c r="R88" s="31">
        <v>8020993212</v>
      </c>
      <c r="S88" s="31">
        <v>5125405733</v>
      </c>
      <c r="T88" s="36">
        <f t="shared" ref="T88:T99" si="22">IF(($R88      =0),0,($S88      /$R88      ))</f>
        <v>0.63899888673786853</v>
      </c>
      <c r="U88" s="36">
        <f t="shared" ref="U88:U99" si="23">IF(($P88      =0),0,(($J88      /$P88      )-1))</f>
        <v>0.11481446528756956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25840636982</v>
      </c>
      <c r="E89" s="31">
        <v>25973732108</v>
      </c>
      <c r="F89" s="31">
        <v>9170598396</v>
      </c>
      <c r="G89" s="36">
        <f t="shared" si="16"/>
        <v>0.35489057032100368</v>
      </c>
      <c r="H89" s="31">
        <v>7517020063</v>
      </c>
      <c r="I89" s="36">
        <f t="shared" si="17"/>
        <v>0.29089917822986272</v>
      </c>
      <c r="J89" s="31">
        <v>9103803766</v>
      </c>
      <c r="K89" s="36">
        <f t="shared" si="18"/>
        <v>0.35050041049726532</v>
      </c>
      <c r="L89" s="31">
        <v>0</v>
      </c>
      <c r="M89" s="36">
        <f t="shared" si="19"/>
        <v>0</v>
      </c>
      <c r="N89" s="31">
        <f t="shared" si="20"/>
        <v>25791422225</v>
      </c>
      <c r="O89" s="36">
        <f t="shared" si="21"/>
        <v>0.99298099009253094</v>
      </c>
      <c r="P89" s="31">
        <v>7006397574</v>
      </c>
      <c r="Q89" s="31">
        <v>19491571081</v>
      </c>
      <c r="R89" s="31">
        <v>24276892638</v>
      </c>
      <c r="S89" s="31">
        <v>22640387150</v>
      </c>
      <c r="T89" s="36">
        <f t="shared" si="22"/>
        <v>0.93258999360410644</v>
      </c>
      <c r="U89" s="36">
        <f t="shared" si="23"/>
        <v>0.29935586295919792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8559880776</v>
      </c>
      <c r="E90" s="31">
        <v>8151728015</v>
      </c>
      <c r="F90" s="31">
        <v>1438555770</v>
      </c>
      <c r="G90" s="36">
        <f t="shared" si="16"/>
        <v>0.16805792132448738</v>
      </c>
      <c r="H90" s="31">
        <v>2203038393</v>
      </c>
      <c r="I90" s="36">
        <f t="shared" si="17"/>
        <v>0.25736788287715751</v>
      </c>
      <c r="J90" s="31">
        <v>1787979735</v>
      </c>
      <c r="K90" s="36">
        <f t="shared" si="18"/>
        <v>0.219337511225833</v>
      </c>
      <c r="L90" s="31">
        <v>0</v>
      </c>
      <c r="M90" s="36">
        <f t="shared" si="19"/>
        <v>0</v>
      </c>
      <c r="N90" s="31">
        <f t="shared" si="20"/>
        <v>5429573898</v>
      </c>
      <c r="O90" s="36">
        <f t="shared" si="21"/>
        <v>0.66606416308407712</v>
      </c>
      <c r="P90" s="31">
        <v>2030650170</v>
      </c>
      <c r="Q90" s="31">
        <v>7852092620</v>
      </c>
      <c r="R90" s="31">
        <v>7936832919</v>
      </c>
      <c r="S90" s="31">
        <v>5342242333</v>
      </c>
      <c r="T90" s="36">
        <f t="shared" si="22"/>
        <v>0.67309497220373582</v>
      </c>
      <c r="U90" s="36">
        <f t="shared" si="23"/>
        <v>-0.11950381143198097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41757470525</v>
      </c>
      <c r="E91" s="32">
        <f>SUM(E88:E90)</f>
        <v>41790633543</v>
      </c>
      <c r="F91" s="32">
        <f>SUM(F88:F90)</f>
        <v>12060753140</v>
      </c>
      <c r="G91" s="37">
        <f t="shared" si="16"/>
        <v>0.28882863325687519</v>
      </c>
      <c r="H91" s="32">
        <f>SUM(H88:H90)</f>
        <v>11669587571</v>
      </c>
      <c r="I91" s="37">
        <f t="shared" si="17"/>
        <v>0.27946107425289263</v>
      </c>
      <c r="J91" s="32">
        <f>SUM(J88:J90)</f>
        <v>12820457696</v>
      </c>
      <c r="K91" s="37">
        <f t="shared" si="18"/>
        <v>0.30677825649157808</v>
      </c>
      <c r="L91" s="32">
        <f>SUM(L88:L90)</f>
        <v>0</v>
      </c>
      <c r="M91" s="37">
        <f t="shared" si="19"/>
        <v>0</v>
      </c>
      <c r="N91" s="32">
        <f t="shared" si="20"/>
        <v>36550798407</v>
      </c>
      <c r="O91" s="37">
        <f t="shared" si="21"/>
        <v>0.87461699687781636</v>
      </c>
      <c r="P91" s="32">
        <f>SUM(P88:P90)</f>
        <v>10767088262</v>
      </c>
      <c r="Q91" s="32">
        <f>SUM(Q88:Q90)</f>
        <v>35351012731</v>
      </c>
      <c r="R91" s="32">
        <f>SUM(R88:R90)</f>
        <v>40234718769</v>
      </c>
      <c r="S91" s="32">
        <f>SUM(S88:S90)</f>
        <v>33108035216</v>
      </c>
      <c r="T91" s="37">
        <f t="shared" si="22"/>
        <v>0.82287229111960492</v>
      </c>
      <c r="U91" s="37">
        <f t="shared" si="23"/>
        <v>0.1907079596669512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1196595365</v>
      </c>
      <c r="E92" s="31">
        <v>1154379791</v>
      </c>
      <c r="F92" s="31">
        <v>243628385</v>
      </c>
      <c r="G92" s="36">
        <f t="shared" si="16"/>
        <v>0.20360131095777728</v>
      </c>
      <c r="H92" s="31">
        <v>371374770</v>
      </c>
      <c r="I92" s="36">
        <f t="shared" si="17"/>
        <v>0.31035952575330256</v>
      </c>
      <c r="J92" s="31">
        <v>425767311</v>
      </c>
      <c r="K92" s="36">
        <f t="shared" si="18"/>
        <v>0.36882775869731071</v>
      </c>
      <c r="L92" s="31">
        <v>0</v>
      </c>
      <c r="M92" s="36">
        <f t="shared" si="19"/>
        <v>0</v>
      </c>
      <c r="N92" s="31">
        <f t="shared" si="20"/>
        <v>1040770466</v>
      </c>
      <c r="O92" s="36">
        <f t="shared" si="21"/>
        <v>0.90158410092957009</v>
      </c>
      <c r="P92" s="31">
        <v>383765628</v>
      </c>
      <c r="Q92" s="31">
        <v>1220014111</v>
      </c>
      <c r="R92" s="31">
        <v>1071973638</v>
      </c>
      <c r="S92" s="31">
        <v>1097845766</v>
      </c>
      <c r="T92" s="36">
        <f t="shared" si="22"/>
        <v>1.0241350412760803</v>
      </c>
      <c r="U92" s="36">
        <f t="shared" si="23"/>
        <v>0.10944618260601491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290414626</v>
      </c>
      <c r="E93" s="31">
        <v>295840832</v>
      </c>
      <c r="F93" s="31">
        <v>52126851</v>
      </c>
      <c r="G93" s="36">
        <f t="shared" si="16"/>
        <v>0.1794911355463206</v>
      </c>
      <c r="H93" s="31">
        <v>77853541</v>
      </c>
      <c r="I93" s="36">
        <f t="shared" si="17"/>
        <v>0.2680772042107824</v>
      </c>
      <c r="J93" s="31">
        <v>47735811</v>
      </c>
      <c r="K93" s="36">
        <f t="shared" si="18"/>
        <v>0.16135639788898376</v>
      </c>
      <c r="L93" s="31">
        <v>0</v>
      </c>
      <c r="M93" s="36">
        <f t="shared" si="19"/>
        <v>0</v>
      </c>
      <c r="N93" s="31">
        <f t="shared" si="20"/>
        <v>177716203</v>
      </c>
      <c r="O93" s="36">
        <f t="shared" si="21"/>
        <v>0.60071560034011806</v>
      </c>
      <c r="P93" s="31">
        <v>39847759</v>
      </c>
      <c r="Q93" s="31">
        <v>260587960</v>
      </c>
      <c r="R93" s="31">
        <v>280289322</v>
      </c>
      <c r="S93" s="31">
        <v>157003990</v>
      </c>
      <c r="T93" s="36">
        <f t="shared" si="22"/>
        <v>0.56014973699212134</v>
      </c>
      <c r="U93" s="36">
        <f t="shared" si="23"/>
        <v>0.19795472061553077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249051120</v>
      </c>
      <c r="E94" s="31">
        <v>332613285</v>
      </c>
      <c r="F94" s="31">
        <v>41726899</v>
      </c>
      <c r="G94" s="36">
        <f t="shared" si="16"/>
        <v>0.16754351074590632</v>
      </c>
      <c r="H94" s="31">
        <v>124406912</v>
      </c>
      <c r="I94" s="36">
        <f t="shared" si="17"/>
        <v>0.49952359981356437</v>
      </c>
      <c r="J94" s="31">
        <v>61616794</v>
      </c>
      <c r="K94" s="36">
        <f t="shared" si="18"/>
        <v>0.18525055004943655</v>
      </c>
      <c r="L94" s="31">
        <v>0</v>
      </c>
      <c r="M94" s="36">
        <f t="shared" si="19"/>
        <v>0</v>
      </c>
      <c r="N94" s="31">
        <f t="shared" si="20"/>
        <v>227750605</v>
      </c>
      <c r="O94" s="36">
        <f t="shared" si="21"/>
        <v>0.68473093310148447</v>
      </c>
      <c r="P94" s="31">
        <v>-14164133</v>
      </c>
      <c r="Q94" s="31">
        <v>234693389</v>
      </c>
      <c r="R94" s="31">
        <v>274556852</v>
      </c>
      <c r="S94" s="31">
        <v>96824836</v>
      </c>
      <c r="T94" s="36">
        <f t="shared" si="22"/>
        <v>0.35265860347204153</v>
      </c>
      <c r="U94" s="36">
        <f t="shared" si="23"/>
        <v>-5.3501987731970608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169372115</v>
      </c>
      <c r="E95" s="31">
        <v>182244052</v>
      </c>
      <c r="F95" s="31">
        <v>45774469</v>
      </c>
      <c r="G95" s="36">
        <f t="shared" si="16"/>
        <v>0.27025977091919767</v>
      </c>
      <c r="H95" s="31">
        <v>47246574</v>
      </c>
      <c r="I95" s="36">
        <f t="shared" si="17"/>
        <v>0.27895131379802396</v>
      </c>
      <c r="J95" s="31">
        <v>41880606</v>
      </c>
      <c r="K95" s="36">
        <f t="shared" si="18"/>
        <v>0.22980506381629398</v>
      </c>
      <c r="L95" s="31">
        <v>0</v>
      </c>
      <c r="M95" s="36">
        <f t="shared" si="19"/>
        <v>0</v>
      </c>
      <c r="N95" s="31">
        <f t="shared" si="20"/>
        <v>134901649</v>
      </c>
      <c r="O95" s="36">
        <f t="shared" si="21"/>
        <v>0.74022525025947072</v>
      </c>
      <c r="P95" s="31">
        <v>41410684</v>
      </c>
      <c r="Q95" s="31">
        <v>149025405</v>
      </c>
      <c r="R95" s="31">
        <v>168744650</v>
      </c>
      <c r="S95" s="31">
        <v>123796199</v>
      </c>
      <c r="T95" s="36">
        <f t="shared" si="22"/>
        <v>0.73363036398487302</v>
      </c>
      <c r="U95" s="36">
        <f t="shared" si="23"/>
        <v>1.1347844435508403E-2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1905433226</v>
      </c>
      <c r="E96" s="32">
        <f>SUM(E92:E95)</f>
        <v>1965077960</v>
      </c>
      <c r="F96" s="32">
        <f>SUM(F92:F95)</f>
        <v>383256604</v>
      </c>
      <c r="G96" s="37">
        <f t="shared" si="16"/>
        <v>0.20113882699765623</v>
      </c>
      <c r="H96" s="32">
        <f>SUM(H92:H95)</f>
        <v>620881797</v>
      </c>
      <c r="I96" s="37">
        <f t="shared" si="17"/>
        <v>0.32584810033117373</v>
      </c>
      <c r="J96" s="32">
        <f>SUM(J92:J95)</f>
        <v>577000522</v>
      </c>
      <c r="K96" s="37">
        <f t="shared" si="18"/>
        <v>0.29362729303625185</v>
      </c>
      <c r="L96" s="32">
        <f>SUM(L92:L95)</f>
        <v>0</v>
      </c>
      <c r="M96" s="37">
        <f t="shared" si="19"/>
        <v>0</v>
      </c>
      <c r="N96" s="32">
        <f t="shared" si="20"/>
        <v>1581138923</v>
      </c>
      <c r="O96" s="37">
        <f t="shared" si="21"/>
        <v>0.80461892870652318</v>
      </c>
      <c r="P96" s="32">
        <f>SUM(P92:P95)</f>
        <v>450859938</v>
      </c>
      <c r="Q96" s="32">
        <f>SUM(Q92:Q95)</f>
        <v>1864320865</v>
      </c>
      <c r="R96" s="32">
        <f>SUM(R92:R95)</f>
        <v>1795564462</v>
      </c>
      <c r="S96" s="32">
        <f>SUM(S92:S95)</f>
        <v>1475470791</v>
      </c>
      <c r="T96" s="37">
        <f t="shared" si="22"/>
        <v>0.82173089422617451</v>
      </c>
      <c r="U96" s="37">
        <f t="shared" si="23"/>
        <v>0.2797777610482659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988743127</v>
      </c>
      <c r="E97" s="31">
        <v>1012558200</v>
      </c>
      <c r="F97" s="31">
        <v>207879617</v>
      </c>
      <c r="G97" s="36">
        <f t="shared" si="16"/>
        <v>0.21024633327236267</v>
      </c>
      <c r="H97" s="31">
        <v>201366243</v>
      </c>
      <c r="I97" s="36">
        <f t="shared" si="17"/>
        <v>0.20365880429528385</v>
      </c>
      <c r="J97" s="31">
        <v>228839231</v>
      </c>
      <c r="K97" s="36">
        <f t="shared" si="18"/>
        <v>0.22600106443264201</v>
      </c>
      <c r="L97" s="31">
        <v>0</v>
      </c>
      <c r="M97" s="36">
        <f t="shared" si="19"/>
        <v>0</v>
      </c>
      <c r="N97" s="31">
        <f t="shared" si="20"/>
        <v>638085091</v>
      </c>
      <c r="O97" s="36">
        <f t="shared" si="21"/>
        <v>0.63017127410552798</v>
      </c>
      <c r="P97" s="31">
        <v>243810474</v>
      </c>
      <c r="Q97" s="31">
        <v>750424785</v>
      </c>
      <c r="R97" s="31">
        <v>836938389</v>
      </c>
      <c r="S97" s="31">
        <v>599304573</v>
      </c>
      <c r="T97" s="36">
        <f t="shared" si="22"/>
        <v>0.71606773076339314</v>
      </c>
      <c r="U97" s="36">
        <f t="shared" si="23"/>
        <v>-6.1405249554619235E-2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475130466</v>
      </c>
      <c r="E98" s="31">
        <v>516340342</v>
      </c>
      <c r="F98" s="31">
        <v>77137183</v>
      </c>
      <c r="G98" s="36">
        <f t="shared" si="16"/>
        <v>0.162349477711665</v>
      </c>
      <c r="H98" s="31">
        <v>132314049</v>
      </c>
      <c r="I98" s="36">
        <f t="shared" si="17"/>
        <v>0.2784794040127917</v>
      </c>
      <c r="J98" s="31">
        <v>53359658</v>
      </c>
      <c r="K98" s="36">
        <f t="shared" si="18"/>
        <v>0.10334202784410752</v>
      </c>
      <c r="L98" s="31">
        <v>0</v>
      </c>
      <c r="M98" s="36">
        <f t="shared" si="19"/>
        <v>0</v>
      </c>
      <c r="N98" s="31">
        <f t="shared" si="20"/>
        <v>262810890</v>
      </c>
      <c r="O98" s="36">
        <f t="shared" si="21"/>
        <v>0.5089877133791727</v>
      </c>
      <c r="P98" s="31">
        <v>125510658</v>
      </c>
      <c r="Q98" s="31">
        <v>752767989</v>
      </c>
      <c r="R98" s="31">
        <v>472204871</v>
      </c>
      <c r="S98" s="31">
        <v>277798009</v>
      </c>
      <c r="T98" s="36">
        <f t="shared" si="22"/>
        <v>0.58829975305358506</v>
      </c>
      <c r="U98" s="36">
        <f t="shared" si="23"/>
        <v>-0.57485954698763508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567981623</v>
      </c>
      <c r="E99" s="31">
        <v>547259338</v>
      </c>
      <c r="F99" s="31">
        <v>150224350</v>
      </c>
      <c r="G99" s="36">
        <f t="shared" si="16"/>
        <v>0.26448804664935438</v>
      </c>
      <c r="H99" s="31">
        <v>137700162</v>
      </c>
      <c r="I99" s="36">
        <f t="shared" si="17"/>
        <v>0.24243770647488008</v>
      </c>
      <c r="J99" s="31">
        <v>184729848</v>
      </c>
      <c r="K99" s="36">
        <f t="shared" si="18"/>
        <v>0.3375544923090924</v>
      </c>
      <c r="L99" s="31">
        <v>0</v>
      </c>
      <c r="M99" s="36">
        <f t="shared" si="19"/>
        <v>0</v>
      </c>
      <c r="N99" s="31">
        <f t="shared" si="20"/>
        <v>472654360</v>
      </c>
      <c r="O99" s="36">
        <f t="shared" si="21"/>
        <v>0.86367527638240138</v>
      </c>
      <c r="P99" s="31">
        <v>222786706</v>
      </c>
      <c r="Q99" s="31">
        <v>492695018</v>
      </c>
      <c r="R99" s="31">
        <v>502161192</v>
      </c>
      <c r="S99" s="31">
        <v>462386092</v>
      </c>
      <c r="T99" s="36">
        <f t="shared" si="22"/>
        <v>0.92079216667145403</v>
      </c>
      <c r="U99" s="36">
        <f t="shared" si="23"/>
        <v>-0.17082194302922182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71796714</v>
      </c>
      <c r="E100" s="31">
        <v>76891214</v>
      </c>
      <c r="F100" s="31">
        <v>21768792</v>
      </c>
      <c r="G100" s="36">
        <f>IF(($D100     =0),0,($F100     /$D100     ))</f>
        <v>0.30320039438016622</v>
      </c>
      <c r="H100" s="31">
        <v>15765565</v>
      </c>
      <c r="I100" s="36">
        <f>IF(($D100     =0),0,($H100     /$D100     ))</f>
        <v>0.21958616379017012</v>
      </c>
      <c r="J100" s="31">
        <v>18879969</v>
      </c>
      <c r="K100" s="36">
        <f>IF(($E100     =0),0,($J100     /$E100     ))</f>
        <v>0.24554130462812046</v>
      </c>
      <c r="L100" s="31">
        <v>0</v>
      </c>
      <c r="M100" s="36">
        <f>IF(($E100     =0),0,($L100     /$E100     ))</f>
        <v>0</v>
      </c>
      <c r="N100" s="31">
        <f>$F100     +$H100     +$J100</f>
        <v>56414326</v>
      </c>
      <c r="O100" s="36">
        <f>IF(($E100     =0),0,($N100     /$E100     ))</f>
        <v>0.73369014566475699</v>
      </c>
      <c r="P100" s="31">
        <v>16284022</v>
      </c>
      <c r="Q100" s="31">
        <v>81982836</v>
      </c>
      <c r="R100" s="31">
        <v>82383962</v>
      </c>
      <c r="S100" s="31">
        <v>49166932</v>
      </c>
      <c r="T100" s="36">
        <f>IF(($R100     =0),0,($S100     /$R100     ))</f>
        <v>0.59680222711308784</v>
      </c>
      <c r="U100" s="36">
        <f>IF(($P100     =0),0,(($J100     /$P100     )-1))</f>
        <v>0.15941681975128752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2103651930</v>
      </c>
      <c r="E101" s="32">
        <f>SUM(E97:E100)</f>
        <v>2153049094</v>
      </c>
      <c r="F101" s="32">
        <f>SUM(F97:F100)</f>
        <v>457009942</v>
      </c>
      <c r="G101" s="37">
        <f>IF(($D101     =0),0,($F101     /$D101     ))</f>
        <v>0.21724598802806699</v>
      </c>
      <c r="H101" s="32">
        <f>SUM(H97:H100)</f>
        <v>487146019</v>
      </c>
      <c r="I101" s="37">
        <f>IF(($D101     =0),0,($H101     /$D101     ))</f>
        <v>0.23157158846140483</v>
      </c>
      <c r="J101" s="32">
        <f>SUM(J97:J100)</f>
        <v>485808706</v>
      </c>
      <c r="K101" s="37">
        <f>IF(($E101     =0),0,($J101     /$E101     ))</f>
        <v>0.22563754229005983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1429964667</v>
      </c>
      <c r="O101" s="37">
        <f>IF(($E101     =0),0,($N101     /$E101     ))</f>
        <v>0.66415794743600953</v>
      </c>
      <c r="P101" s="32">
        <f>SUM(P97:P100)</f>
        <v>608391860</v>
      </c>
      <c r="Q101" s="32">
        <f>SUM(Q97:Q100)</f>
        <v>2077870628</v>
      </c>
      <c r="R101" s="32">
        <f>SUM(R97:R100)</f>
        <v>1893688414</v>
      </c>
      <c r="S101" s="32">
        <f>SUM(S97:S100)</f>
        <v>1388655606</v>
      </c>
      <c r="T101" s="37">
        <f>IF(($R101     =0),0,($S101     /$R101     ))</f>
        <v>0.73330733595542819</v>
      </c>
      <c r="U101" s="37">
        <f>IF(($P101     =0),0,(($J101     /$P101     )-1))</f>
        <v>-0.20148716979875436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45766555681</v>
      </c>
      <c r="E102" s="32">
        <f>SUM(E88:E90,E92:E95,E97:E100)</f>
        <v>45908760597</v>
      </c>
      <c r="F102" s="32">
        <f>SUM(F88:F90,F92:F95,F97:F100)</f>
        <v>12901019686</v>
      </c>
      <c r="G102" s="37">
        <f>IF(($D102     =0),0,($F102     /$D102     ))</f>
        <v>0.28188749391416107</v>
      </c>
      <c r="H102" s="32">
        <f>SUM(H88:H90,H92:H95,H97:H100)</f>
        <v>12777615387</v>
      </c>
      <c r="I102" s="37">
        <f>IF(($D102     =0),0,($H102     /$D102     ))</f>
        <v>0.27919110793615243</v>
      </c>
      <c r="J102" s="32">
        <f>SUM(J88:J90,J92:J95,J97:J100)</f>
        <v>13883266924</v>
      </c>
      <c r="K102" s="37">
        <f>IF(($E102     =0),0,($J102     /$E102     ))</f>
        <v>0.30240997019874305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39561901997</v>
      </c>
      <c r="O102" s="37">
        <f>IF(($E102     =0),0,($N102     /$E102     ))</f>
        <v>0.86175060015855121</v>
      </c>
      <c r="P102" s="32">
        <f>SUM(P88:P90,P92:P95,P97:P100)</f>
        <v>11826340060</v>
      </c>
      <c r="Q102" s="32">
        <f>SUM(Q88:Q90,Q92:Q95,Q97:Q100)</f>
        <v>39293204224</v>
      </c>
      <c r="R102" s="32">
        <f>SUM(R88:R90,R92:R95,R97:R100)</f>
        <v>43923971645</v>
      </c>
      <c r="S102" s="32">
        <f>SUM(S88:S90,S92:S95,S97:S100)</f>
        <v>35972161613</v>
      </c>
      <c r="T102" s="37">
        <f>IF(($R102     =0),0,($S102     /$R102     ))</f>
        <v>0.81896422991373141</v>
      </c>
      <c r="U102" s="37">
        <f>IF(($P102     =0),0,(($J102     /$P102     )-1))</f>
        <v>0.17392759328451102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8254906700</v>
      </c>
      <c r="E105" s="31">
        <v>8402846844</v>
      </c>
      <c r="F105" s="31">
        <v>1343631152</v>
      </c>
      <c r="G105" s="36">
        <f t="shared" ref="G105:G136" si="24">IF(($D105     =0),0,($F105     /$D105     ))</f>
        <v>0.16276757579828249</v>
      </c>
      <c r="H105" s="31">
        <v>1811262395</v>
      </c>
      <c r="I105" s="36">
        <f t="shared" ref="I105:I136" si="25">IF(($D105     =0),0,($H105     /$D105     ))</f>
        <v>0.2194164586984369</v>
      </c>
      <c r="J105" s="31">
        <v>1442202503</v>
      </c>
      <c r="K105" s="36">
        <f t="shared" ref="K105:K136" si="26">IF(($E105     =0),0,($J105     /$E105     ))</f>
        <v>0.17163260616011294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4597096050</v>
      </c>
      <c r="O105" s="36">
        <f t="shared" ref="O105:O136" si="29">IF(($E105     =0),0,($N105     /$E105     ))</f>
        <v>0.54708792571680964</v>
      </c>
      <c r="P105" s="31">
        <v>1175849570</v>
      </c>
      <c r="Q105" s="31">
        <v>8256970400</v>
      </c>
      <c r="R105" s="31">
        <v>8188336299</v>
      </c>
      <c r="S105" s="31">
        <v>5540150119</v>
      </c>
      <c r="T105" s="36">
        <f t="shared" ref="T105:T136" si="30">IF(($R105     =0),0,($S105     /$R105     ))</f>
        <v>0.6765904472776223</v>
      </c>
      <c r="U105" s="36">
        <f t="shared" ref="U105:U136" si="31">IF(($P105     =0),0,(($J105     /$P105     )-1))</f>
        <v>0.22651956491339287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8254906700</v>
      </c>
      <c r="E106" s="32">
        <f>E105</f>
        <v>8402846844</v>
      </c>
      <c r="F106" s="32">
        <f>F105</f>
        <v>1343631152</v>
      </c>
      <c r="G106" s="37">
        <f t="shared" si="24"/>
        <v>0.16276757579828249</v>
      </c>
      <c r="H106" s="32">
        <f>H105</f>
        <v>1811262395</v>
      </c>
      <c r="I106" s="37">
        <f t="shared" si="25"/>
        <v>0.2194164586984369</v>
      </c>
      <c r="J106" s="32">
        <f>J105</f>
        <v>1442202503</v>
      </c>
      <c r="K106" s="37">
        <f t="shared" si="26"/>
        <v>0.17163260616011294</v>
      </c>
      <c r="L106" s="32">
        <f>L105</f>
        <v>0</v>
      </c>
      <c r="M106" s="37">
        <f t="shared" si="27"/>
        <v>0</v>
      </c>
      <c r="N106" s="32">
        <f t="shared" si="28"/>
        <v>4597096050</v>
      </c>
      <c r="O106" s="37">
        <f t="shared" si="29"/>
        <v>0.54708792571680964</v>
      </c>
      <c r="P106" s="32">
        <f>P105</f>
        <v>1175849570</v>
      </c>
      <c r="Q106" s="32">
        <f>Q105</f>
        <v>8256970400</v>
      </c>
      <c r="R106" s="32">
        <f>R105</f>
        <v>8188336299</v>
      </c>
      <c r="S106" s="32">
        <f>S105</f>
        <v>5540150119</v>
      </c>
      <c r="T106" s="37">
        <f t="shared" si="30"/>
        <v>0.6765904472776223</v>
      </c>
      <c r="U106" s="37">
        <f t="shared" si="31"/>
        <v>0.22651956491339287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160719355</v>
      </c>
      <c r="E107" s="31">
        <v>166913739</v>
      </c>
      <c r="F107" s="31">
        <v>29790438</v>
      </c>
      <c r="G107" s="36">
        <f t="shared" si="24"/>
        <v>0.18535687876547288</v>
      </c>
      <c r="H107" s="31">
        <v>40574777</v>
      </c>
      <c r="I107" s="36">
        <f t="shared" si="25"/>
        <v>0.25245731604634675</v>
      </c>
      <c r="J107" s="31">
        <v>33329903</v>
      </c>
      <c r="K107" s="36">
        <f t="shared" si="26"/>
        <v>0.19968340053780714</v>
      </c>
      <c r="L107" s="31">
        <v>0</v>
      </c>
      <c r="M107" s="36">
        <f t="shared" si="27"/>
        <v>0</v>
      </c>
      <c r="N107" s="31">
        <f t="shared" si="28"/>
        <v>103695118</v>
      </c>
      <c r="O107" s="36">
        <f t="shared" si="29"/>
        <v>0.62124974625366225</v>
      </c>
      <c r="P107" s="31">
        <v>28010537</v>
      </c>
      <c r="Q107" s="31">
        <v>154670627</v>
      </c>
      <c r="R107" s="31">
        <v>151253767</v>
      </c>
      <c r="S107" s="31">
        <v>82817477</v>
      </c>
      <c r="T107" s="36">
        <f t="shared" si="30"/>
        <v>0.54753993003030466</v>
      </c>
      <c r="U107" s="36">
        <f t="shared" si="31"/>
        <v>0.18990589148647885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97500627</v>
      </c>
      <c r="E108" s="31">
        <v>98950487</v>
      </c>
      <c r="F108" s="31">
        <v>9886699</v>
      </c>
      <c r="G108" s="36">
        <f t="shared" si="24"/>
        <v>0.10140138893670909</v>
      </c>
      <c r="H108" s="31">
        <v>17101018</v>
      </c>
      <c r="I108" s="36">
        <f t="shared" si="25"/>
        <v>0.17539392849237781</v>
      </c>
      <c r="J108" s="31">
        <v>18792459</v>
      </c>
      <c r="K108" s="36">
        <f t="shared" si="26"/>
        <v>0.18991780202153022</v>
      </c>
      <c r="L108" s="31">
        <v>0</v>
      </c>
      <c r="M108" s="36">
        <f t="shared" si="27"/>
        <v>0</v>
      </c>
      <c r="N108" s="31">
        <f t="shared" si="28"/>
        <v>45780176</v>
      </c>
      <c r="O108" s="36">
        <f t="shared" si="29"/>
        <v>0.46265740965984331</v>
      </c>
      <c r="P108" s="31">
        <v>15046823</v>
      </c>
      <c r="Q108" s="31">
        <v>94826631</v>
      </c>
      <c r="R108" s="31">
        <v>93020891</v>
      </c>
      <c r="S108" s="31">
        <v>60153485</v>
      </c>
      <c r="T108" s="36">
        <f t="shared" si="30"/>
        <v>0.64666640314163404</v>
      </c>
      <c r="U108" s="36">
        <f t="shared" si="31"/>
        <v>0.24893201707762502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79799184</v>
      </c>
      <c r="E109" s="31">
        <v>80334598</v>
      </c>
      <c r="F109" s="31">
        <v>18144748</v>
      </c>
      <c r="G109" s="36">
        <f t="shared" si="24"/>
        <v>0.22738011957616008</v>
      </c>
      <c r="H109" s="31">
        <v>18670667</v>
      </c>
      <c r="I109" s="36">
        <f t="shared" si="25"/>
        <v>0.2339706506272044</v>
      </c>
      <c r="J109" s="31">
        <v>14995779</v>
      </c>
      <c r="K109" s="36">
        <f t="shared" si="26"/>
        <v>0.18666650949071781</v>
      </c>
      <c r="L109" s="31">
        <v>0</v>
      </c>
      <c r="M109" s="36">
        <f t="shared" si="27"/>
        <v>0</v>
      </c>
      <c r="N109" s="31">
        <f t="shared" si="28"/>
        <v>51811194</v>
      </c>
      <c r="O109" s="36">
        <f t="shared" si="29"/>
        <v>0.64494246924594056</v>
      </c>
      <c r="P109" s="31">
        <v>10885736</v>
      </c>
      <c r="Q109" s="31">
        <v>82127064</v>
      </c>
      <c r="R109" s="31">
        <v>83989068</v>
      </c>
      <c r="S109" s="31">
        <v>34046201</v>
      </c>
      <c r="T109" s="36">
        <f t="shared" si="30"/>
        <v>0.40536467198326337</v>
      </c>
      <c r="U109" s="36">
        <f t="shared" si="31"/>
        <v>0.37756225210679362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333206141</v>
      </c>
      <c r="E110" s="31">
        <v>345162625</v>
      </c>
      <c r="F110" s="31">
        <v>66176190</v>
      </c>
      <c r="G110" s="36">
        <f t="shared" si="24"/>
        <v>0.19860435285314865</v>
      </c>
      <c r="H110" s="31">
        <v>82661546</v>
      </c>
      <c r="I110" s="36">
        <f t="shared" si="25"/>
        <v>0.24807929935480991</v>
      </c>
      <c r="J110" s="31">
        <v>73033680</v>
      </c>
      <c r="K110" s="36">
        <f t="shared" si="26"/>
        <v>0.21159208648387118</v>
      </c>
      <c r="L110" s="31">
        <v>0</v>
      </c>
      <c r="M110" s="36">
        <f t="shared" si="27"/>
        <v>0</v>
      </c>
      <c r="N110" s="31">
        <f t="shared" si="28"/>
        <v>221871416</v>
      </c>
      <c r="O110" s="36">
        <f t="shared" si="29"/>
        <v>0.64280255140602205</v>
      </c>
      <c r="P110" s="31">
        <v>76237307</v>
      </c>
      <c r="Q110" s="31">
        <v>320759401</v>
      </c>
      <c r="R110" s="31">
        <v>361936219</v>
      </c>
      <c r="S110" s="31">
        <v>212850884</v>
      </c>
      <c r="T110" s="36">
        <f t="shared" si="30"/>
        <v>0.58808948324677057</v>
      </c>
      <c r="U110" s="36">
        <f t="shared" si="31"/>
        <v>-4.2021775506839498E-2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437027293</v>
      </c>
      <c r="E111" s="31">
        <v>439249049</v>
      </c>
      <c r="F111" s="31">
        <v>119656707</v>
      </c>
      <c r="G111" s="36">
        <f t="shared" si="24"/>
        <v>0.27379687474118464</v>
      </c>
      <c r="H111" s="31">
        <v>119085435</v>
      </c>
      <c r="I111" s="36">
        <f t="shared" si="25"/>
        <v>0.27248969780017834</v>
      </c>
      <c r="J111" s="31">
        <v>114965854</v>
      </c>
      <c r="K111" s="36">
        <f t="shared" si="26"/>
        <v>0.26173273285789173</v>
      </c>
      <c r="L111" s="31">
        <v>0</v>
      </c>
      <c r="M111" s="36">
        <f t="shared" si="27"/>
        <v>0</v>
      </c>
      <c r="N111" s="31">
        <f t="shared" si="28"/>
        <v>353707996</v>
      </c>
      <c r="O111" s="36">
        <f t="shared" si="29"/>
        <v>0.80525614524438049</v>
      </c>
      <c r="P111" s="31">
        <v>94718263</v>
      </c>
      <c r="Q111" s="31">
        <v>416919423</v>
      </c>
      <c r="R111" s="31">
        <v>402087873</v>
      </c>
      <c r="S111" s="31">
        <v>320592352</v>
      </c>
      <c r="T111" s="36">
        <f t="shared" si="30"/>
        <v>0.79731912730429455</v>
      </c>
      <c r="U111" s="36">
        <f t="shared" si="31"/>
        <v>0.21376649400760228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1108252600</v>
      </c>
      <c r="E112" s="32">
        <f>SUM(E107:E111)</f>
        <v>1130610498</v>
      </c>
      <c r="F112" s="32">
        <f>SUM(F107:F111)</f>
        <v>243654782</v>
      </c>
      <c r="G112" s="37">
        <f t="shared" si="24"/>
        <v>0.21985491574754709</v>
      </c>
      <c r="H112" s="32">
        <f>SUM(H107:H111)</f>
        <v>278093443</v>
      </c>
      <c r="I112" s="37">
        <f t="shared" si="25"/>
        <v>0.2509296553872285</v>
      </c>
      <c r="J112" s="32">
        <f>SUM(J107:J111)</f>
        <v>255117675</v>
      </c>
      <c r="K112" s="37">
        <f t="shared" si="26"/>
        <v>0.22564594566501187</v>
      </c>
      <c r="L112" s="32">
        <f>SUM(L107:L111)</f>
        <v>0</v>
      </c>
      <c r="M112" s="37">
        <f t="shared" si="27"/>
        <v>0</v>
      </c>
      <c r="N112" s="32">
        <f t="shared" si="28"/>
        <v>776865900</v>
      </c>
      <c r="O112" s="37">
        <f t="shared" si="29"/>
        <v>0.68712072050829298</v>
      </c>
      <c r="P112" s="32">
        <f>SUM(P107:P111)</f>
        <v>224898666</v>
      </c>
      <c r="Q112" s="32">
        <f>SUM(Q107:Q111)</f>
        <v>1069303146</v>
      </c>
      <c r="R112" s="32">
        <f>SUM(R107:R111)</f>
        <v>1092287818</v>
      </c>
      <c r="S112" s="32">
        <f>SUM(S107:S111)</f>
        <v>710460399</v>
      </c>
      <c r="T112" s="37">
        <f t="shared" si="30"/>
        <v>0.65043332653921437</v>
      </c>
      <c r="U112" s="37">
        <f t="shared" si="31"/>
        <v>0.13436722208036578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119145667</v>
      </c>
      <c r="E113" s="31">
        <v>119778167</v>
      </c>
      <c r="F113" s="31">
        <v>21120119</v>
      </c>
      <c r="G113" s="36">
        <f t="shared" si="24"/>
        <v>0.17726300529250469</v>
      </c>
      <c r="H113" s="31">
        <v>18737422</v>
      </c>
      <c r="I113" s="36">
        <f t="shared" si="25"/>
        <v>0.15726482105303921</v>
      </c>
      <c r="J113" s="31">
        <v>24180240</v>
      </c>
      <c r="K113" s="36">
        <f t="shared" si="26"/>
        <v>0.20187518815511679</v>
      </c>
      <c r="L113" s="31">
        <v>0</v>
      </c>
      <c r="M113" s="36">
        <f t="shared" si="27"/>
        <v>0</v>
      </c>
      <c r="N113" s="31">
        <f t="shared" si="28"/>
        <v>64037781</v>
      </c>
      <c r="O113" s="36">
        <f t="shared" si="29"/>
        <v>0.5346365085049265</v>
      </c>
      <c r="P113" s="31">
        <v>17610330</v>
      </c>
      <c r="Q113" s="31">
        <v>125082705</v>
      </c>
      <c r="R113" s="31">
        <v>129689405</v>
      </c>
      <c r="S113" s="31">
        <v>59182099</v>
      </c>
      <c r="T113" s="36">
        <f t="shared" si="30"/>
        <v>0.45633719269511647</v>
      </c>
      <c r="U113" s="36">
        <f t="shared" si="31"/>
        <v>0.37307137344956054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192796444</v>
      </c>
      <c r="E114" s="31">
        <v>215860084</v>
      </c>
      <c r="F114" s="31">
        <v>44629680</v>
      </c>
      <c r="G114" s="36">
        <f t="shared" si="24"/>
        <v>0.23148601226275731</v>
      </c>
      <c r="H114" s="31">
        <v>50366387</v>
      </c>
      <c r="I114" s="36">
        <f t="shared" si="25"/>
        <v>0.2612412654249992</v>
      </c>
      <c r="J114" s="31">
        <v>44775486</v>
      </c>
      <c r="K114" s="36">
        <f t="shared" si="26"/>
        <v>0.2074282802558346</v>
      </c>
      <c r="L114" s="31">
        <v>0</v>
      </c>
      <c r="M114" s="36">
        <f t="shared" si="27"/>
        <v>0</v>
      </c>
      <c r="N114" s="31">
        <f t="shared" si="28"/>
        <v>139771553</v>
      </c>
      <c r="O114" s="36">
        <f t="shared" si="29"/>
        <v>0.64750995371613029</v>
      </c>
      <c r="P114" s="31">
        <v>40012102</v>
      </c>
      <c r="Q114" s="31">
        <v>176171453</v>
      </c>
      <c r="R114" s="31">
        <v>206893375</v>
      </c>
      <c r="S114" s="31">
        <v>121185281</v>
      </c>
      <c r="T114" s="36">
        <f t="shared" si="30"/>
        <v>0.58573785168326442</v>
      </c>
      <c r="U114" s="36">
        <f t="shared" si="31"/>
        <v>0.11904858185156075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38600033</v>
      </c>
      <c r="E115" s="31">
        <v>46395651</v>
      </c>
      <c r="F115" s="31">
        <v>12518620</v>
      </c>
      <c r="G115" s="36">
        <f t="shared" si="24"/>
        <v>0.32431630304564768</v>
      </c>
      <c r="H115" s="31">
        <v>10300247</v>
      </c>
      <c r="I115" s="36">
        <f t="shared" si="25"/>
        <v>0.26684554906986735</v>
      </c>
      <c r="J115" s="31">
        <v>14099766</v>
      </c>
      <c r="K115" s="36">
        <f t="shared" si="26"/>
        <v>0.30390275157471119</v>
      </c>
      <c r="L115" s="31">
        <v>0</v>
      </c>
      <c r="M115" s="36">
        <f t="shared" si="27"/>
        <v>0</v>
      </c>
      <c r="N115" s="31">
        <f t="shared" si="28"/>
        <v>36918633</v>
      </c>
      <c r="O115" s="36">
        <f t="shared" si="29"/>
        <v>0.79573477695140005</v>
      </c>
      <c r="P115" s="31">
        <v>11767960</v>
      </c>
      <c r="Q115" s="31">
        <v>47144928</v>
      </c>
      <c r="R115" s="31">
        <v>52297521</v>
      </c>
      <c r="S115" s="31">
        <v>37497569</v>
      </c>
      <c r="T115" s="36">
        <f t="shared" si="30"/>
        <v>0.717004712326613</v>
      </c>
      <c r="U115" s="36">
        <f t="shared" si="31"/>
        <v>0.19814870206900781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65309110</v>
      </c>
      <c r="E116" s="31">
        <v>66450103</v>
      </c>
      <c r="F116" s="31">
        <v>16362434</v>
      </c>
      <c r="G116" s="36">
        <f t="shared" si="24"/>
        <v>0.25053830928028265</v>
      </c>
      <c r="H116" s="31">
        <v>5768468</v>
      </c>
      <c r="I116" s="36">
        <f t="shared" si="25"/>
        <v>8.8325625628645071E-2</v>
      </c>
      <c r="J116" s="31">
        <v>199142</v>
      </c>
      <c r="K116" s="36">
        <f t="shared" si="26"/>
        <v>2.9968651816837666E-3</v>
      </c>
      <c r="L116" s="31">
        <v>0</v>
      </c>
      <c r="M116" s="36">
        <f t="shared" si="27"/>
        <v>0</v>
      </c>
      <c r="N116" s="31">
        <f t="shared" si="28"/>
        <v>22330044</v>
      </c>
      <c r="O116" s="36">
        <f t="shared" si="29"/>
        <v>0.33604227821889154</v>
      </c>
      <c r="P116" s="31">
        <v>14135896</v>
      </c>
      <c r="Q116" s="31">
        <v>60899721</v>
      </c>
      <c r="R116" s="31">
        <v>60616678</v>
      </c>
      <c r="S116" s="31">
        <v>53359132</v>
      </c>
      <c r="T116" s="36">
        <f t="shared" si="30"/>
        <v>0.88027146588270644</v>
      </c>
      <c r="U116" s="36">
        <f t="shared" si="31"/>
        <v>-0.98591231853997796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1372046990</v>
      </c>
      <c r="E117" s="31">
        <v>1380015686</v>
      </c>
      <c r="F117" s="31">
        <v>235316965</v>
      </c>
      <c r="G117" s="36">
        <f t="shared" si="24"/>
        <v>0.17150794886405457</v>
      </c>
      <c r="H117" s="31">
        <v>291342530</v>
      </c>
      <c r="I117" s="36">
        <f t="shared" si="25"/>
        <v>0.21234151025687539</v>
      </c>
      <c r="J117" s="31">
        <v>90057407</v>
      </c>
      <c r="K117" s="36">
        <f t="shared" si="26"/>
        <v>6.525824881094866E-2</v>
      </c>
      <c r="L117" s="31">
        <v>0</v>
      </c>
      <c r="M117" s="36">
        <f t="shared" si="27"/>
        <v>0</v>
      </c>
      <c r="N117" s="31">
        <f t="shared" si="28"/>
        <v>616716902</v>
      </c>
      <c r="O117" s="36">
        <f t="shared" si="29"/>
        <v>0.44689122613349774</v>
      </c>
      <c r="P117" s="31">
        <v>211891289</v>
      </c>
      <c r="Q117" s="31">
        <v>1500384447</v>
      </c>
      <c r="R117" s="31">
        <v>2137732110</v>
      </c>
      <c r="S117" s="31">
        <v>627319081</v>
      </c>
      <c r="T117" s="36">
        <f t="shared" si="30"/>
        <v>0.2934507453321642</v>
      </c>
      <c r="U117" s="36">
        <f t="shared" si="31"/>
        <v>-0.57498296685523487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79958218</v>
      </c>
      <c r="E118" s="31">
        <v>76941189</v>
      </c>
      <c r="F118" s="31">
        <v>16551480</v>
      </c>
      <c r="G118" s="36">
        <f t="shared" si="24"/>
        <v>0.2070016117667855</v>
      </c>
      <c r="H118" s="31">
        <v>20753772</v>
      </c>
      <c r="I118" s="36">
        <f t="shared" si="25"/>
        <v>0.2595577105032531</v>
      </c>
      <c r="J118" s="31">
        <v>18919061</v>
      </c>
      <c r="K118" s="36">
        <f t="shared" si="26"/>
        <v>0.24588989650263918</v>
      </c>
      <c r="L118" s="31">
        <v>0</v>
      </c>
      <c r="M118" s="36">
        <f t="shared" si="27"/>
        <v>0</v>
      </c>
      <c r="N118" s="31">
        <f t="shared" si="28"/>
        <v>56224313</v>
      </c>
      <c r="O118" s="36">
        <f t="shared" si="29"/>
        <v>0.7307440102075885</v>
      </c>
      <c r="P118" s="31">
        <v>19544551</v>
      </c>
      <c r="Q118" s="31">
        <v>72807604</v>
      </c>
      <c r="R118" s="31">
        <v>78121167</v>
      </c>
      <c r="S118" s="31">
        <v>55101751</v>
      </c>
      <c r="T118" s="36">
        <f t="shared" si="30"/>
        <v>0.70533701832692797</v>
      </c>
      <c r="U118" s="36">
        <f t="shared" si="31"/>
        <v>-3.2003293398758514E-2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49905880</v>
      </c>
      <c r="E119" s="31">
        <v>56341050</v>
      </c>
      <c r="F119" s="31">
        <v>14934391</v>
      </c>
      <c r="G119" s="36">
        <f t="shared" si="24"/>
        <v>0.29925113032772893</v>
      </c>
      <c r="H119" s="31">
        <v>16558078</v>
      </c>
      <c r="I119" s="36">
        <f t="shared" si="25"/>
        <v>0.33178611418133497</v>
      </c>
      <c r="J119" s="31">
        <v>11595858</v>
      </c>
      <c r="K119" s="36">
        <f t="shared" si="26"/>
        <v>0.205815440074333</v>
      </c>
      <c r="L119" s="31">
        <v>0</v>
      </c>
      <c r="M119" s="36">
        <f t="shared" si="27"/>
        <v>0</v>
      </c>
      <c r="N119" s="31">
        <f t="shared" si="28"/>
        <v>43088327</v>
      </c>
      <c r="O119" s="36">
        <f t="shared" si="29"/>
        <v>0.76477678353527312</v>
      </c>
      <c r="P119" s="31">
        <v>10991324</v>
      </c>
      <c r="Q119" s="31">
        <v>52456208</v>
      </c>
      <c r="R119" s="31">
        <v>58059351</v>
      </c>
      <c r="S119" s="31">
        <v>37223441</v>
      </c>
      <c r="T119" s="36">
        <f t="shared" si="30"/>
        <v>0.64112740426602421</v>
      </c>
      <c r="U119" s="36">
        <f t="shared" si="31"/>
        <v>5.5001017165902777E-2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208991732</v>
      </c>
      <c r="E120" s="31">
        <v>202878378</v>
      </c>
      <c r="F120" s="31">
        <v>64053278</v>
      </c>
      <c r="G120" s="36">
        <f t="shared" si="24"/>
        <v>0.3064871389266251</v>
      </c>
      <c r="H120" s="31">
        <v>55077059</v>
      </c>
      <c r="I120" s="36">
        <f t="shared" si="25"/>
        <v>0.26353702356033876</v>
      </c>
      <c r="J120" s="31">
        <v>39672417</v>
      </c>
      <c r="K120" s="36">
        <f t="shared" si="26"/>
        <v>0.19554778281991195</v>
      </c>
      <c r="L120" s="31">
        <v>0</v>
      </c>
      <c r="M120" s="36">
        <f t="shared" si="27"/>
        <v>0</v>
      </c>
      <c r="N120" s="31">
        <f t="shared" si="28"/>
        <v>158802754</v>
      </c>
      <c r="O120" s="36">
        <f t="shared" si="29"/>
        <v>0.78274853912722031</v>
      </c>
      <c r="P120" s="31">
        <v>235641044</v>
      </c>
      <c r="Q120" s="31">
        <v>200156464</v>
      </c>
      <c r="R120" s="31">
        <v>207223980</v>
      </c>
      <c r="S120" s="31">
        <v>333320797</v>
      </c>
      <c r="T120" s="36">
        <f t="shared" si="30"/>
        <v>1.6085049471591077</v>
      </c>
      <c r="U120" s="36">
        <f t="shared" si="31"/>
        <v>-0.83164046328024244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2126754074</v>
      </c>
      <c r="E121" s="32">
        <f>SUM(E113:E120)</f>
        <v>2164660308</v>
      </c>
      <c r="F121" s="32">
        <f>SUM(F113:F120)</f>
        <v>425486967</v>
      </c>
      <c r="G121" s="37">
        <f t="shared" si="24"/>
        <v>0.20006401877944632</v>
      </c>
      <c r="H121" s="32">
        <f>SUM(H113:H120)</f>
        <v>468903963</v>
      </c>
      <c r="I121" s="37">
        <f t="shared" si="25"/>
        <v>0.22047869508395262</v>
      </c>
      <c r="J121" s="32">
        <f>SUM(J113:J120)</f>
        <v>243499377</v>
      </c>
      <c r="K121" s="37">
        <f t="shared" si="26"/>
        <v>0.11248849350639084</v>
      </c>
      <c r="L121" s="32">
        <f>SUM(L113:L120)</f>
        <v>0</v>
      </c>
      <c r="M121" s="37">
        <f t="shared" si="27"/>
        <v>0</v>
      </c>
      <c r="N121" s="32">
        <f t="shared" si="28"/>
        <v>1137890307</v>
      </c>
      <c r="O121" s="37">
        <f t="shared" si="29"/>
        <v>0.52566691540222943</v>
      </c>
      <c r="P121" s="32">
        <f>SUM(P113:P120)</f>
        <v>561594496</v>
      </c>
      <c r="Q121" s="32">
        <f>SUM(Q113:Q120)</f>
        <v>2235103530</v>
      </c>
      <c r="R121" s="32">
        <f>SUM(R113:R120)</f>
        <v>2930633587</v>
      </c>
      <c r="S121" s="32">
        <f>SUM(S113:S120)</f>
        <v>1324189151</v>
      </c>
      <c r="T121" s="37">
        <f t="shared" si="30"/>
        <v>0.45184398243232171</v>
      </c>
      <c r="U121" s="37">
        <f t="shared" si="31"/>
        <v>-0.56641423886034659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76224558</v>
      </c>
      <c r="E122" s="31">
        <v>94850318</v>
      </c>
      <c r="F122" s="31">
        <v>18658997</v>
      </c>
      <c r="G122" s="36">
        <f t="shared" si="24"/>
        <v>0.24478983531790371</v>
      </c>
      <c r="H122" s="31">
        <v>21974987</v>
      </c>
      <c r="I122" s="36">
        <f t="shared" si="25"/>
        <v>0.28829274418357403</v>
      </c>
      <c r="J122" s="31">
        <v>24139389</v>
      </c>
      <c r="K122" s="36">
        <f t="shared" si="26"/>
        <v>0.25449982149769912</v>
      </c>
      <c r="L122" s="31">
        <v>0</v>
      </c>
      <c r="M122" s="36">
        <f t="shared" si="27"/>
        <v>0</v>
      </c>
      <c r="N122" s="31">
        <f t="shared" si="28"/>
        <v>64773373</v>
      </c>
      <c r="O122" s="36">
        <f t="shared" si="29"/>
        <v>0.68290095769631476</v>
      </c>
      <c r="P122" s="31">
        <v>20392839</v>
      </c>
      <c r="Q122" s="31">
        <v>81820228</v>
      </c>
      <c r="R122" s="31">
        <v>92336812</v>
      </c>
      <c r="S122" s="31">
        <v>65802500</v>
      </c>
      <c r="T122" s="36">
        <f t="shared" si="30"/>
        <v>0.71263560626286293</v>
      </c>
      <c r="U122" s="36">
        <f t="shared" si="31"/>
        <v>0.18371890250298151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175706847</v>
      </c>
      <c r="E123" s="31">
        <v>175430472</v>
      </c>
      <c r="F123" s="31">
        <v>39238566</v>
      </c>
      <c r="G123" s="36">
        <f t="shared" si="24"/>
        <v>0.22331836618751688</v>
      </c>
      <c r="H123" s="31">
        <v>39187258</v>
      </c>
      <c r="I123" s="36">
        <f t="shared" si="25"/>
        <v>0.223026357077593</v>
      </c>
      <c r="J123" s="31">
        <v>41339659</v>
      </c>
      <c r="K123" s="36">
        <f t="shared" si="26"/>
        <v>0.23564696901687637</v>
      </c>
      <c r="L123" s="31">
        <v>0</v>
      </c>
      <c r="M123" s="36">
        <f t="shared" si="27"/>
        <v>0</v>
      </c>
      <c r="N123" s="31">
        <f t="shared" si="28"/>
        <v>119765483</v>
      </c>
      <c r="O123" s="36">
        <f t="shared" si="29"/>
        <v>0.68269486842627891</v>
      </c>
      <c r="P123" s="31">
        <v>27215924</v>
      </c>
      <c r="Q123" s="31">
        <v>158766563</v>
      </c>
      <c r="R123" s="31">
        <v>175097581</v>
      </c>
      <c r="S123" s="31">
        <v>121449907</v>
      </c>
      <c r="T123" s="36">
        <f t="shared" si="30"/>
        <v>0.69361270616297088</v>
      </c>
      <c r="U123" s="36">
        <f t="shared" si="31"/>
        <v>0.51895114786475749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225650724</v>
      </c>
      <c r="E124" s="31">
        <v>259777924</v>
      </c>
      <c r="F124" s="31">
        <v>51191715</v>
      </c>
      <c r="G124" s="36">
        <f t="shared" si="24"/>
        <v>0.22686262243058436</v>
      </c>
      <c r="H124" s="31">
        <v>56683270</v>
      </c>
      <c r="I124" s="36">
        <f t="shared" si="25"/>
        <v>0.25119914970891033</v>
      </c>
      <c r="J124" s="31">
        <v>51010280</v>
      </c>
      <c r="K124" s="36">
        <f t="shared" si="26"/>
        <v>0.19636110418682073</v>
      </c>
      <c r="L124" s="31">
        <v>0</v>
      </c>
      <c r="M124" s="36">
        <f t="shared" si="27"/>
        <v>0</v>
      </c>
      <c r="N124" s="31">
        <f t="shared" si="28"/>
        <v>158885265</v>
      </c>
      <c r="O124" s="36">
        <f t="shared" si="29"/>
        <v>0.61161958088478685</v>
      </c>
      <c r="P124" s="31">
        <v>41332662</v>
      </c>
      <c r="Q124" s="31">
        <v>200165960</v>
      </c>
      <c r="R124" s="31">
        <v>215987861</v>
      </c>
      <c r="S124" s="31">
        <v>127229064</v>
      </c>
      <c r="T124" s="36">
        <f t="shared" si="30"/>
        <v>0.5890565488770686</v>
      </c>
      <c r="U124" s="36">
        <f t="shared" si="31"/>
        <v>0.23413972223710156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318982236</v>
      </c>
      <c r="E125" s="31">
        <v>325817477</v>
      </c>
      <c r="F125" s="31">
        <v>35971410</v>
      </c>
      <c r="G125" s="36">
        <f t="shared" si="24"/>
        <v>0.11276932048341401</v>
      </c>
      <c r="H125" s="31">
        <v>42908483</v>
      </c>
      <c r="I125" s="36">
        <f t="shared" si="25"/>
        <v>0.13451684187203453</v>
      </c>
      <c r="J125" s="31">
        <v>41460068</v>
      </c>
      <c r="K125" s="36">
        <f t="shared" si="26"/>
        <v>0.12724936790299926</v>
      </c>
      <c r="L125" s="31">
        <v>0</v>
      </c>
      <c r="M125" s="36">
        <f t="shared" si="27"/>
        <v>0</v>
      </c>
      <c r="N125" s="31">
        <f t="shared" si="28"/>
        <v>120339961</v>
      </c>
      <c r="O125" s="36">
        <f t="shared" si="29"/>
        <v>0.36934777749813585</v>
      </c>
      <c r="P125" s="31">
        <v>30163775</v>
      </c>
      <c r="Q125" s="31">
        <v>378898248</v>
      </c>
      <c r="R125" s="31">
        <v>286019766</v>
      </c>
      <c r="S125" s="31">
        <v>116932484</v>
      </c>
      <c r="T125" s="36">
        <f t="shared" si="30"/>
        <v>0.40882658438368208</v>
      </c>
      <c r="U125" s="36">
        <f t="shared" si="31"/>
        <v>0.37449864945617706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796564365</v>
      </c>
      <c r="E126" s="32">
        <f>SUM(E122:E125)</f>
        <v>855876191</v>
      </c>
      <c r="F126" s="32">
        <f>SUM(F122:F125)</f>
        <v>145060688</v>
      </c>
      <c r="G126" s="37">
        <f t="shared" si="24"/>
        <v>0.18210793047464532</v>
      </c>
      <c r="H126" s="32">
        <f>SUM(H122:H125)</f>
        <v>160753998</v>
      </c>
      <c r="I126" s="37">
        <f t="shared" si="25"/>
        <v>0.20180917583477387</v>
      </c>
      <c r="J126" s="32">
        <f>SUM(J122:J125)</f>
        <v>157949396</v>
      </c>
      <c r="K126" s="37">
        <f t="shared" si="26"/>
        <v>0.18454701469783028</v>
      </c>
      <c r="L126" s="32">
        <f>SUM(L122:L125)</f>
        <v>0</v>
      </c>
      <c r="M126" s="37">
        <f t="shared" si="27"/>
        <v>0</v>
      </c>
      <c r="N126" s="32">
        <f t="shared" si="28"/>
        <v>463764082</v>
      </c>
      <c r="O126" s="37">
        <f t="shared" si="29"/>
        <v>0.54185884229136128</v>
      </c>
      <c r="P126" s="32">
        <f>SUM(P122:P125)</f>
        <v>119105200</v>
      </c>
      <c r="Q126" s="32">
        <f>SUM(Q122:Q125)</f>
        <v>819650999</v>
      </c>
      <c r="R126" s="32">
        <f>SUM(R122:R125)</f>
        <v>769442020</v>
      </c>
      <c r="S126" s="32">
        <f>SUM(S122:S125)</f>
        <v>431413955</v>
      </c>
      <c r="T126" s="37">
        <f t="shared" si="30"/>
        <v>0.56068416305103796</v>
      </c>
      <c r="U126" s="37">
        <f t="shared" si="31"/>
        <v>0.32613350214768122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87966405</v>
      </c>
      <c r="E127" s="31">
        <v>87697293</v>
      </c>
      <c r="F127" s="31">
        <v>21957402</v>
      </c>
      <c r="G127" s="36">
        <f t="shared" si="24"/>
        <v>0.24961122373933547</v>
      </c>
      <c r="H127" s="31">
        <v>30584595</v>
      </c>
      <c r="I127" s="36">
        <f t="shared" si="25"/>
        <v>0.34768494858918014</v>
      </c>
      <c r="J127" s="31">
        <v>19632854</v>
      </c>
      <c r="K127" s="36">
        <f t="shared" si="26"/>
        <v>0.2238706957579637</v>
      </c>
      <c r="L127" s="31">
        <v>0</v>
      </c>
      <c r="M127" s="36">
        <f t="shared" si="27"/>
        <v>0</v>
      </c>
      <c r="N127" s="31">
        <f t="shared" si="28"/>
        <v>72174851</v>
      </c>
      <c r="O127" s="36">
        <f t="shared" si="29"/>
        <v>0.82299975895493149</v>
      </c>
      <c r="P127" s="31">
        <v>18189573</v>
      </c>
      <c r="Q127" s="31">
        <v>77560416</v>
      </c>
      <c r="R127" s="31">
        <v>81950220</v>
      </c>
      <c r="S127" s="31">
        <v>58867707</v>
      </c>
      <c r="T127" s="36">
        <f t="shared" si="30"/>
        <v>0.7183349477280232</v>
      </c>
      <c r="U127" s="36">
        <f t="shared" si="31"/>
        <v>7.9346612479578305E-2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136651052</v>
      </c>
      <c r="E128" s="31">
        <v>143432002</v>
      </c>
      <c r="F128" s="31">
        <v>13748743</v>
      </c>
      <c r="G128" s="36">
        <f t="shared" si="24"/>
        <v>0.10061205383182853</v>
      </c>
      <c r="H128" s="31">
        <v>20589816</v>
      </c>
      <c r="I128" s="36">
        <f t="shared" si="25"/>
        <v>0.15067440534596105</v>
      </c>
      <c r="J128" s="31">
        <v>20393338</v>
      </c>
      <c r="K128" s="36">
        <f t="shared" si="26"/>
        <v>0.1421812267530087</v>
      </c>
      <c r="L128" s="31">
        <v>0</v>
      </c>
      <c r="M128" s="36">
        <f t="shared" si="27"/>
        <v>0</v>
      </c>
      <c r="N128" s="31">
        <f t="shared" si="28"/>
        <v>54731897</v>
      </c>
      <c r="O128" s="36">
        <f t="shared" si="29"/>
        <v>0.38158776449344967</v>
      </c>
      <c r="P128" s="31">
        <v>36488259</v>
      </c>
      <c r="Q128" s="31">
        <v>132532930</v>
      </c>
      <c r="R128" s="31">
        <v>129693277</v>
      </c>
      <c r="S128" s="31">
        <v>79803018</v>
      </c>
      <c r="T128" s="36">
        <f t="shared" si="30"/>
        <v>0.61532116271531945</v>
      </c>
      <c r="U128" s="36">
        <f t="shared" si="31"/>
        <v>-0.44109862846566616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104469368</v>
      </c>
      <c r="E129" s="31">
        <v>205614541</v>
      </c>
      <c r="F129" s="31">
        <v>30357282</v>
      </c>
      <c r="G129" s="36">
        <f t="shared" si="24"/>
        <v>0.29058548530704237</v>
      </c>
      <c r="H129" s="31">
        <v>29442250</v>
      </c>
      <c r="I129" s="36">
        <f t="shared" si="25"/>
        <v>0.2818266307497907</v>
      </c>
      <c r="J129" s="31">
        <v>26123531</v>
      </c>
      <c r="K129" s="36">
        <f t="shared" si="26"/>
        <v>0.12705099003674064</v>
      </c>
      <c r="L129" s="31">
        <v>0</v>
      </c>
      <c r="M129" s="36">
        <f t="shared" si="27"/>
        <v>0</v>
      </c>
      <c r="N129" s="31">
        <f t="shared" si="28"/>
        <v>85923063</v>
      </c>
      <c r="O129" s="36">
        <f t="shared" si="29"/>
        <v>0.41788417580836368</v>
      </c>
      <c r="P129" s="31">
        <v>25912440</v>
      </c>
      <c r="Q129" s="31">
        <v>74118816</v>
      </c>
      <c r="R129" s="31">
        <v>106614654</v>
      </c>
      <c r="S129" s="31">
        <v>84795468</v>
      </c>
      <c r="T129" s="36">
        <f t="shared" si="30"/>
        <v>0.79534533779943606</v>
      </c>
      <c r="U129" s="36">
        <f t="shared" si="31"/>
        <v>8.1463189109169942E-3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80859891</v>
      </c>
      <c r="E130" s="31">
        <v>76538473</v>
      </c>
      <c r="F130" s="31">
        <v>36667351</v>
      </c>
      <c r="G130" s="36">
        <f t="shared" si="24"/>
        <v>0.45346772728150225</v>
      </c>
      <c r="H130" s="31">
        <v>13042734</v>
      </c>
      <c r="I130" s="36">
        <f t="shared" si="25"/>
        <v>0.16130041530726277</v>
      </c>
      <c r="J130" s="31">
        <v>-1637018</v>
      </c>
      <c r="K130" s="36">
        <f t="shared" si="26"/>
        <v>-2.1388171671520021E-2</v>
      </c>
      <c r="L130" s="31">
        <v>0</v>
      </c>
      <c r="M130" s="36">
        <f t="shared" si="27"/>
        <v>0</v>
      </c>
      <c r="N130" s="31">
        <f t="shared" si="28"/>
        <v>48073067</v>
      </c>
      <c r="O130" s="36">
        <f t="shared" si="29"/>
        <v>0.62809022855734264</v>
      </c>
      <c r="P130" s="31">
        <v>10708282</v>
      </c>
      <c r="Q130" s="31">
        <v>83059664</v>
      </c>
      <c r="R130" s="31">
        <v>87159796</v>
      </c>
      <c r="S130" s="31">
        <v>42485329</v>
      </c>
      <c r="T130" s="36">
        <f t="shared" si="30"/>
        <v>0.48744181319561602</v>
      </c>
      <c r="U130" s="36">
        <f t="shared" si="31"/>
        <v>-1.1528740091080905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224682438</v>
      </c>
      <c r="E131" s="31">
        <v>246754763</v>
      </c>
      <c r="F131" s="31">
        <v>47049215</v>
      </c>
      <c r="G131" s="36">
        <f t="shared" si="24"/>
        <v>0.20940317106582224</v>
      </c>
      <c r="H131" s="31">
        <v>52975208</v>
      </c>
      <c r="I131" s="36">
        <f t="shared" si="25"/>
        <v>0.23577814301623343</v>
      </c>
      <c r="J131" s="31">
        <v>48456594</v>
      </c>
      <c r="K131" s="36">
        <f t="shared" si="26"/>
        <v>0.19637551636642572</v>
      </c>
      <c r="L131" s="31">
        <v>0</v>
      </c>
      <c r="M131" s="36">
        <f t="shared" si="27"/>
        <v>0</v>
      </c>
      <c r="N131" s="31">
        <f t="shared" si="28"/>
        <v>148481017</v>
      </c>
      <c r="O131" s="36">
        <f t="shared" si="29"/>
        <v>0.60173516083253886</v>
      </c>
      <c r="P131" s="31">
        <v>36127171</v>
      </c>
      <c r="Q131" s="31">
        <v>233554177</v>
      </c>
      <c r="R131" s="31">
        <v>228082429</v>
      </c>
      <c r="S131" s="31">
        <v>139157221</v>
      </c>
      <c r="T131" s="36">
        <f t="shared" si="30"/>
        <v>0.61011811216724632</v>
      </c>
      <c r="U131" s="36">
        <f t="shared" si="31"/>
        <v>0.34127839680555105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634629154</v>
      </c>
      <c r="E132" s="32">
        <f>SUM(E127:E131)</f>
        <v>760037072</v>
      </c>
      <c r="F132" s="32">
        <f>SUM(F127:F131)</f>
        <v>149779993</v>
      </c>
      <c r="G132" s="37">
        <f t="shared" si="24"/>
        <v>0.23601183786775734</v>
      </c>
      <c r="H132" s="32">
        <f>SUM(H127:H131)</f>
        <v>146634603</v>
      </c>
      <c r="I132" s="37">
        <f t="shared" si="25"/>
        <v>0.23105557328366921</v>
      </c>
      <c r="J132" s="32">
        <f>SUM(J127:J131)</f>
        <v>112969299</v>
      </c>
      <c r="K132" s="37">
        <f t="shared" si="26"/>
        <v>0.14863656413854506</v>
      </c>
      <c r="L132" s="32">
        <f>SUM(L127:L131)</f>
        <v>0</v>
      </c>
      <c r="M132" s="37">
        <f t="shared" si="27"/>
        <v>0</v>
      </c>
      <c r="N132" s="32">
        <f t="shared" si="28"/>
        <v>409383895</v>
      </c>
      <c r="O132" s="37">
        <f t="shared" si="29"/>
        <v>0.5386367456033776</v>
      </c>
      <c r="P132" s="32">
        <f>SUM(P127:P131)</f>
        <v>127425725</v>
      </c>
      <c r="Q132" s="32">
        <f>SUM(Q127:Q131)</f>
        <v>600826003</v>
      </c>
      <c r="R132" s="32">
        <f>SUM(R127:R131)</f>
        <v>633500376</v>
      </c>
      <c r="S132" s="32">
        <f>SUM(S127:S131)</f>
        <v>405108743</v>
      </c>
      <c r="T132" s="37">
        <f t="shared" si="30"/>
        <v>0.63947672068942862</v>
      </c>
      <c r="U132" s="37">
        <f t="shared" si="31"/>
        <v>-0.11344982341673948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487914227</v>
      </c>
      <c r="E133" s="31">
        <v>497962375</v>
      </c>
      <c r="F133" s="31">
        <v>110137695</v>
      </c>
      <c r="G133" s="36">
        <f t="shared" si="24"/>
        <v>0.22573167353039697</v>
      </c>
      <c r="H133" s="31">
        <v>132930154</v>
      </c>
      <c r="I133" s="36">
        <f t="shared" si="25"/>
        <v>0.27244574280470818</v>
      </c>
      <c r="J133" s="31">
        <v>135579620</v>
      </c>
      <c r="K133" s="36">
        <f t="shared" si="26"/>
        <v>0.27226880344122384</v>
      </c>
      <c r="L133" s="31">
        <v>0</v>
      </c>
      <c r="M133" s="36">
        <f t="shared" si="27"/>
        <v>0</v>
      </c>
      <c r="N133" s="31">
        <f t="shared" si="28"/>
        <v>378647469</v>
      </c>
      <c r="O133" s="36">
        <f t="shared" si="29"/>
        <v>0.76039373255860943</v>
      </c>
      <c r="P133" s="31">
        <v>76891704</v>
      </c>
      <c r="Q133" s="31">
        <v>451130141</v>
      </c>
      <c r="R133" s="31">
        <v>449180080</v>
      </c>
      <c r="S133" s="31">
        <v>305609014</v>
      </c>
      <c r="T133" s="36">
        <f t="shared" si="30"/>
        <v>0.68037080807323425</v>
      </c>
      <c r="U133" s="36">
        <f t="shared" si="31"/>
        <v>0.76325419969883868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36193330</v>
      </c>
      <c r="E134" s="31">
        <v>35579917</v>
      </c>
      <c r="F134" s="31">
        <v>5962735</v>
      </c>
      <c r="G134" s="36">
        <f t="shared" si="24"/>
        <v>0.16474679174311951</v>
      </c>
      <c r="H134" s="31">
        <v>8469124</v>
      </c>
      <c r="I134" s="36">
        <f t="shared" si="25"/>
        <v>0.23399681654050622</v>
      </c>
      <c r="J134" s="31">
        <v>8334375</v>
      </c>
      <c r="K134" s="36">
        <f t="shared" si="26"/>
        <v>0.23424380107463433</v>
      </c>
      <c r="L134" s="31">
        <v>0</v>
      </c>
      <c r="M134" s="36">
        <f t="shared" si="27"/>
        <v>0</v>
      </c>
      <c r="N134" s="31">
        <f t="shared" si="28"/>
        <v>22766234</v>
      </c>
      <c r="O134" s="36">
        <f t="shared" si="29"/>
        <v>0.63986191985776697</v>
      </c>
      <c r="P134" s="31">
        <v>6042482</v>
      </c>
      <c r="Q134" s="31">
        <v>39010227</v>
      </c>
      <c r="R134" s="31">
        <v>43844843</v>
      </c>
      <c r="S134" s="31">
        <v>23138223</v>
      </c>
      <c r="T134" s="36">
        <f t="shared" si="30"/>
        <v>0.52772963515914517</v>
      </c>
      <c r="U134" s="36">
        <f t="shared" si="31"/>
        <v>0.37929662016370091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61223496</v>
      </c>
      <c r="E135" s="31">
        <v>72146308</v>
      </c>
      <c r="F135" s="31">
        <v>12054843</v>
      </c>
      <c r="G135" s="36">
        <f t="shared" si="24"/>
        <v>0.19689896506400092</v>
      </c>
      <c r="H135" s="31">
        <v>21108061</v>
      </c>
      <c r="I135" s="36">
        <f t="shared" si="25"/>
        <v>0.3447705926495932</v>
      </c>
      <c r="J135" s="31">
        <v>26277854</v>
      </c>
      <c r="K135" s="36">
        <f t="shared" si="26"/>
        <v>0.36423005873010161</v>
      </c>
      <c r="L135" s="31">
        <v>0</v>
      </c>
      <c r="M135" s="36">
        <f t="shared" si="27"/>
        <v>0</v>
      </c>
      <c r="N135" s="31">
        <f t="shared" si="28"/>
        <v>59440758</v>
      </c>
      <c r="O135" s="36">
        <f t="shared" si="29"/>
        <v>0.82389188924262069</v>
      </c>
      <c r="P135" s="31">
        <v>17153795</v>
      </c>
      <c r="Q135" s="31">
        <v>78947262</v>
      </c>
      <c r="R135" s="31">
        <v>104328710</v>
      </c>
      <c r="S135" s="31">
        <v>50555193</v>
      </c>
      <c r="T135" s="36">
        <f t="shared" si="30"/>
        <v>0.48457603856119758</v>
      </c>
      <c r="U135" s="36">
        <f t="shared" si="31"/>
        <v>0.53189740229494409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124722466</v>
      </c>
      <c r="E136" s="31">
        <v>127718802</v>
      </c>
      <c r="F136" s="31">
        <v>24641795</v>
      </c>
      <c r="G136" s="36">
        <f t="shared" si="24"/>
        <v>0.19757302585726616</v>
      </c>
      <c r="H136" s="31">
        <v>42050687</v>
      </c>
      <c r="I136" s="36">
        <f t="shared" si="25"/>
        <v>0.33715406974073137</v>
      </c>
      <c r="J136" s="31">
        <v>28322674</v>
      </c>
      <c r="K136" s="36">
        <f t="shared" si="26"/>
        <v>0.22175806190227185</v>
      </c>
      <c r="L136" s="31">
        <v>0</v>
      </c>
      <c r="M136" s="36">
        <f t="shared" si="27"/>
        <v>0</v>
      </c>
      <c r="N136" s="31">
        <f t="shared" si="28"/>
        <v>95015156</v>
      </c>
      <c r="O136" s="36">
        <f t="shared" si="29"/>
        <v>0.74394023833703049</v>
      </c>
      <c r="P136" s="31">
        <v>34136793</v>
      </c>
      <c r="Q136" s="31">
        <v>92000707</v>
      </c>
      <c r="R136" s="31">
        <v>129010339</v>
      </c>
      <c r="S136" s="31">
        <v>95992194</v>
      </c>
      <c r="T136" s="36">
        <f t="shared" si="30"/>
        <v>0.74406590002061768</v>
      </c>
      <c r="U136" s="36">
        <f t="shared" si="31"/>
        <v>-0.17031825455894467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710053519</v>
      </c>
      <c r="E137" s="32">
        <f>SUM(E133:E136)</f>
        <v>733407402</v>
      </c>
      <c r="F137" s="32">
        <f>SUM(F133:F136)</f>
        <v>152797068</v>
      </c>
      <c r="G137" s="37">
        <f t="shared" ref="G137:G170" si="32">IF(($D137     =0),0,($F137     /$D137     ))</f>
        <v>0.21519091717930067</v>
      </c>
      <c r="H137" s="32">
        <f>SUM(H133:H136)</f>
        <v>204558026</v>
      </c>
      <c r="I137" s="37">
        <f t="shared" ref="I137:I170" si="33">IF(($D137     =0),0,($H137     /$D137     ))</f>
        <v>0.28808818001224495</v>
      </c>
      <c r="J137" s="32">
        <f>SUM(J133:J136)</f>
        <v>198514523</v>
      </c>
      <c r="K137" s="37">
        <f t="shared" ref="K137:K170" si="34">IF(($E137     =0),0,($J137     /$E137     ))</f>
        <v>0.27067428343189803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555869617</v>
      </c>
      <c r="O137" s="37">
        <f t="shared" ref="O137:O170" si="37">IF(($E137     =0),0,($N137     /$E137     ))</f>
        <v>0.75792747044022879</v>
      </c>
      <c r="P137" s="32">
        <f>SUM(P133:P136)</f>
        <v>134224774</v>
      </c>
      <c r="Q137" s="32">
        <f>SUM(Q133:Q136)</f>
        <v>661088337</v>
      </c>
      <c r="R137" s="32">
        <f>SUM(R133:R136)</f>
        <v>726363972</v>
      </c>
      <c r="S137" s="32">
        <f>SUM(S133:S136)</f>
        <v>475294624</v>
      </c>
      <c r="T137" s="37">
        <f t="shared" ref="T137:T170" si="38">IF(($R137     =0),0,($S137     /$R137     ))</f>
        <v>0.65434774069438562</v>
      </c>
      <c r="U137" s="37">
        <f t="shared" ref="U137:U170" si="39">IF(($P137     =0),0,(($J137     /$P137     )-1))</f>
        <v>0.47897081204994252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95848112</v>
      </c>
      <c r="E138" s="31">
        <v>90241296</v>
      </c>
      <c r="F138" s="31">
        <v>18688687</v>
      </c>
      <c r="G138" s="36">
        <f t="shared" si="32"/>
        <v>0.19498231743990951</v>
      </c>
      <c r="H138" s="31">
        <v>19914021</v>
      </c>
      <c r="I138" s="36">
        <f t="shared" si="33"/>
        <v>0.20776643988563906</v>
      </c>
      <c r="J138" s="31">
        <v>21827290</v>
      </c>
      <c r="K138" s="36">
        <f t="shared" si="34"/>
        <v>0.24187695619974253</v>
      </c>
      <c r="L138" s="31">
        <v>0</v>
      </c>
      <c r="M138" s="36">
        <f t="shared" si="35"/>
        <v>0</v>
      </c>
      <c r="N138" s="31">
        <f t="shared" si="36"/>
        <v>60429998</v>
      </c>
      <c r="O138" s="36">
        <f t="shared" si="37"/>
        <v>0.66964904847997753</v>
      </c>
      <c r="P138" s="31">
        <v>17820870</v>
      </c>
      <c r="Q138" s="31">
        <v>99633450</v>
      </c>
      <c r="R138" s="31">
        <v>100345805</v>
      </c>
      <c r="S138" s="31">
        <v>50050418</v>
      </c>
      <c r="T138" s="36">
        <f t="shared" si="38"/>
        <v>0.49877937597889616</v>
      </c>
      <c r="U138" s="36">
        <f t="shared" si="39"/>
        <v>0.22481618461949382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128667077</v>
      </c>
      <c r="E139" s="31">
        <v>119911953</v>
      </c>
      <c r="F139" s="31">
        <v>20375839</v>
      </c>
      <c r="G139" s="36">
        <f t="shared" si="32"/>
        <v>0.15836093797327813</v>
      </c>
      <c r="H139" s="31">
        <v>25371695</v>
      </c>
      <c r="I139" s="36">
        <f t="shared" si="33"/>
        <v>0.19718871051994133</v>
      </c>
      <c r="J139" s="31">
        <v>22097768</v>
      </c>
      <c r="K139" s="36">
        <f t="shared" si="34"/>
        <v>0.1842832799162232</v>
      </c>
      <c r="L139" s="31">
        <v>0</v>
      </c>
      <c r="M139" s="36">
        <f t="shared" si="35"/>
        <v>0</v>
      </c>
      <c r="N139" s="31">
        <f t="shared" si="36"/>
        <v>67845302</v>
      </c>
      <c r="O139" s="36">
        <f t="shared" si="37"/>
        <v>0.56579265288090175</v>
      </c>
      <c r="P139" s="31">
        <v>24679704</v>
      </c>
      <c r="Q139" s="31">
        <v>112901843</v>
      </c>
      <c r="R139" s="31">
        <v>114037177</v>
      </c>
      <c r="S139" s="31">
        <v>84447446</v>
      </c>
      <c r="T139" s="36">
        <f t="shared" si="38"/>
        <v>0.74052557439228783</v>
      </c>
      <c r="U139" s="36">
        <f t="shared" si="39"/>
        <v>-0.10461778633973895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281719080</v>
      </c>
      <c r="E140" s="31">
        <v>279043879</v>
      </c>
      <c r="F140" s="31">
        <v>42950754</v>
      </c>
      <c r="G140" s="36">
        <f t="shared" si="32"/>
        <v>0.15245951392429649</v>
      </c>
      <c r="H140" s="31">
        <v>51712491</v>
      </c>
      <c r="I140" s="36">
        <f t="shared" si="33"/>
        <v>0.1835604851471189</v>
      </c>
      <c r="J140" s="31">
        <v>25218773</v>
      </c>
      <c r="K140" s="36">
        <f t="shared" si="34"/>
        <v>9.0375653787410262E-2</v>
      </c>
      <c r="L140" s="31">
        <v>0</v>
      </c>
      <c r="M140" s="36">
        <f t="shared" si="35"/>
        <v>0</v>
      </c>
      <c r="N140" s="31">
        <f t="shared" si="36"/>
        <v>119882018</v>
      </c>
      <c r="O140" s="36">
        <f t="shared" si="37"/>
        <v>0.42961708541902832</v>
      </c>
      <c r="P140" s="31">
        <v>38372663</v>
      </c>
      <c r="Q140" s="31">
        <v>170085898</v>
      </c>
      <c r="R140" s="31">
        <v>194792356</v>
      </c>
      <c r="S140" s="31">
        <v>124294119</v>
      </c>
      <c r="T140" s="36">
        <f t="shared" si="38"/>
        <v>0.63808519775796546</v>
      </c>
      <c r="U140" s="36">
        <f t="shared" si="39"/>
        <v>-0.34279325362433144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90385414</v>
      </c>
      <c r="E141" s="31">
        <v>88367655</v>
      </c>
      <c r="F141" s="31">
        <v>24965538</v>
      </c>
      <c r="G141" s="36">
        <f t="shared" si="32"/>
        <v>0.27621202243981535</v>
      </c>
      <c r="H141" s="31">
        <v>25208717</v>
      </c>
      <c r="I141" s="36">
        <f t="shared" si="33"/>
        <v>0.27890248973136306</v>
      </c>
      <c r="J141" s="31">
        <v>19010540</v>
      </c>
      <c r="K141" s="36">
        <f t="shared" si="34"/>
        <v>0.21513007219666516</v>
      </c>
      <c r="L141" s="31">
        <v>0</v>
      </c>
      <c r="M141" s="36">
        <f t="shared" si="35"/>
        <v>0</v>
      </c>
      <c r="N141" s="31">
        <f t="shared" si="36"/>
        <v>69184795</v>
      </c>
      <c r="O141" s="36">
        <f t="shared" si="37"/>
        <v>0.78291989303099652</v>
      </c>
      <c r="P141" s="31">
        <v>18371457</v>
      </c>
      <c r="Q141" s="31">
        <v>99221675</v>
      </c>
      <c r="R141" s="31">
        <v>95845654</v>
      </c>
      <c r="S141" s="31">
        <v>63496168</v>
      </c>
      <c r="T141" s="36">
        <f t="shared" si="38"/>
        <v>0.66248353837723306</v>
      </c>
      <c r="U141" s="36">
        <f t="shared" si="39"/>
        <v>3.4786734661273799E-2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162027748</v>
      </c>
      <c r="E142" s="31">
        <v>176326143</v>
      </c>
      <c r="F142" s="31">
        <v>39535860</v>
      </c>
      <c r="G142" s="36">
        <f t="shared" si="32"/>
        <v>0.24400672408284044</v>
      </c>
      <c r="H142" s="31">
        <v>40279292</v>
      </c>
      <c r="I142" s="36">
        <f t="shared" si="33"/>
        <v>0.24859502460035426</v>
      </c>
      <c r="J142" s="31">
        <v>61526050</v>
      </c>
      <c r="K142" s="36">
        <f t="shared" si="34"/>
        <v>0.34893322653805225</v>
      </c>
      <c r="L142" s="31">
        <v>0</v>
      </c>
      <c r="M142" s="36">
        <f t="shared" si="35"/>
        <v>0</v>
      </c>
      <c r="N142" s="31">
        <f t="shared" si="36"/>
        <v>141341202</v>
      </c>
      <c r="O142" s="36">
        <f t="shared" si="37"/>
        <v>0.80158959752213266</v>
      </c>
      <c r="P142" s="31">
        <v>43538354</v>
      </c>
      <c r="Q142" s="31">
        <v>124404025</v>
      </c>
      <c r="R142" s="31">
        <v>176574310</v>
      </c>
      <c r="S142" s="31">
        <v>106263802</v>
      </c>
      <c r="T142" s="36">
        <f t="shared" si="38"/>
        <v>0.60180782810364652</v>
      </c>
      <c r="U142" s="36">
        <f t="shared" si="39"/>
        <v>0.41314598158671778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114887502</v>
      </c>
      <c r="E143" s="31">
        <v>176730073</v>
      </c>
      <c r="F143" s="31">
        <v>52968857</v>
      </c>
      <c r="G143" s="36">
        <f t="shared" si="32"/>
        <v>0.46104977545773429</v>
      </c>
      <c r="H143" s="31">
        <v>55691589</v>
      </c>
      <c r="I143" s="36">
        <f t="shared" si="33"/>
        <v>0.48474888939616773</v>
      </c>
      <c r="J143" s="31">
        <v>42986321</v>
      </c>
      <c r="K143" s="36">
        <f t="shared" si="34"/>
        <v>0.24323150140949695</v>
      </c>
      <c r="L143" s="31">
        <v>0</v>
      </c>
      <c r="M143" s="36">
        <f t="shared" si="35"/>
        <v>0</v>
      </c>
      <c r="N143" s="31">
        <f t="shared" si="36"/>
        <v>151646767</v>
      </c>
      <c r="O143" s="36">
        <f t="shared" si="37"/>
        <v>0.85806996186778017</v>
      </c>
      <c r="P143" s="31">
        <v>52807545</v>
      </c>
      <c r="Q143" s="31">
        <v>248882860</v>
      </c>
      <c r="R143" s="31">
        <v>246880476</v>
      </c>
      <c r="S143" s="31">
        <v>175696313</v>
      </c>
      <c r="T143" s="36">
        <f t="shared" si="38"/>
        <v>0.71166548220686354</v>
      </c>
      <c r="U143" s="36">
        <f t="shared" si="39"/>
        <v>-0.18598145397594223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873534933</v>
      </c>
      <c r="E144" s="32">
        <f>SUM(E138:E143)</f>
        <v>930620999</v>
      </c>
      <c r="F144" s="32">
        <f>SUM(F138:F143)</f>
        <v>199485535</v>
      </c>
      <c r="G144" s="37">
        <f t="shared" si="32"/>
        <v>0.22836583571409388</v>
      </c>
      <c r="H144" s="32">
        <f>SUM(H138:H143)</f>
        <v>218177805</v>
      </c>
      <c r="I144" s="37">
        <f t="shared" si="33"/>
        <v>0.24976425871225003</v>
      </c>
      <c r="J144" s="32">
        <f>SUM(J138:J143)</f>
        <v>192666742</v>
      </c>
      <c r="K144" s="37">
        <f t="shared" si="34"/>
        <v>0.20703029719620586</v>
      </c>
      <c r="L144" s="32">
        <f>SUM(L138:L143)</f>
        <v>0</v>
      </c>
      <c r="M144" s="37">
        <f t="shared" si="35"/>
        <v>0</v>
      </c>
      <c r="N144" s="32">
        <f t="shared" si="36"/>
        <v>610330082</v>
      </c>
      <c r="O144" s="37">
        <f t="shared" si="37"/>
        <v>0.65583098023344732</v>
      </c>
      <c r="P144" s="32">
        <f>SUM(P138:P143)</f>
        <v>195590593</v>
      </c>
      <c r="Q144" s="32">
        <f>SUM(Q138:Q143)</f>
        <v>855129751</v>
      </c>
      <c r="R144" s="32">
        <f>SUM(R138:R143)</f>
        <v>928475778</v>
      </c>
      <c r="S144" s="32">
        <f>SUM(S138:S143)</f>
        <v>604248266</v>
      </c>
      <c r="T144" s="37">
        <f t="shared" si="38"/>
        <v>0.6507959392345074</v>
      </c>
      <c r="U144" s="37">
        <f t="shared" si="39"/>
        <v>-1.4948832431833758E-2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112268055</v>
      </c>
      <c r="E145" s="31">
        <v>116500485</v>
      </c>
      <c r="F145" s="31">
        <v>23657267</v>
      </c>
      <c r="G145" s="36">
        <f t="shared" si="32"/>
        <v>0.21072126884179118</v>
      </c>
      <c r="H145" s="31">
        <v>20484878</v>
      </c>
      <c r="I145" s="36">
        <f t="shared" si="33"/>
        <v>0.1824639965482612</v>
      </c>
      <c r="J145" s="31">
        <v>26146316</v>
      </c>
      <c r="K145" s="36">
        <f t="shared" si="34"/>
        <v>0.22443096266938287</v>
      </c>
      <c r="L145" s="31">
        <v>0</v>
      </c>
      <c r="M145" s="36">
        <f t="shared" si="35"/>
        <v>0</v>
      </c>
      <c r="N145" s="31">
        <f t="shared" si="36"/>
        <v>70288461</v>
      </c>
      <c r="O145" s="36">
        <f t="shared" si="37"/>
        <v>0.6033319174593994</v>
      </c>
      <c r="P145" s="31">
        <v>27243391</v>
      </c>
      <c r="Q145" s="31">
        <v>96373029</v>
      </c>
      <c r="R145" s="31">
        <v>113333816</v>
      </c>
      <c r="S145" s="31">
        <v>72756297</v>
      </c>
      <c r="T145" s="36">
        <f t="shared" si="38"/>
        <v>0.64196459245667681</v>
      </c>
      <c r="U145" s="36">
        <f t="shared" si="39"/>
        <v>-4.026939964999221E-2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121382917</v>
      </c>
      <c r="E146" s="31">
        <v>145606356</v>
      </c>
      <c r="F146" s="31">
        <v>37996390</v>
      </c>
      <c r="G146" s="36">
        <f t="shared" si="32"/>
        <v>0.31302913901797236</v>
      </c>
      <c r="H146" s="31">
        <v>38300881</v>
      </c>
      <c r="I146" s="36">
        <f t="shared" si="33"/>
        <v>0.31553765510512488</v>
      </c>
      <c r="J146" s="31">
        <v>29726743</v>
      </c>
      <c r="K146" s="36">
        <f t="shared" si="34"/>
        <v>0.20415827863997915</v>
      </c>
      <c r="L146" s="31">
        <v>0</v>
      </c>
      <c r="M146" s="36">
        <f t="shared" si="35"/>
        <v>0</v>
      </c>
      <c r="N146" s="31">
        <f t="shared" si="36"/>
        <v>106024014</v>
      </c>
      <c r="O146" s="36">
        <f t="shared" si="37"/>
        <v>0.72815512256896253</v>
      </c>
      <c r="P146" s="31">
        <v>26515195</v>
      </c>
      <c r="Q146" s="31">
        <v>118320141</v>
      </c>
      <c r="R146" s="31">
        <v>151733427</v>
      </c>
      <c r="S146" s="31">
        <v>104106228</v>
      </c>
      <c r="T146" s="36">
        <f t="shared" si="38"/>
        <v>0.68611267838826318</v>
      </c>
      <c r="U146" s="36">
        <f t="shared" si="39"/>
        <v>0.1211210402186369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115334725</v>
      </c>
      <c r="E147" s="31">
        <v>124493942</v>
      </c>
      <c r="F147" s="31">
        <v>26569967</v>
      </c>
      <c r="G147" s="36">
        <f t="shared" si="32"/>
        <v>0.23037265663051609</v>
      </c>
      <c r="H147" s="31">
        <v>26115570</v>
      </c>
      <c r="I147" s="36">
        <f t="shared" si="33"/>
        <v>0.22643284578863823</v>
      </c>
      <c r="J147" s="31">
        <v>20615694</v>
      </c>
      <c r="K147" s="36">
        <f t="shared" si="34"/>
        <v>0.16559596128781912</v>
      </c>
      <c r="L147" s="31">
        <v>0</v>
      </c>
      <c r="M147" s="36">
        <f t="shared" si="35"/>
        <v>0</v>
      </c>
      <c r="N147" s="31">
        <f t="shared" si="36"/>
        <v>73301231</v>
      </c>
      <c r="O147" s="36">
        <f t="shared" si="37"/>
        <v>0.58879355752105589</v>
      </c>
      <c r="P147" s="31">
        <v>16044597</v>
      </c>
      <c r="Q147" s="31">
        <v>132585568</v>
      </c>
      <c r="R147" s="31">
        <v>96283074</v>
      </c>
      <c r="S147" s="31">
        <v>56767190</v>
      </c>
      <c r="T147" s="36">
        <f t="shared" si="38"/>
        <v>0.58958638981551414</v>
      </c>
      <c r="U147" s="36">
        <f t="shared" si="39"/>
        <v>0.28489945867758482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98929573</v>
      </c>
      <c r="E148" s="31">
        <v>102269444</v>
      </c>
      <c r="F148" s="31">
        <v>27600747</v>
      </c>
      <c r="G148" s="36">
        <f t="shared" si="32"/>
        <v>0.27899389599104002</v>
      </c>
      <c r="H148" s="31">
        <v>12536710</v>
      </c>
      <c r="I148" s="36">
        <f t="shared" si="33"/>
        <v>0.12672358345264464</v>
      </c>
      <c r="J148" s="31">
        <v>12885309</v>
      </c>
      <c r="K148" s="36">
        <f t="shared" si="34"/>
        <v>0.12599373279080309</v>
      </c>
      <c r="L148" s="31">
        <v>0</v>
      </c>
      <c r="M148" s="36">
        <f t="shared" si="35"/>
        <v>0</v>
      </c>
      <c r="N148" s="31">
        <f t="shared" si="36"/>
        <v>53022766</v>
      </c>
      <c r="O148" s="36">
        <f t="shared" si="37"/>
        <v>0.51846146733720389</v>
      </c>
      <c r="P148" s="31">
        <v>14007769</v>
      </c>
      <c r="Q148" s="31">
        <v>99005598</v>
      </c>
      <c r="R148" s="31">
        <v>105382998</v>
      </c>
      <c r="S148" s="31">
        <v>53467469</v>
      </c>
      <c r="T148" s="36">
        <f t="shared" si="38"/>
        <v>0.50736333198643679</v>
      </c>
      <c r="U148" s="36">
        <f t="shared" si="39"/>
        <v>-8.0131247167196995E-2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269288652</v>
      </c>
      <c r="E149" s="31">
        <v>272716648</v>
      </c>
      <c r="F149" s="31">
        <v>83565358</v>
      </c>
      <c r="G149" s="36">
        <f t="shared" si="32"/>
        <v>0.31031889899318893</v>
      </c>
      <c r="H149" s="31">
        <v>101090979</v>
      </c>
      <c r="I149" s="36">
        <f t="shared" si="33"/>
        <v>0.37540007070182818</v>
      </c>
      <c r="J149" s="31">
        <v>88236906</v>
      </c>
      <c r="K149" s="36">
        <f t="shared" si="34"/>
        <v>0.32354792656442449</v>
      </c>
      <c r="L149" s="31">
        <v>0</v>
      </c>
      <c r="M149" s="36">
        <f t="shared" si="35"/>
        <v>0</v>
      </c>
      <c r="N149" s="31">
        <f t="shared" si="36"/>
        <v>272893243</v>
      </c>
      <c r="O149" s="36">
        <f t="shared" si="37"/>
        <v>1.0006475402264405</v>
      </c>
      <c r="P149" s="31">
        <v>54234379</v>
      </c>
      <c r="Q149" s="31">
        <v>223869789</v>
      </c>
      <c r="R149" s="31">
        <v>222839112</v>
      </c>
      <c r="S149" s="31">
        <v>229015158</v>
      </c>
      <c r="T149" s="36">
        <f t="shared" si="38"/>
        <v>1.0277152693015579</v>
      </c>
      <c r="U149" s="36">
        <f t="shared" si="39"/>
        <v>0.62695521967717194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717203922</v>
      </c>
      <c r="E150" s="32">
        <f>SUM(E145:E149)</f>
        <v>761586875</v>
      </c>
      <c r="F150" s="32">
        <f>SUM(F145:F149)</f>
        <v>199389729</v>
      </c>
      <c r="G150" s="37">
        <f t="shared" si="32"/>
        <v>0.2780098140623386</v>
      </c>
      <c r="H150" s="32">
        <f>SUM(H145:H149)</f>
        <v>198529018</v>
      </c>
      <c r="I150" s="37">
        <f t="shared" si="33"/>
        <v>0.27680972162893441</v>
      </c>
      <c r="J150" s="32">
        <f>SUM(J145:J149)</f>
        <v>177610968</v>
      </c>
      <c r="K150" s="37">
        <f t="shared" si="34"/>
        <v>0.23321169761493066</v>
      </c>
      <c r="L150" s="32">
        <f>SUM(L145:L149)</f>
        <v>0</v>
      </c>
      <c r="M150" s="37">
        <f t="shared" si="35"/>
        <v>0</v>
      </c>
      <c r="N150" s="32">
        <f t="shared" si="36"/>
        <v>575529715</v>
      </c>
      <c r="O150" s="37">
        <f t="shared" si="37"/>
        <v>0.7556980482364537</v>
      </c>
      <c r="P150" s="32">
        <f>SUM(P145:P149)</f>
        <v>138045331</v>
      </c>
      <c r="Q150" s="32">
        <f>SUM(Q145:Q149)</f>
        <v>670154125</v>
      </c>
      <c r="R150" s="32">
        <f>SUM(R145:R149)</f>
        <v>689572427</v>
      </c>
      <c r="S150" s="32">
        <f>SUM(S145:S149)</f>
        <v>516112342</v>
      </c>
      <c r="T150" s="37">
        <f t="shared" si="38"/>
        <v>0.74845269589063779</v>
      </c>
      <c r="U150" s="37">
        <f t="shared" si="39"/>
        <v>0.28661336615578836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139264947</v>
      </c>
      <c r="E151" s="31">
        <v>143113148</v>
      </c>
      <c r="F151" s="31">
        <v>23681133</v>
      </c>
      <c r="G151" s="36">
        <f t="shared" si="32"/>
        <v>0.17004374402985986</v>
      </c>
      <c r="H151" s="31">
        <v>27108973</v>
      </c>
      <c r="I151" s="36">
        <f t="shared" si="33"/>
        <v>0.19465754724338494</v>
      </c>
      <c r="J151" s="31">
        <v>26419602</v>
      </c>
      <c r="K151" s="36">
        <f t="shared" si="34"/>
        <v>0.18460639269845422</v>
      </c>
      <c r="L151" s="31">
        <v>0</v>
      </c>
      <c r="M151" s="36">
        <f t="shared" si="35"/>
        <v>0</v>
      </c>
      <c r="N151" s="31">
        <f t="shared" si="36"/>
        <v>77209708</v>
      </c>
      <c r="O151" s="36">
        <f t="shared" si="37"/>
        <v>0.53950115051623349</v>
      </c>
      <c r="P151" s="31">
        <v>24623451</v>
      </c>
      <c r="Q151" s="31">
        <v>88696332</v>
      </c>
      <c r="R151" s="31">
        <v>105411598</v>
      </c>
      <c r="S151" s="31">
        <v>67833952</v>
      </c>
      <c r="T151" s="36">
        <f t="shared" si="38"/>
        <v>0.64351507127327678</v>
      </c>
      <c r="U151" s="36">
        <f t="shared" si="39"/>
        <v>7.2944730614729947E-2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728649800</v>
      </c>
      <c r="E152" s="31">
        <v>741903979</v>
      </c>
      <c r="F152" s="31">
        <v>166302681</v>
      </c>
      <c r="G152" s="36">
        <f t="shared" si="32"/>
        <v>0.22823403094325972</v>
      </c>
      <c r="H152" s="31">
        <v>164017392</v>
      </c>
      <c r="I152" s="36">
        <f t="shared" si="33"/>
        <v>0.22509769713791178</v>
      </c>
      <c r="J152" s="31">
        <v>151998778</v>
      </c>
      <c r="K152" s="36">
        <f t="shared" si="34"/>
        <v>0.2048766178675529</v>
      </c>
      <c r="L152" s="31">
        <v>0</v>
      </c>
      <c r="M152" s="36">
        <f t="shared" si="35"/>
        <v>0</v>
      </c>
      <c r="N152" s="31">
        <f t="shared" si="36"/>
        <v>482318851</v>
      </c>
      <c r="O152" s="36">
        <f t="shared" si="37"/>
        <v>0.6501095352664229</v>
      </c>
      <c r="P152" s="31">
        <v>161700027</v>
      </c>
      <c r="Q152" s="31">
        <v>677343200</v>
      </c>
      <c r="R152" s="31">
        <v>776579793</v>
      </c>
      <c r="S152" s="31">
        <v>497505365</v>
      </c>
      <c r="T152" s="36">
        <f t="shared" si="38"/>
        <v>0.64063650571963826</v>
      </c>
      <c r="U152" s="36">
        <f t="shared" si="39"/>
        <v>-5.999534557900843E-2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97218989</v>
      </c>
      <c r="E153" s="31">
        <v>89243755</v>
      </c>
      <c r="F153" s="31">
        <v>22060720</v>
      </c>
      <c r="G153" s="36">
        <f t="shared" si="32"/>
        <v>0.22691780923580682</v>
      </c>
      <c r="H153" s="31">
        <v>11531455</v>
      </c>
      <c r="I153" s="36">
        <f t="shared" si="33"/>
        <v>0.11861319602901857</v>
      </c>
      <c r="J153" s="31">
        <v>21931686</v>
      </c>
      <c r="K153" s="36">
        <f t="shared" si="34"/>
        <v>0.24575037211287221</v>
      </c>
      <c r="L153" s="31">
        <v>0</v>
      </c>
      <c r="M153" s="36">
        <f t="shared" si="35"/>
        <v>0</v>
      </c>
      <c r="N153" s="31">
        <f t="shared" si="36"/>
        <v>55523861</v>
      </c>
      <c r="O153" s="36">
        <f t="shared" si="37"/>
        <v>0.62215962338205066</v>
      </c>
      <c r="P153" s="31">
        <v>21767908</v>
      </c>
      <c r="Q153" s="31">
        <v>94186780</v>
      </c>
      <c r="R153" s="31">
        <v>96387612</v>
      </c>
      <c r="S153" s="31">
        <v>55648132</v>
      </c>
      <c r="T153" s="36">
        <f t="shared" si="38"/>
        <v>0.57733697147720597</v>
      </c>
      <c r="U153" s="36">
        <f t="shared" si="39"/>
        <v>7.5238281969953746E-3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38274860</v>
      </c>
      <c r="E154" s="31">
        <v>38274860</v>
      </c>
      <c r="F154" s="31">
        <v>11332160</v>
      </c>
      <c r="G154" s="36">
        <f t="shared" si="32"/>
        <v>0.2960731926909726</v>
      </c>
      <c r="H154" s="31">
        <v>11669678</v>
      </c>
      <c r="I154" s="36">
        <f t="shared" si="33"/>
        <v>0.30489146139267392</v>
      </c>
      <c r="J154" s="31">
        <v>11613576</v>
      </c>
      <c r="K154" s="36">
        <f t="shared" si="34"/>
        <v>0.30342569509072015</v>
      </c>
      <c r="L154" s="31">
        <v>0</v>
      </c>
      <c r="M154" s="36">
        <f t="shared" si="35"/>
        <v>0</v>
      </c>
      <c r="N154" s="31">
        <f t="shared" si="36"/>
        <v>34615414</v>
      </c>
      <c r="O154" s="36">
        <f t="shared" si="37"/>
        <v>0.90439034917436667</v>
      </c>
      <c r="P154" s="31">
        <v>10041551</v>
      </c>
      <c r="Q154" s="31">
        <v>43443686</v>
      </c>
      <c r="R154" s="31">
        <v>43358133</v>
      </c>
      <c r="S154" s="31">
        <v>35108166</v>
      </c>
      <c r="T154" s="36">
        <f t="shared" si="38"/>
        <v>0.80972504051316052</v>
      </c>
      <c r="U154" s="36">
        <f t="shared" si="39"/>
        <v>0.15655201074017344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90180868</v>
      </c>
      <c r="E155" s="31">
        <v>91065503</v>
      </c>
      <c r="F155" s="31">
        <v>17070122</v>
      </c>
      <c r="G155" s="36">
        <f t="shared" si="32"/>
        <v>0.18928762140546262</v>
      </c>
      <c r="H155" s="31">
        <v>22311337</v>
      </c>
      <c r="I155" s="36">
        <f t="shared" si="33"/>
        <v>0.24740654525525302</v>
      </c>
      <c r="J155" s="31">
        <v>19341697</v>
      </c>
      <c r="K155" s="36">
        <f t="shared" si="34"/>
        <v>0.21239323742603167</v>
      </c>
      <c r="L155" s="31">
        <v>0</v>
      </c>
      <c r="M155" s="36">
        <f t="shared" si="35"/>
        <v>0</v>
      </c>
      <c r="N155" s="31">
        <f t="shared" si="36"/>
        <v>58723156</v>
      </c>
      <c r="O155" s="36">
        <f t="shared" si="37"/>
        <v>0.6448452384872897</v>
      </c>
      <c r="P155" s="31">
        <v>18947534</v>
      </c>
      <c r="Q155" s="31">
        <v>74672499</v>
      </c>
      <c r="R155" s="31">
        <v>74247283</v>
      </c>
      <c r="S155" s="31">
        <v>54575244</v>
      </c>
      <c r="T155" s="36">
        <f t="shared" si="38"/>
        <v>0.73504701848820519</v>
      </c>
      <c r="U155" s="36">
        <f t="shared" si="39"/>
        <v>2.0802865428292572E-2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178537419</v>
      </c>
      <c r="E156" s="31">
        <v>168418623</v>
      </c>
      <c r="F156" s="31">
        <v>52080655</v>
      </c>
      <c r="G156" s="36">
        <f t="shared" si="32"/>
        <v>0.29170722469108845</v>
      </c>
      <c r="H156" s="31">
        <v>39915079</v>
      </c>
      <c r="I156" s="36">
        <f t="shared" si="33"/>
        <v>0.22356702154409436</v>
      </c>
      <c r="J156" s="31">
        <v>35974123</v>
      </c>
      <c r="K156" s="36">
        <f t="shared" si="34"/>
        <v>0.21359943668462364</v>
      </c>
      <c r="L156" s="31">
        <v>0</v>
      </c>
      <c r="M156" s="36">
        <f t="shared" si="35"/>
        <v>0</v>
      </c>
      <c r="N156" s="31">
        <f t="shared" si="36"/>
        <v>127969857</v>
      </c>
      <c r="O156" s="36">
        <f t="shared" si="37"/>
        <v>0.75983198722625822</v>
      </c>
      <c r="P156" s="31">
        <v>46452867</v>
      </c>
      <c r="Q156" s="31">
        <v>265974938</v>
      </c>
      <c r="R156" s="31">
        <v>249563232</v>
      </c>
      <c r="S156" s="31">
        <v>188496149</v>
      </c>
      <c r="T156" s="36">
        <f t="shared" si="38"/>
        <v>0.75530416676123191</v>
      </c>
      <c r="U156" s="36">
        <f t="shared" si="39"/>
        <v>-0.22557798208666002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1272126883</v>
      </c>
      <c r="E157" s="32">
        <f>SUM(E151:E156)</f>
        <v>1272019868</v>
      </c>
      <c r="F157" s="32">
        <f>SUM(F151:F156)</f>
        <v>292527471</v>
      </c>
      <c r="G157" s="37">
        <f t="shared" si="32"/>
        <v>0.22995148904498075</v>
      </c>
      <c r="H157" s="32">
        <f>SUM(H151:H156)</f>
        <v>276553914</v>
      </c>
      <c r="I157" s="37">
        <f t="shared" si="33"/>
        <v>0.21739491374304995</v>
      </c>
      <c r="J157" s="32">
        <f>SUM(J151:J156)</f>
        <v>267279462</v>
      </c>
      <c r="K157" s="37">
        <f t="shared" si="34"/>
        <v>0.21012208120636053</v>
      </c>
      <c r="L157" s="32">
        <f>SUM(L151:L156)</f>
        <v>0</v>
      </c>
      <c r="M157" s="37">
        <f t="shared" si="35"/>
        <v>0</v>
      </c>
      <c r="N157" s="32">
        <f t="shared" si="36"/>
        <v>836360847</v>
      </c>
      <c r="O157" s="37">
        <f t="shared" si="37"/>
        <v>0.65750611923618163</v>
      </c>
      <c r="P157" s="32">
        <f>SUM(P151:P156)</f>
        <v>283533338</v>
      </c>
      <c r="Q157" s="32">
        <f>SUM(Q151:Q156)</f>
        <v>1244317435</v>
      </c>
      <c r="R157" s="32">
        <f>SUM(R151:R156)</f>
        <v>1345547651</v>
      </c>
      <c r="S157" s="32">
        <f>SUM(S151:S156)</f>
        <v>899167008</v>
      </c>
      <c r="T157" s="37">
        <f t="shared" si="38"/>
        <v>0.66825356005173542</v>
      </c>
      <c r="U157" s="37">
        <f t="shared" si="39"/>
        <v>-5.7326154711302424E-2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160937206</v>
      </c>
      <c r="E158" s="31">
        <v>171776186</v>
      </c>
      <c r="F158" s="31">
        <v>31059646</v>
      </c>
      <c r="G158" s="36">
        <f t="shared" si="32"/>
        <v>0.19299232770326583</v>
      </c>
      <c r="H158" s="31">
        <v>50821604</v>
      </c>
      <c r="I158" s="36">
        <f t="shared" si="33"/>
        <v>0.31578530075885625</v>
      </c>
      <c r="J158" s="31">
        <v>33514396</v>
      </c>
      <c r="K158" s="36">
        <f t="shared" si="34"/>
        <v>0.19510501880627387</v>
      </c>
      <c r="L158" s="31">
        <v>0</v>
      </c>
      <c r="M158" s="36">
        <f t="shared" si="35"/>
        <v>0</v>
      </c>
      <c r="N158" s="31">
        <f t="shared" si="36"/>
        <v>115395646</v>
      </c>
      <c r="O158" s="36">
        <f t="shared" si="37"/>
        <v>0.67177906721016611</v>
      </c>
      <c r="P158" s="31">
        <v>28851423</v>
      </c>
      <c r="Q158" s="31">
        <v>151121489</v>
      </c>
      <c r="R158" s="31">
        <v>165145829</v>
      </c>
      <c r="S158" s="31">
        <v>91780022</v>
      </c>
      <c r="T158" s="36">
        <f t="shared" si="38"/>
        <v>0.55575137777170258</v>
      </c>
      <c r="U158" s="36">
        <f t="shared" si="39"/>
        <v>0.16162020847290615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284682939</v>
      </c>
      <c r="E159" s="31">
        <v>275017309</v>
      </c>
      <c r="F159" s="31">
        <v>58422872</v>
      </c>
      <c r="G159" s="36">
        <f t="shared" si="32"/>
        <v>0.20522084043821115</v>
      </c>
      <c r="H159" s="31">
        <v>58963573</v>
      </c>
      <c r="I159" s="36">
        <f t="shared" si="33"/>
        <v>0.20712014990122046</v>
      </c>
      <c r="J159" s="31">
        <v>62147029</v>
      </c>
      <c r="K159" s="36">
        <f t="shared" si="34"/>
        <v>0.22597497308796663</v>
      </c>
      <c r="L159" s="31">
        <v>0</v>
      </c>
      <c r="M159" s="36">
        <f t="shared" si="35"/>
        <v>0</v>
      </c>
      <c r="N159" s="31">
        <f t="shared" si="36"/>
        <v>179533474</v>
      </c>
      <c r="O159" s="36">
        <f t="shared" si="37"/>
        <v>0.65280790744701822</v>
      </c>
      <c r="P159" s="31">
        <v>56622795</v>
      </c>
      <c r="Q159" s="31">
        <v>276967001</v>
      </c>
      <c r="R159" s="31">
        <v>289933638</v>
      </c>
      <c r="S159" s="31">
        <v>175917847</v>
      </c>
      <c r="T159" s="36">
        <f t="shared" si="38"/>
        <v>0.6067521113227986</v>
      </c>
      <c r="U159" s="36">
        <f t="shared" si="39"/>
        <v>9.7562015439188299E-2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134866908</v>
      </c>
      <c r="E160" s="31">
        <v>135002930</v>
      </c>
      <c r="F160" s="31">
        <v>38807726</v>
      </c>
      <c r="G160" s="36">
        <f t="shared" si="32"/>
        <v>0.28774831851264804</v>
      </c>
      <c r="H160" s="31">
        <v>36833155</v>
      </c>
      <c r="I160" s="36">
        <f t="shared" si="33"/>
        <v>0.27310743269950255</v>
      </c>
      <c r="J160" s="31">
        <v>34996489</v>
      </c>
      <c r="K160" s="36">
        <f t="shared" si="34"/>
        <v>0.25922762565227286</v>
      </c>
      <c r="L160" s="31">
        <v>0</v>
      </c>
      <c r="M160" s="36">
        <f t="shared" si="35"/>
        <v>0</v>
      </c>
      <c r="N160" s="31">
        <f t="shared" si="36"/>
        <v>110637370</v>
      </c>
      <c r="O160" s="36">
        <f t="shared" si="37"/>
        <v>0.81951828749198263</v>
      </c>
      <c r="P160" s="31">
        <v>30599893</v>
      </c>
      <c r="Q160" s="31">
        <v>131263451</v>
      </c>
      <c r="R160" s="31">
        <v>131912084</v>
      </c>
      <c r="S160" s="31">
        <v>100464272</v>
      </c>
      <c r="T160" s="36">
        <f t="shared" si="38"/>
        <v>0.76160021852129933</v>
      </c>
      <c r="U160" s="36">
        <f t="shared" si="39"/>
        <v>0.1436801102539802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89670116</v>
      </c>
      <c r="E161" s="31">
        <v>94350248</v>
      </c>
      <c r="F161" s="31">
        <v>21534643</v>
      </c>
      <c r="G161" s="36">
        <f t="shared" si="32"/>
        <v>0.24015406648966531</v>
      </c>
      <c r="H161" s="31">
        <v>21840177</v>
      </c>
      <c r="I161" s="36">
        <f t="shared" si="33"/>
        <v>0.24356137779502818</v>
      </c>
      <c r="J161" s="31">
        <v>20811280</v>
      </c>
      <c r="K161" s="36">
        <f t="shared" si="34"/>
        <v>0.22057472493342042</v>
      </c>
      <c r="L161" s="31">
        <v>0</v>
      </c>
      <c r="M161" s="36">
        <f t="shared" si="35"/>
        <v>0</v>
      </c>
      <c r="N161" s="31">
        <f t="shared" si="36"/>
        <v>64186100</v>
      </c>
      <c r="O161" s="36">
        <f t="shared" si="37"/>
        <v>0.68029603907347436</v>
      </c>
      <c r="P161" s="31">
        <v>16920335</v>
      </c>
      <c r="Q161" s="31">
        <v>86809414</v>
      </c>
      <c r="R161" s="31">
        <v>92619640</v>
      </c>
      <c r="S161" s="31">
        <v>56630364</v>
      </c>
      <c r="T161" s="36">
        <f t="shared" si="38"/>
        <v>0.6114293253569113</v>
      </c>
      <c r="U161" s="36">
        <f t="shared" si="39"/>
        <v>0.22995673549016615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139766890</v>
      </c>
      <c r="E162" s="31">
        <v>312966286</v>
      </c>
      <c r="F162" s="31">
        <v>89537509</v>
      </c>
      <c r="G162" s="36">
        <f t="shared" si="32"/>
        <v>0.64062031429618271</v>
      </c>
      <c r="H162" s="31">
        <v>80346193</v>
      </c>
      <c r="I162" s="36">
        <f t="shared" si="33"/>
        <v>0.57485855913371187</v>
      </c>
      <c r="J162" s="31">
        <v>47147969</v>
      </c>
      <c r="K162" s="36">
        <f t="shared" si="34"/>
        <v>0.15064871556164999</v>
      </c>
      <c r="L162" s="31">
        <v>0</v>
      </c>
      <c r="M162" s="36">
        <f t="shared" si="35"/>
        <v>0</v>
      </c>
      <c r="N162" s="31">
        <f t="shared" si="36"/>
        <v>217031671</v>
      </c>
      <c r="O162" s="36">
        <f t="shared" si="37"/>
        <v>0.69346661512288255</v>
      </c>
      <c r="P162" s="31">
        <v>64567890</v>
      </c>
      <c r="Q162" s="31">
        <v>413760175</v>
      </c>
      <c r="R162" s="31">
        <v>417908836</v>
      </c>
      <c r="S162" s="31">
        <v>187008910</v>
      </c>
      <c r="T162" s="36">
        <f t="shared" si="38"/>
        <v>0.44748733190221418</v>
      </c>
      <c r="U162" s="36">
        <f t="shared" si="39"/>
        <v>-0.26979232246864504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809924059</v>
      </c>
      <c r="E163" s="32">
        <f>SUM(E158:E162)</f>
        <v>989112959</v>
      </c>
      <c r="F163" s="32">
        <f>SUM(F158:F162)</f>
        <v>239362396</v>
      </c>
      <c r="G163" s="37">
        <f t="shared" si="32"/>
        <v>0.29553683871983855</v>
      </c>
      <c r="H163" s="32">
        <f>SUM(H158:H162)</f>
        <v>248804702</v>
      </c>
      <c r="I163" s="37">
        <f t="shared" si="33"/>
        <v>0.30719509963340896</v>
      </c>
      <c r="J163" s="32">
        <f>SUM(J158:J162)</f>
        <v>198617163</v>
      </c>
      <c r="K163" s="37">
        <f t="shared" si="34"/>
        <v>0.2008033169445109</v>
      </c>
      <c r="L163" s="32">
        <f>SUM(L158:L162)</f>
        <v>0</v>
      </c>
      <c r="M163" s="37">
        <f t="shared" si="35"/>
        <v>0</v>
      </c>
      <c r="N163" s="32">
        <f t="shared" si="36"/>
        <v>686784261</v>
      </c>
      <c r="O163" s="37">
        <f t="shared" si="37"/>
        <v>0.69434360833199837</v>
      </c>
      <c r="P163" s="32">
        <f>SUM(P158:P162)</f>
        <v>197562336</v>
      </c>
      <c r="Q163" s="32">
        <f>SUM(Q158:Q162)</f>
        <v>1059921530</v>
      </c>
      <c r="R163" s="32">
        <f>SUM(R158:R162)</f>
        <v>1097520027</v>
      </c>
      <c r="S163" s="32">
        <f>SUM(S158:S162)</f>
        <v>611801415</v>
      </c>
      <c r="T163" s="37">
        <f t="shared" si="38"/>
        <v>0.55743986437524939</v>
      </c>
      <c r="U163" s="37">
        <f t="shared" si="39"/>
        <v>5.3392110123662295E-3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130932124</v>
      </c>
      <c r="E164" s="31">
        <v>140189024</v>
      </c>
      <c r="F164" s="31">
        <v>39525343</v>
      </c>
      <c r="G164" s="36">
        <f t="shared" si="32"/>
        <v>0.30187658912491178</v>
      </c>
      <c r="H164" s="31">
        <v>38185344</v>
      </c>
      <c r="I164" s="36">
        <f t="shared" si="33"/>
        <v>0.29164228634983419</v>
      </c>
      <c r="J164" s="31">
        <v>32899344</v>
      </c>
      <c r="K164" s="36">
        <f t="shared" si="34"/>
        <v>0.23467845813663701</v>
      </c>
      <c r="L164" s="31">
        <v>0</v>
      </c>
      <c r="M164" s="36">
        <f t="shared" si="35"/>
        <v>0</v>
      </c>
      <c r="N164" s="31">
        <f t="shared" si="36"/>
        <v>110610031</v>
      </c>
      <c r="O164" s="36">
        <f t="shared" si="37"/>
        <v>0.78900635616095027</v>
      </c>
      <c r="P164" s="31">
        <v>35203413</v>
      </c>
      <c r="Q164" s="31">
        <v>120194736</v>
      </c>
      <c r="R164" s="31">
        <v>129068104</v>
      </c>
      <c r="S164" s="31">
        <v>111187015</v>
      </c>
      <c r="T164" s="36">
        <f t="shared" si="38"/>
        <v>0.86146004748004978</v>
      </c>
      <c r="U164" s="36">
        <f t="shared" si="39"/>
        <v>-6.545015961946643E-2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145601565</v>
      </c>
      <c r="E165" s="31">
        <v>143228496</v>
      </c>
      <c r="F165" s="31">
        <v>21739856</v>
      </c>
      <c r="G165" s="36">
        <f t="shared" si="32"/>
        <v>0.14931059291842089</v>
      </c>
      <c r="H165" s="31">
        <v>24759050</v>
      </c>
      <c r="I165" s="36">
        <f t="shared" si="33"/>
        <v>0.17004659256238078</v>
      </c>
      <c r="J165" s="31">
        <v>23637319</v>
      </c>
      <c r="K165" s="36">
        <f t="shared" si="34"/>
        <v>0.16503223632258207</v>
      </c>
      <c r="L165" s="31">
        <v>0</v>
      </c>
      <c r="M165" s="36">
        <f t="shared" si="35"/>
        <v>0</v>
      </c>
      <c r="N165" s="31">
        <f t="shared" si="36"/>
        <v>70136225</v>
      </c>
      <c r="O165" s="36">
        <f t="shared" si="37"/>
        <v>0.48968066382544434</v>
      </c>
      <c r="P165" s="31">
        <v>37619859</v>
      </c>
      <c r="Q165" s="31">
        <v>110707384</v>
      </c>
      <c r="R165" s="31">
        <v>175085278</v>
      </c>
      <c r="S165" s="31">
        <v>83384197</v>
      </c>
      <c r="T165" s="36">
        <f t="shared" si="38"/>
        <v>0.47624904819239</v>
      </c>
      <c r="U165" s="36">
        <f t="shared" si="39"/>
        <v>-0.37167975563119471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109626464</v>
      </c>
      <c r="E166" s="31">
        <v>122065299</v>
      </c>
      <c r="F166" s="31">
        <v>29784969</v>
      </c>
      <c r="G166" s="36">
        <f t="shared" si="32"/>
        <v>0.27169506260824028</v>
      </c>
      <c r="H166" s="31">
        <v>27080829</v>
      </c>
      <c r="I166" s="36">
        <f t="shared" si="33"/>
        <v>0.24702820844426762</v>
      </c>
      <c r="J166" s="31">
        <v>27712664</v>
      </c>
      <c r="K166" s="36">
        <f t="shared" si="34"/>
        <v>0.22703146780478536</v>
      </c>
      <c r="L166" s="31">
        <v>0</v>
      </c>
      <c r="M166" s="36">
        <f t="shared" si="35"/>
        <v>0</v>
      </c>
      <c r="N166" s="31">
        <f t="shared" si="36"/>
        <v>84578462</v>
      </c>
      <c r="O166" s="36">
        <f t="shared" si="37"/>
        <v>0.69289521832081036</v>
      </c>
      <c r="P166" s="31">
        <v>27268851</v>
      </c>
      <c r="Q166" s="31">
        <v>99735692</v>
      </c>
      <c r="R166" s="31">
        <v>109515831</v>
      </c>
      <c r="S166" s="31">
        <v>82818222</v>
      </c>
      <c r="T166" s="36">
        <f t="shared" si="38"/>
        <v>0.75622146354347619</v>
      </c>
      <c r="U166" s="36">
        <f t="shared" si="39"/>
        <v>1.6275456563974666E-2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144731612</v>
      </c>
      <c r="E167" s="31">
        <v>142614482</v>
      </c>
      <c r="F167" s="31">
        <v>28714480</v>
      </c>
      <c r="G167" s="36">
        <f t="shared" si="32"/>
        <v>0.19839812189751607</v>
      </c>
      <c r="H167" s="31">
        <v>35372896</v>
      </c>
      <c r="I167" s="36">
        <f t="shared" si="33"/>
        <v>0.24440338576481827</v>
      </c>
      <c r="J167" s="31">
        <v>33891749</v>
      </c>
      <c r="K167" s="36">
        <f t="shared" si="34"/>
        <v>0.2376459145292131</v>
      </c>
      <c r="L167" s="31">
        <v>0</v>
      </c>
      <c r="M167" s="36">
        <f t="shared" si="35"/>
        <v>0</v>
      </c>
      <c r="N167" s="31">
        <f t="shared" si="36"/>
        <v>97979125</v>
      </c>
      <c r="O167" s="36">
        <f t="shared" si="37"/>
        <v>0.68702086650639027</v>
      </c>
      <c r="P167" s="31">
        <v>32256901</v>
      </c>
      <c r="Q167" s="31">
        <v>135945180</v>
      </c>
      <c r="R167" s="31">
        <v>133869026</v>
      </c>
      <c r="S167" s="31">
        <v>94755573</v>
      </c>
      <c r="T167" s="36">
        <f t="shared" si="38"/>
        <v>0.70782298064975835</v>
      </c>
      <c r="U167" s="36">
        <f t="shared" si="39"/>
        <v>5.068211605324402E-2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246715854</v>
      </c>
      <c r="E168" s="31">
        <v>296424846</v>
      </c>
      <c r="F168" s="31">
        <v>51679306</v>
      </c>
      <c r="G168" s="36">
        <f t="shared" si="32"/>
        <v>0.209468930196922</v>
      </c>
      <c r="H168" s="31">
        <v>75205114</v>
      </c>
      <c r="I168" s="36">
        <f t="shared" si="33"/>
        <v>0.30482481275808082</v>
      </c>
      <c r="J168" s="31">
        <v>68849349</v>
      </c>
      <c r="K168" s="36">
        <f t="shared" si="34"/>
        <v>0.23226578314558693</v>
      </c>
      <c r="L168" s="31">
        <v>0</v>
      </c>
      <c r="M168" s="36">
        <f t="shared" si="35"/>
        <v>0</v>
      </c>
      <c r="N168" s="31">
        <f t="shared" si="36"/>
        <v>195733769</v>
      </c>
      <c r="O168" s="36">
        <f t="shared" si="37"/>
        <v>0.66031498925026011</v>
      </c>
      <c r="P168" s="31">
        <v>60579548</v>
      </c>
      <c r="Q168" s="31">
        <v>271415809</v>
      </c>
      <c r="R168" s="31">
        <v>297697949</v>
      </c>
      <c r="S168" s="31">
        <v>180001370</v>
      </c>
      <c r="T168" s="36">
        <f t="shared" si="38"/>
        <v>0.60464430677014847</v>
      </c>
      <c r="U168" s="36">
        <f t="shared" si="39"/>
        <v>0.13651143451912184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777607619</v>
      </c>
      <c r="E169" s="32">
        <f>SUM(E164:E168)</f>
        <v>844522147</v>
      </c>
      <c r="F169" s="32">
        <f>SUM(F164:F168)</f>
        <v>171443954</v>
      </c>
      <c r="G169" s="37">
        <f t="shared" si="32"/>
        <v>0.22047617565845892</v>
      </c>
      <c r="H169" s="32">
        <f>SUM(H164:H168)</f>
        <v>200603233</v>
      </c>
      <c r="I169" s="37">
        <f t="shared" si="33"/>
        <v>0.25797488103058314</v>
      </c>
      <c r="J169" s="32">
        <f>SUM(J164:J168)</f>
        <v>186990425</v>
      </c>
      <c r="K169" s="37">
        <f t="shared" si="34"/>
        <v>0.22141565578149366</v>
      </c>
      <c r="L169" s="32">
        <f>SUM(L164:L168)</f>
        <v>0</v>
      </c>
      <c r="M169" s="37">
        <f t="shared" si="35"/>
        <v>0</v>
      </c>
      <c r="N169" s="32">
        <f t="shared" si="36"/>
        <v>559037612</v>
      </c>
      <c r="O169" s="37">
        <f t="shared" si="37"/>
        <v>0.66195731395070212</v>
      </c>
      <c r="P169" s="32">
        <f>SUM(P164:P168)</f>
        <v>192928572</v>
      </c>
      <c r="Q169" s="32">
        <f>SUM(Q164:Q168)</f>
        <v>737998801</v>
      </c>
      <c r="R169" s="32">
        <f>SUM(R164:R168)</f>
        <v>845236188</v>
      </c>
      <c r="S169" s="32">
        <f>SUM(S164:S168)</f>
        <v>552146377</v>
      </c>
      <c r="T169" s="37">
        <f t="shared" si="38"/>
        <v>0.65324507497305595</v>
      </c>
      <c r="U169" s="37">
        <f t="shared" si="39"/>
        <v>-3.0778992133938532E-2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18081557828</v>
      </c>
      <c r="E170" s="32">
        <f>SUM(E105,E107:E111,E113:E120,E122:E125,E127:E131,E133:E136,E138:E143,E145:E149,E151:E156,E158:E162,E164:E168)</f>
        <v>18845301163</v>
      </c>
      <c r="F170" s="32">
        <f>SUM(F105,F107:F111,F113:F120,F122:F125,F127:F131,F133:F136,F138:F143,F145:F149,F151:F156,F158:F162,F164:F168)</f>
        <v>3562619735</v>
      </c>
      <c r="G170" s="37">
        <f t="shared" si="32"/>
        <v>0.19703057495870979</v>
      </c>
      <c r="H170" s="32">
        <f>SUM(H105,H107:H111,H113:H120,H122:H125,H127:H131,H133:H136,H138:H143,H145:H149,H151:H156,H158:H162,H164:H168)</f>
        <v>4212875100</v>
      </c>
      <c r="I170" s="37">
        <f t="shared" si="33"/>
        <v>0.23299292793656295</v>
      </c>
      <c r="J170" s="32">
        <f>SUM(J105,J107:J111,J113:J120,J122:J125,J127:J131,J133:J136,J138:J143,J145:J149,J151:J156,J158:J162,J164:J168)</f>
        <v>3433417533</v>
      </c>
      <c r="K170" s="37">
        <f t="shared" si="34"/>
        <v>0.18218958154624848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11208912368</v>
      </c>
      <c r="O170" s="37">
        <f t="shared" si="37"/>
        <v>0.59478552616644109</v>
      </c>
      <c r="P170" s="32">
        <f>SUM(P105,P107:P111,P113:P120,P122:P125,P127:P131,P133:P136,P138:P143,P145:P149,P151:P156,P158:P162,P164:P168)</f>
        <v>3350758601</v>
      </c>
      <c r="Q170" s="32">
        <f>SUM(Q105,Q107:Q111,Q113:Q120,Q122:Q125,Q127:Q131,Q133:Q136,Q138:Q143,Q145:Q149,Q151:Q156,Q158:Q162,Q164:Q168)</f>
        <v>18210464057</v>
      </c>
      <c r="R170" s="32">
        <f>SUM(R105,R107:R111,R113:R120,R122:R125,R127:R131,R133:R136,R138:R143,R145:R149,R151:R156,R158:R162,R164:R168)</f>
        <v>19246916143</v>
      </c>
      <c r="S170" s="32">
        <f>SUM(S105,S107:S111,S113:S120,S122:S125,S127:S131,S133:S136,S138:S143,S145:S149,S151:S156,S158:S162,S164:S168)</f>
        <v>12070092399</v>
      </c>
      <c r="T170" s="37">
        <f t="shared" si="38"/>
        <v>0.62711825153297751</v>
      </c>
      <c r="U170" s="37">
        <f t="shared" si="39"/>
        <v>2.4668721875497512E-2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372498995</v>
      </c>
      <c r="E173" s="31">
        <v>352405812</v>
      </c>
      <c r="F173" s="31">
        <v>56054639</v>
      </c>
      <c r="G173" s="36">
        <f t="shared" ref="G173:G205" si="40">IF(($D173     =0),0,($F173     /$D173     ))</f>
        <v>0.15048265834918562</v>
      </c>
      <c r="H173" s="31">
        <v>84867463</v>
      </c>
      <c r="I173" s="36">
        <f t="shared" ref="I173:I205" si="41">IF(($D173     =0),0,($H173     /$D173     ))</f>
        <v>0.22783273012588934</v>
      </c>
      <c r="J173" s="31">
        <v>51382008</v>
      </c>
      <c r="K173" s="36">
        <f t="shared" ref="K173:K205" si="42">IF(($E173     =0),0,($J173     /$E173     ))</f>
        <v>0.14580352040277927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192304110</v>
      </c>
      <c r="O173" s="36">
        <f t="shared" ref="O173:O205" si="45">IF(($E173     =0),0,($N173     /$E173     ))</f>
        <v>0.54568938267113487</v>
      </c>
      <c r="P173" s="31">
        <v>46247960</v>
      </c>
      <c r="Q173" s="31">
        <v>368765134</v>
      </c>
      <c r="R173" s="31">
        <v>358279706</v>
      </c>
      <c r="S173" s="31">
        <v>141441683</v>
      </c>
      <c r="T173" s="36">
        <f t="shared" ref="T173:T205" si="46">IF(($R173     =0),0,($S173     /$R173     ))</f>
        <v>0.39478005767929264</v>
      </c>
      <c r="U173" s="36">
        <f t="shared" ref="U173:U205" si="47">IF(($P173     =0),0,(($J173     /$P173     )-1))</f>
        <v>0.11101133974341781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194071740</v>
      </c>
      <c r="E174" s="31">
        <v>199121735</v>
      </c>
      <c r="F174" s="31">
        <v>53380137</v>
      </c>
      <c r="G174" s="36">
        <f t="shared" si="40"/>
        <v>0.27505363222898915</v>
      </c>
      <c r="H174" s="31">
        <v>51684398</v>
      </c>
      <c r="I174" s="36">
        <f t="shared" si="41"/>
        <v>0.26631594069285924</v>
      </c>
      <c r="J174" s="31">
        <v>44192435</v>
      </c>
      <c r="K174" s="36">
        <f t="shared" si="42"/>
        <v>0.22193677149307683</v>
      </c>
      <c r="L174" s="31">
        <v>0</v>
      </c>
      <c r="M174" s="36">
        <f t="shared" si="43"/>
        <v>0</v>
      </c>
      <c r="N174" s="31">
        <f t="shared" si="44"/>
        <v>149256970</v>
      </c>
      <c r="O174" s="36">
        <f t="shared" si="45"/>
        <v>0.7495764839533966</v>
      </c>
      <c r="P174" s="31">
        <v>43548476</v>
      </c>
      <c r="Q174" s="31">
        <v>173688228</v>
      </c>
      <c r="R174" s="31">
        <v>186942773</v>
      </c>
      <c r="S174" s="31">
        <v>147365317</v>
      </c>
      <c r="T174" s="36">
        <f t="shared" si="46"/>
        <v>0.78829106167158436</v>
      </c>
      <c r="U174" s="36">
        <f t="shared" si="47"/>
        <v>1.4787176478919806E-2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405406504</v>
      </c>
      <c r="E175" s="31">
        <v>425113278</v>
      </c>
      <c r="F175" s="31">
        <v>71847214</v>
      </c>
      <c r="G175" s="36">
        <f t="shared" si="40"/>
        <v>0.1772226476169213</v>
      </c>
      <c r="H175" s="31">
        <v>154893516</v>
      </c>
      <c r="I175" s="36">
        <f t="shared" si="41"/>
        <v>0.38206963744222516</v>
      </c>
      <c r="J175" s="31">
        <v>70392964</v>
      </c>
      <c r="K175" s="36">
        <f t="shared" si="42"/>
        <v>0.16558636872311477</v>
      </c>
      <c r="L175" s="31">
        <v>0</v>
      </c>
      <c r="M175" s="36">
        <f t="shared" si="43"/>
        <v>0</v>
      </c>
      <c r="N175" s="31">
        <f t="shared" si="44"/>
        <v>297133694</v>
      </c>
      <c r="O175" s="36">
        <f t="shared" si="45"/>
        <v>0.69895180738156104</v>
      </c>
      <c r="P175" s="31">
        <v>70017291</v>
      </c>
      <c r="Q175" s="31">
        <v>382592650</v>
      </c>
      <c r="R175" s="31">
        <v>396187655</v>
      </c>
      <c r="S175" s="31">
        <v>212956110</v>
      </c>
      <c r="T175" s="36">
        <f t="shared" si="46"/>
        <v>0.53751323978027532</v>
      </c>
      <c r="U175" s="36">
        <f t="shared" si="47"/>
        <v>5.3654318045524008E-3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271970203</v>
      </c>
      <c r="E176" s="31">
        <v>266058729</v>
      </c>
      <c r="F176" s="31">
        <v>36591472</v>
      </c>
      <c r="G176" s="36">
        <f t="shared" si="40"/>
        <v>0.13454220939048975</v>
      </c>
      <c r="H176" s="31">
        <v>41574621</v>
      </c>
      <c r="I176" s="36">
        <f t="shared" si="41"/>
        <v>0.15286461730515383</v>
      </c>
      <c r="J176" s="31">
        <v>33451129</v>
      </c>
      <c r="K176" s="36">
        <f t="shared" si="42"/>
        <v>0.12572836503327053</v>
      </c>
      <c r="L176" s="31">
        <v>0</v>
      </c>
      <c r="M176" s="36">
        <f t="shared" si="43"/>
        <v>0</v>
      </c>
      <c r="N176" s="31">
        <f t="shared" si="44"/>
        <v>111617222</v>
      </c>
      <c r="O176" s="36">
        <f t="shared" si="45"/>
        <v>0.4195209922994107</v>
      </c>
      <c r="P176" s="31">
        <v>34255428</v>
      </c>
      <c r="Q176" s="31">
        <v>274490866</v>
      </c>
      <c r="R176" s="31">
        <v>275373424</v>
      </c>
      <c r="S176" s="31">
        <v>112913455</v>
      </c>
      <c r="T176" s="36">
        <f t="shared" si="46"/>
        <v>0.41003758953877845</v>
      </c>
      <c r="U176" s="36">
        <f t="shared" si="47"/>
        <v>-2.3479461415574776E-2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206734344</v>
      </c>
      <c r="E177" s="31">
        <v>234679390</v>
      </c>
      <c r="F177" s="31">
        <v>29840901</v>
      </c>
      <c r="G177" s="36">
        <f t="shared" si="40"/>
        <v>0.14434418792070658</v>
      </c>
      <c r="H177" s="31">
        <v>79425293</v>
      </c>
      <c r="I177" s="36">
        <f t="shared" si="41"/>
        <v>0.38419012275967074</v>
      </c>
      <c r="J177" s="31">
        <v>29678350</v>
      </c>
      <c r="K177" s="36">
        <f t="shared" si="42"/>
        <v>0.1264633847906286</v>
      </c>
      <c r="L177" s="31">
        <v>0</v>
      </c>
      <c r="M177" s="36">
        <f t="shared" si="43"/>
        <v>0</v>
      </c>
      <c r="N177" s="31">
        <f t="shared" si="44"/>
        <v>138944544</v>
      </c>
      <c r="O177" s="36">
        <f t="shared" si="45"/>
        <v>0.59206112645852715</v>
      </c>
      <c r="P177" s="31">
        <v>28165950</v>
      </c>
      <c r="Q177" s="31">
        <v>140439736</v>
      </c>
      <c r="R177" s="31">
        <v>199982113</v>
      </c>
      <c r="S177" s="31">
        <v>121407605</v>
      </c>
      <c r="T177" s="36">
        <f t="shared" si="46"/>
        <v>0.60709232030166616</v>
      </c>
      <c r="U177" s="36">
        <f t="shared" si="47"/>
        <v>5.3696040786836541E-2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316162500</v>
      </c>
      <c r="E178" s="31">
        <v>327183500</v>
      </c>
      <c r="F178" s="31">
        <v>63779012</v>
      </c>
      <c r="G178" s="36">
        <f t="shared" si="40"/>
        <v>0.20172857944885936</v>
      </c>
      <c r="H178" s="31">
        <v>84056369</v>
      </c>
      <c r="I178" s="36">
        <f t="shared" si="41"/>
        <v>0.26586444945241766</v>
      </c>
      <c r="J178" s="31">
        <v>59566170</v>
      </c>
      <c r="K178" s="36">
        <f t="shared" si="42"/>
        <v>0.18205737758780624</v>
      </c>
      <c r="L178" s="31">
        <v>0</v>
      </c>
      <c r="M178" s="36">
        <f t="shared" si="43"/>
        <v>0</v>
      </c>
      <c r="N178" s="31">
        <f t="shared" si="44"/>
        <v>207401551</v>
      </c>
      <c r="O178" s="36">
        <f t="shared" si="45"/>
        <v>0.63389978712251682</v>
      </c>
      <c r="P178" s="31">
        <v>42492511</v>
      </c>
      <c r="Q178" s="31">
        <v>257040792</v>
      </c>
      <c r="R178" s="31">
        <v>289077697</v>
      </c>
      <c r="S178" s="31">
        <v>152361829</v>
      </c>
      <c r="T178" s="36">
        <f t="shared" si="46"/>
        <v>0.52706186115769427</v>
      </c>
      <c r="U178" s="36">
        <f t="shared" si="47"/>
        <v>0.40180395552524528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1766844286</v>
      </c>
      <c r="E179" s="32">
        <f>SUM(E173:E178)</f>
        <v>1804562444</v>
      </c>
      <c r="F179" s="32">
        <f>SUM(F173:F178)</f>
        <v>311493375</v>
      </c>
      <c r="G179" s="37">
        <f t="shared" si="40"/>
        <v>0.17629927972045409</v>
      </c>
      <c r="H179" s="32">
        <f>SUM(H173:H178)</f>
        <v>496501660</v>
      </c>
      <c r="I179" s="37">
        <f t="shared" si="41"/>
        <v>0.28101042289586348</v>
      </c>
      <c r="J179" s="32">
        <f>SUM(J173:J178)</f>
        <v>288663056</v>
      </c>
      <c r="K179" s="37">
        <f t="shared" si="42"/>
        <v>0.15996290788372408</v>
      </c>
      <c r="L179" s="32">
        <f>SUM(L173:L178)</f>
        <v>0</v>
      </c>
      <c r="M179" s="37">
        <f t="shared" si="43"/>
        <v>0</v>
      </c>
      <c r="N179" s="32">
        <f t="shared" si="44"/>
        <v>1096658091</v>
      </c>
      <c r="O179" s="37">
        <f t="shared" si="45"/>
        <v>0.60771412740317454</v>
      </c>
      <c r="P179" s="32">
        <f>SUM(P173:P178)</f>
        <v>264727616</v>
      </c>
      <c r="Q179" s="32">
        <f>SUM(Q173:Q178)</f>
        <v>1597017406</v>
      </c>
      <c r="R179" s="32">
        <f>SUM(R173:R178)</f>
        <v>1705843368</v>
      </c>
      <c r="S179" s="32">
        <f>SUM(S173:S178)</f>
        <v>888445999</v>
      </c>
      <c r="T179" s="37">
        <f t="shared" si="46"/>
        <v>0.52082507436872716</v>
      </c>
      <c r="U179" s="37">
        <f t="shared" si="47"/>
        <v>9.0415349791084898E-2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172472906</v>
      </c>
      <c r="E180" s="31">
        <v>200368246</v>
      </c>
      <c r="F180" s="31">
        <v>24844216</v>
      </c>
      <c r="G180" s="36">
        <f t="shared" si="40"/>
        <v>0.14404706557214267</v>
      </c>
      <c r="H180" s="31">
        <v>40974577</v>
      </c>
      <c r="I180" s="36">
        <f t="shared" si="41"/>
        <v>0.23757109421000885</v>
      </c>
      <c r="J180" s="31">
        <v>26771320</v>
      </c>
      <c r="K180" s="36">
        <f t="shared" si="42"/>
        <v>0.13361059216937998</v>
      </c>
      <c r="L180" s="31">
        <v>0</v>
      </c>
      <c r="M180" s="36">
        <f t="shared" si="43"/>
        <v>0</v>
      </c>
      <c r="N180" s="31">
        <f t="shared" si="44"/>
        <v>92590113</v>
      </c>
      <c r="O180" s="36">
        <f t="shared" si="45"/>
        <v>0.46209973310840879</v>
      </c>
      <c r="P180" s="31">
        <v>22889295</v>
      </c>
      <c r="Q180" s="31">
        <v>189490554</v>
      </c>
      <c r="R180" s="31">
        <v>178147941</v>
      </c>
      <c r="S180" s="31">
        <v>76656106</v>
      </c>
      <c r="T180" s="36">
        <f t="shared" si="46"/>
        <v>0.43029465044448645</v>
      </c>
      <c r="U180" s="36">
        <f t="shared" si="47"/>
        <v>0.16960002481509373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245403353</v>
      </c>
      <c r="E181" s="31">
        <v>293175163</v>
      </c>
      <c r="F181" s="31">
        <v>59028279</v>
      </c>
      <c r="G181" s="36">
        <f t="shared" si="40"/>
        <v>0.24053574769208635</v>
      </c>
      <c r="H181" s="31">
        <v>70911417</v>
      </c>
      <c r="I181" s="36">
        <f t="shared" si="41"/>
        <v>0.28895863130280863</v>
      </c>
      <c r="J181" s="31">
        <v>60870494</v>
      </c>
      <c r="K181" s="36">
        <f t="shared" si="42"/>
        <v>0.20762500266777373</v>
      </c>
      <c r="L181" s="31">
        <v>0</v>
      </c>
      <c r="M181" s="36">
        <f t="shared" si="43"/>
        <v>0</v>
      </c>
      <c r="N181" s="31">
        <f t="shared" si="44"/>
        <v>190810190</v>
      </c>
      <c r="O181" s="36">
        <f t="shared" si="45"/>
        <v>0.65084022823584142</v>
      </c>
      <c r="P181" s="31">
        <v>48419857</v>
      </c>
      <c r="Q181" s="31">
        <v>231668735</v>
      </c>
      <c r="R181" s="31">
        <v>249492243</v>
      </c>
      <c r="S181" s="31">
        <v>165570216</v>
      </c>
      <c r="T181" s="36">
        <f t="shared" si="46"/>
        <v>0.66362871249668476</v>
      </c>
      <c r="U181" s="36">
        <f t="shared" si="47"/>
        <v>0.25713907003071079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336474612</v>
      </c>
      <c r="E182" s="31">
        <v>396218452</v>
      </c>
      <c r="F182" s="31">
        <v>97549099</v>
      </c>
      <c r="G182" s="36">
        <f t="shared" si="40"/>
        <v>0.28991518385345522</v>
      </c>
      <c r="H182" s="31">
        <v>132776476</v>
      </c>
      <c r="I182" s="36">
        <f t="shared" si="41"/>
        <v>0.39461068165226088</v>
      </c>
      <c r="J182" s="31">
        <v>98404286</v>
      </c>
      <c r="K182" s="36">
        <f t="shared" si="42"/>
        <v>0.24835866553736372</v>
      </c>
      <c r="L182" s="31">
        <v>0</v>
      </c>
      <c r="M182" s="36">
        <f t="shared" si="43"/>
        <v>0</v>
      </c>
      <c r="N182" s="31">
        <f t="shared" si="44"/>
        <v>328729861</v>
      </c>
      <c r="O182" s="36">
        <f t="shared" si="45"/>
        <v>0.82966822807131657</v>
      </c>
      <c r="P182" s="31">
        <v>133243454</v>
      </c>
      <c r="Q182" s="31">
        <v>408389982</v>
      </c>
      <c r="R182" s="31">
        <v>478379058</v>
      </c>
      <c r="S182" s="31">
        <v>362503797</v>
      </c>
      <c r="T182" s="36">
        <f t="shared" si="46"/>
        <v>0.75777522225899785</v>
      </c>
      <c r="U182" s="36">
        <f t="shared" si="47"/>
        <v>-0.26147001563018624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267411106</v>
      </c>
      <c r="E183" s="31">
        <v>330207940</v>
      </c>
      <c r="F183" s="31">
        <v>85237076</v>
      </c>
      <c r="G183" s="36">
        <f t="shared" si="40"/>
        <v>0.31874919959382692</v>
      </c>
      <c r="H183" s="31">
        <v>64876595</v>
      </c>
      <c r="I183" s="36">
        <f t="shared" si="41"/>
        <v>0.24260994979019307</v>
      </c>
      <c r="J183" s="31">
        <v>61517915</v>
      </c>
      <c r="K183" s="36">
        <f t="shared" si="42"/>
        <v>0.18630053232517668</v>
      </c>
      <c r="L183" s="31">
        <v>0</v>
      </c>
      <c r="M183" s="36">
        <f t="shared" si="43"/>
        <v>0</v>
      </c>
      <c r="N183" s="31">
        <f t="shared" si="44"/>
        <v>211631586</v>
      </c>
      <c r="O183" s="36">
        <f t="shared" si="45"/>
        <v>0.64090398916513036</v>
      </c>
      <c r="P183" s="31">
        <v>55640792</v>
      </c>
      <c r="Q183" s="31">
        <v>251406640</v>
      </c>
      <c r="R183" s="31">
        <v>328380475</v>
      </c>
      <c r="S183" s="31">
        <v>200945637</v>
      </c>
      <c r="T183" s="36">
        <f t="shared" si="46"/>
        <v>0.61192930852542315</v>
      </c>
      <c r="U183" s="36">
        <f t="shared" si="47"/>
        <v>0.10562615643573148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533375126</v>
      </c>
      <c r="E184" s="31">
        <v>933705936</v>
      </c>
      <c r="F184" s="31">
        <v>94722724</v>
      </c>
      <c r="G184" s="36">
        <f t="shared" si="40"/>
        <v>0.17759119123226605</v>
      </c>
      <c r="H184" s="31">
        <v>83719693</v>
      </c>
      <c r="I184" s="36">
        <f t="shared" si="41"/>
        <v>0.15696212462671161</v>
      </c>
      <c r="J184" s="31">
        <v>93141390</v>
      </c>
      <c r="K184" s="36">
        <f t="shared" si="42"/>
        <v>9.9754522713026858E-2</v>
      </c>
      <c r="L184" s="31">
        <v>0</v>
      </c>
      <c r="M184" s="36">
        <f t="shared" si="43"/>
        <v>0</v>
      </c>
      <c r="N184" s="31">
        <f t="shared" si="44"/>
        <v>271583807</v>
      </c>
      <c r="O184" s="36">
        <f t="shared" si="45"/>
        <v>0.29086653145150404</v>
      </c>
      <c r="P184" s="31">
        <v>82190292</v>
      </c>
      <c r="Q184" s="31">
        <v>584569843</v>
      </c>
      <c r="R184" s="31">
        <v>525463374</v>
      </c>
      <c r="S184" s="31">
        <v>250085879</v>
      </c>
      <c r="T184" s="36">
        <f t="shared" si="46"/>
        <v>0.47593398774164608</v>
      </c>
      <c r="U184" s="36">
        <f t="shared" si="47"/>
        <v>0.13324077252335353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1555137103</v>
      </c>
      <c r="E185" s="32">
        <f>SUM(E180:E184)</f>
        <v>2153675737</v>
      </c>
      <c r="F185" s="32">
        <f>SUM(F180:F184)</f>
        <v>361381394</v>
      </c>
      <c r="G185" s="37">
        <f t="shared" si="40"/>
        <v>0.23237912162397942</v>
      </c>
      <c r="H185" s="32">
        <f>SUM(H180:H184)</f>
        <v>393258758</v>
      </c>
      <c r="I185" s="37">
        <f t="shared" si="41"/>
        <v>0.25287722686402908</v>
      </c>
      <c r="J185" s="32">
        <f>SUM(J180:J184)</f>
        <v>340705405</v>
      </c>
      <c r="K185" s="37">
        <f t="shared" si="42"/>
        <v>0.15819716921480087</v>
      </c>
      <c r="L185" s="32">
        <f>SUM(L180:L184)</f>
        <v>0</v>
      </c>
      <c r="M185" s="37">
        <f t="shared" si="43"/>
        <v>0</v>
      </c>
      <c r="N185" s="32">
        <f t="shared" si="44"/>
        <v>1095345557</v>
      </c>
      <c r="O185" s="37">
        <f t="shared" si="45"/>
        <v>0.50859353531362184</v>
      </c>
      <c r="P185" s="32">
        <f>SUM(P180:P184)</f>
        <v>342383690</v>
      </c>
      <c r="Q185" s="32">
        <f>SUM(Q180:Q184)</f>
        <v>1665525754</v>
      </c>
      <c r="R185" s="32">
        <f>SUM(R180:R184)</f>
        <v>1759863091</v>
      </c>
      <c r="S185" s="32">
        <f>SUM(S180:S184)</f>
        <v>1055761635</v>
      </c>
      <c r="T185" s="37">
        <f t="shared" si="46"/>
        <v>0.59991123195844098</v>
      </c>
      <c r="U185" s="37">
        <f t="shared" si="47"/>
        <v>-4.9017667868466175E-3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133679147</v>
      </c>
      <c r="E186" s="31">
        <v>174048565</v>
      </c>
      <c r="F186" s="31">
        <v>32418884</v>
      </c>
      <c r="G186" s="36">
        <f t="shared" si="40"/>
        <v>0.24251264858833965</v>
      </c>
      <c r="H186" s="31">
        <v>28205595</v>
      </c>
      <c r="I186" s="36">
        <f t="shared" si="41"/>
        <v>0.21099472605102723</v>
      </c>
      <c r="J186" s="31">
        <v>24224735</v>
      </c>
      <c r="K186" s="36">
        <f t="shared" si="42"/>
        <v>0.13918376747317623</v>
      </c>
      <c r="L186" s="31">
        <v>0</v>
      </c>
      <c r="M186" s="36">
        <f t="shared" si="43"/>
        <v>0</v>
      </c>
      <c r="N186" s="31">
        <f t="shared" si="44"/>
        <v>84849214</v>
      </c>
      <c r="O186" s="36">
        <f t="shared" si="45"/>
        <v>0.48750309432312755</v>
      </c>
      <c r="P186" s="31">
        <v>23708488</v>
      </c>
      <c r="Q186" s="31">
        <v>152350553</v>
      </c>
      <c r="R186" s="31">
        <v>151937760</v>
      </c>
      <c r="S186" s="31">
        <v>64682148</v>
      </c>
      <c r="T186" s="36">
        <f t="shared" si="46"/>
        <v>0.42571476636222622</v>
      </c>
      <c r="U186" s="36">
        <f t="shared" si="47"/>
        <v>2.1774775346281139E-2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91979689</v>
      </c>
      <c r="E187" s="31">
        <v>97227979</v>
      </c>
      <c r="F187" s="31">
        <v>20306950</v>
      </c>
      <c r="G187" s="36">
        <f t="shared" si="40"/>
        <v>0.2207764585940272</v>
      </c>
      <c r="H187" s="31">
        <v>36110973</v>
      </c>
      <c r="I187" s="36">
        <f t="shared" si="41"/>
        <v>0.39259725046471944</v>
      </c>
      <c r="J187" s="31">
        <v>31221781</v>
      </c>
      <c r="K187" s="36">
        <f t="shared" si="42"/>
        <v>0.32111930455738463</v>
      </c>
      <c r="L187" s="31">
        <v>0</v>
      </c>
      <c r="M187" s="36">
        <f t="shared" si="43"/>
        <v>0</v>
      </c>
      <c r="N187" s="31">
        <f t="shared" si="44"/>
        <v>87639704</v>
      </c>
      <c r="O187" s="36">
        <f t="shared" si="45"/>
        <v>0.90138358218882653</v>
      </c>
      <c r="P187" s="31">
        <v>18043194</v>
      </c>
      <c r="Q187" s="31">
        <v>88955664</v>
      </c>
      <c r="R187" s="31">
        <v>91116495</v>
      </c>
      <c r="S187" s="31">
        <v>60892868</v>
      </c>
      <c r="T187" s="36">
        <f t="shared" si="46"/>
        <v>0.66829686545778566</v>
      </c>
      <c r="U187" s="36">
        <f t="shared" si="47"/>
        <v>0.7303910272205687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1362131277</v>
      </c>
      <c r="E188" s="31">
        <v>1292911526</v>
      </c>
      <c r="F188" s="31">
        <v>237238065</v>
      </c>
      <c r="G188" s="36">
        <f t="shared" si="40"/>
        <v>0.17416681417264013</v>
      </c>
      <c r="H188" s="31">
        <v>263583295</v>
      </c>
      <c r="I188" s="36">
        <f t="shared" si="41"/>
        <v>0.19350799695351242</v>
      </c>
      <c r="J188" s="31">
        <v>250272882</v>
      </c>
      <c r="K188" s="36">
        <f t="shared" si="42"/>
        <v>0.19357309217769322</v>
      </c>
      <c r="L188" s="31">
        <v>0</v>
      </c>
      <c r="M188" s="36">
        <f t="shared" si="43"/>
        <v>0</v>
      </c>
      <c r="N188" s="31">
        <f t="shared" si="44"/>
        <v>751094242</v>
      </c>
      <c r="O188" s="36">
        <f t="shared" si="45"/>
        <v>0.5809324357434803</v>
      </c>
      <c r="P188" s="31">
        <v>148508078</v>
      </c>
      <c r="Q188" s="31">
        <v>1138076183</v>
      </c>
      <c r="R188" s="31">
        <v>1283160824</v>
      </c>
      <c r="S188" s="31">
        <v>697897549</v>
      </c>
      <c r="T188" s="36">
        <f t="shared" si="46"/>
        <v>0.54388938311289969</v>
      </c>
      <c r="U188" s="36">
        <f t="shared" si="47"/>
        <v>0.68524759979723115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314871730</v>
      </c>
      <c r="E189" s="31">
        <v>313639530</v>
      </c>
      <c r="F189" s="31">
        <v>31561665</v>
      </c>
      <c r="G189" s="36">
        <f t="shared" si="40"/>
        <v>0.10023657887610297</v>
      </c>
      <c r="H189" s="31">
        <v>31472701</v>
      </c>
      <c r="I189" s="36">
        <f t="shared" si="41"/>
        <v>9.9954038427012809E-2</v>
      </c>
      <c r="J189" s="31">
        <v>42519501</v>
      </c>
      <c r="K189" s="36">
        <f t="shared" si="42"/>
        <v>0.13556805483033341</v>
      </c>
      <c r="L189" s="31">
        <v>0</v>
      </c>
      <c r="M189" s="36">
        <f t="shared" si="43"/>
        <v>0</v>
      </c>
      <c r="N189" s="31">
        <f t="shared" si="44"/>
        <v>105553867</v>
      </c>
      <c r="O189" s="36">
        <f t="shared" si="45"/>
        <v>0.33654516380636074</v>
      </c>
      <c r="P189" s="31">
        <v>34002899</v>
      </c>
      <c r="Q189" s="31">
        <v>299901677</v>
      </c>
      <c r="R189" s="31">
        <v>305047331</v>
      </c>
      <c r="S189" s="31">
        <v>97952166</v>
      </c>
      <c r="T189" s="36">
        <f t="shared" si="46"/>
        <v>0.32110481242007655</v>
      </c>
      <c r="U189" s="36">
        <f t="shared" si="47"/>
        <v>0.25046693812783438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524058000</v>
      </c>
      <c r="E190" s="31">
        <v>580156000</v>
      </c>
      <c r="F190" s="31">
        <v>87217038</v>
      </c>
      <c r="G190" s="36">
        <f t="shared" si="40"/>
        <v>0.1664263077750936</v>
      </c>
      <c r="H190" s="31">
        <v>75496715</v>
      </c>
      <c r="I190" s="36">
        <f t="shared" si="41"/>
        <v>0.14406175461494719</v>
      </c>
      <c r="J190" s="31">
        <v>77147721</v>
      </c>
      <c r="K190" s="36">
        <f t="shared" si="42"/>
        <v>0.13297754569460629</v>
      </c>
      <c r="L190" s="31">
        <v>0</v>
      </c>
      <c r="M190" s="36">
        <f t="shared" si="43"/>
        <v>0</v>
      </c>
      <c r="N190" s="31">
        <f t="shared" si="44"/>
        <v>239861474</v>
      </c>
      <c r="O190" s="36">
        <f t="shared" si="45"/>
        <v>0.4134430635897931</v>
      </c>
      <c r="P190" s="31">
        <v>81038103</v>
      </c>
      <c r="Q190" s="31">
        <v>525108000</v>
      </c>
      <c r="R190" s="31">
        <v>552831000</v>
      </c>
      <c r="S190" s="31">
        <v>263440107</v>
      </c>
      <c r="T190" s="36">
        <f t="shared" si="46"/>
        <v>0.47652918703907704</v>
      </c>
      <c r="U190" s="36">
        <f t="shared" si="47"/>
        <v>-4.8006824641489976E-2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2426719843</v>
      </c>
      <c r="E191" s="32">
        <f>SUM(E186:E190)</f>
        <v>2457983600</v>
      </c>
      <c r="F191" s="32">
        <f>SUM(F186:F190)</f>
        <v>408742602</v>
      </c>
      <c r="G191" s="37">
        <f t="shared" si="40"/>
        <v>0.16843419448645436</v>
      </c>
      <c r="H191" s="32">
        <f>SUM(H186:H190)</f>
        <v>434869279</v>
      </c>
      <c r="I191" s="37">
        <f t="shared" si="41"/>
        <v>0.17920044633681267</v>
      </c>
      <c r="J191" s="32">
        <f>SUM(J186:J190)</f>
        <v>425386620</v>
      </c>
      <c r="K191" s="37">
        <f t="shared" si="42"/>
        <v>0.17306324582474839</v>
      </c>
      <c r="L191" s="32">
        <f>SUM(L186:L190)</f>
        <v>0</v>
      </c>
      <c r="M191" s="37">
        <f t="shared" si="43"/>
        <v>0</v>
      </c>
      <c r="N191" s="32">
        <f t="shared" si="44"/>
        <v>1268998501</v>
      </c>
      <c r="O191" s="37">
        <f t="shared" si="45"/>
        <v>0.51627622779907889</v>
      </c>
      <c r="P191" s="32">
        <f>SUM(P186:P190)</f>
        <v>305300762</v>
      </c>
      <c r="Q191" s="32">
        <f>SUM(Q186:Q190)</f>
        <v>2204392077</v>
      </c>
      <c r="R191" s="32">
        <f>SUM(R186:R190)</f>
        <v>2384093410</v>
      </c>
      <c r="S191" s="32">
        <f>SUM(S186:S190)</f>
        <v>1184864838</v>
      </c>
      <c r="T191" s="37">
        <f t="shared" si="46"/>
        <v>0.49698758992836611</v>
      </c>
      <c r="U191" s="37">
        <f t="shared" si="47"/>
        <v>0.39333625377587489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204881020</v>
      </c>
      <c r="E192" s="31">
        <v>238518135</v>
      </c>
      <c r="F192" s="31">
        <v>41663609</v>
      </c>
      <c r="G192" s="36">
        <f t="shared" si="40"/>
        <v>0.20335514241387515</v>
      </c>
      <c r="H192" s="31">
        <v>58606803</v>
      </c>
      <c r="I192" s="36">
        <f t="shared" si="41"/>
        <v>0.28605286619521908</v>
      </c>
      <c r="J192" s="31">
        <v>39272075</v>
      </c>
      <c r="K192" s="36">
        <f t="shared" si="42"/>
        <v>0.16465026862632479</v>
      </c>
      <c r="L192" s="31">
        <v>0</v>
      </c>
      <c r="M192" s="36">
        <f t="shared" si="43"/>
        <v>0</v>
      </c>
      <c r="N192" s="31">
        <f t="shared" si="44"/>
        <v>139542487</v>
      </c>
      <c r="O192" s="36">
        <f t="shared" si="45"/>
        <v>0.58503931786989694</v>
      </c>
      <c r="P192" s="31">
        <v>32794844</v>
      </c>
      <c r="Q192" s="31">
        <v>202715670</v>
      </c>
      <c r="R192" s="31">
        <v>205715670</v>
      </c>
      <c r="S192" s="31">
        <v>106189229</v>
      </c>
      <c r="T192" s="36">
        <f t="shared" si="46"/>
        <v>0.51619416741563728</v>
      </c>
      <c r="U192" s="36">
        <f t="shared" si="47"/>
        <v>0.19750760210964868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256217033</v>
      </c>
      <c r="E193" s="31">
        <v>319694736</v>
      </c>
      <c r="F193" s="31">
        <v>76608152</v>
      </c>
      <c r="G193" s="36">
        <f t="shared" si="40"/>
        <v>0.29899710843970317</v>
      </c>
      <c r="H193" s="31">
        <v>115169681</v>
      </c>
      <c r="I193" s="36">
        <f t="shared" si="41"/>
        <v>0.44950048656601216</v>
      </c>
      <c r="J193" s="31">
        <v>55640055</v>
      </c>
      <c r="K193" s="36">
        <f t="shared" si="42"/>
        <v>0.17404119847628646</v>
      </c>
      <c r="L193" s="31">
        <v>0</v>
      </c>
      <c r="M193" s="36">
        <f t="shared" si="43"/>
        <v>0</v>
      </c>
      <c r="N193" s="31">
        <f t="shared" si="44"/>
        <v>247417888</v>
      </c>
      <c r="O193" s="36">
        <f t="shared" si="45"/>
        <v>0.7739191802019536</v>
      </c>
      <c r="P193" s="31">
        <v>53216666</v>
      </c>
      <c r="Q193" s="31">
        <v>190613407</v>
      </c>
      <c r="R193" s="31">
        <v>204327397</v>
      </c>
      <c r="S193" s="31">
        <v>178076321</v>
      </c>
      <c r="T193" s="36">
        <f t="shared" si="46"/>
        <v>0.87152444368485738</v>
      </c>
      <c r="U193" s="36">
        <f t="shared" si="47"/>
        <v>4.5538159042131543E-2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140384658</v>
      </c>
      <c r="E194" s="31">
        <v>173063158</v>
      </c>
      <c r="F194" s="31">
        <v>28404513</v>
      </c>
      <c r="G194" s="36">
        <f t="shared" si="40"/>
        <v>0.20233345583959753</v>
      </c>
      <c r="H194" s="31">
        <v>36760468</v>
      </c>
      <c r="I194" s="36">
        <f t="shared" si="41"/>
        <v>0.26185530900392262</v>
      </c>
      <c r="J194" s="31">
        <v>27090858</v>
      </c>
      <c r="K194" s="36">
        <f t="shared" si="42"/>
        <v>0.15653740699681443</v>
      </c>
      <c r="L194" s="31">
        <v>0</v>
      </c>
      <c r="M194" s="36">
        <f t="shared" si="43"/>
        <v>0</v>
      </c>
      <c r="N194" s="31">
        <f t="shared" si="44"/>
        <v>92255839</v>
      </c>
      <c r="O194" s="36">
        <f t="shared" si="45"/>
        <v>0.53307613281851707</v>
      </c>
      <c r="P194" s="31">
        <v>15630081</v>
      </c>
      <c r="Q194" s="31">
        <v>142886773</v>
      </c>
      <c r="R194" s="31">
        <v>149384625</v>
      </c>
      <c r="S194" s="31">
        <v>72248153</v>
      </c>
      <c r="T194" s="36">
        <f t="shared" si="46"/>
        <v>0.48363848019834704</v>
      </c>
      <c r="U194" s="36">
        <f t="shared" si="47"/>
        <v>0.73325128641367887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304177198</v>
      </c>
      <c r="E195" s="31">
        <v>339036486</v>
      </c>
      <c r="F195" s="31">
        <v>93394741</v>
      </c>
      <c r="G195" s="36">
        <f t="shared" si="40"/>
        <v>0.30704057244948385</v>
      </c>
      <c r="H195" s="31">
        <v>104313370</v>
      </c>
      <c r="I195" s="36">
        <f t="shared" si="41"/>
        <v>0.34293619208103826</v>
      </c>
      <c r="J195" s="31">
        <v>75371518</v>
      </c>
      <c r="K195" s="36">
        <f t="shared" si="42"/>
        <v>0.2223109344048593</v>
      </c>
      <c r="L195" s="31">
        <v>0</v>
      </c>
      <c r="M195" s="36">
        <f t="shared" si="43"/>
        <v>0</v>
      </c>
      <c r="N195" s="31">
        <f t="shared" si="44"/>
        <v>273079629</v>
      </c>
      <c r="O195" s="36">
        <f t="shared" si="45"/>
        <v>0.80545793823500167</v>
      </c>
      <c r="P195" s="31">
        <v>56395373</v>
      </c>
      <c r="Q195" s="31">
        <v>248492776</v>
      </c>
      <c r="R195" s="31">
        <v>350507298</v>
      </c>
      <c r="S195" s="31">
        <v>241207440</v>
      </c>
      <c r="T195" s="36">
        <f t="shared" si="46"/>
        <v>0.68816666978500407</v>
      </c>
      <c r="U195" s="36">
        <f t="shared" si="47"/>
        <v>0.33648407645073997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265997904</v>
      </c>
      <c r="E196" s="31">
        <v>266308662</v>
      </c>
      <c r="F196" s="31">
        <v>159935627</v>
      </c>
      <c r="G196" s="36">
        <f t="shared" si="40"/>
        <v>0.60126649343823402</v>
      </c>
      <c r="H196" s="31">
        <v>54590687</v>
      </c>
      <c r="I196" s="36">
        <f t="shared" si="41"/>
        <v>0.20522976376535659</v>
      </c>
      <c r="J196" s="31">
        <v>37781060</v>
      </c>
      <c r="K196" s="36">
        <f t="shared" si="42"/>
        <v>0.14186943720215905</v>
      </c>
      <c r="L196" s="31">
        <v>0</v>
      </c>
      <c r="M196" s="36">
        <f t="shared" si="43"/>
        <v>0</v>
      </c>
      <c r="N196" s="31">
        <f t="shared" si="44"/>
        <v>252307374</v>
      </c>
      <c r="O196" s="36">
        <f t="shared" si="45"/>
        <v>0.9474245865874239</v>
      </c>
      <c r="P196" s="31">
        <v>47471074</v>
      </c>
      <c r="Q196" s="31">
        <v>303142373</v>
      </c>
      <c r="R196" s="31">
        <v>289911853</v>
      </c>
      <c r="S196" s="31">
        <v>150814704</v>
      </c>
      <c r="T196" s="36">
        <f t="shared" si="46"/>
        <v>0.52020882361094767</v>
      </c>
      <c r="U196" s="36">
        <f t="shared" si="47"/>
        <v>-0.20412460017230705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57873770</v>
      </c>
      <c r="E197" s="31">
        <v>58123813</v>
      </c>
      <c r="F197" s="31">
        <v>20524480</v>
      </c>
      <c r="G197" s="36">
        <f t="shared" si="40"/>
        <v>0.35464218073230758</v>
      </c>
      <c r="H197" s="31">
        <v>15342222</v>
      </c>
      <c r="I197" s="36">
        <f t="shared" si="41"/>
        <v>0.26509802281759076</v>
      </c>
      <c r="J197" s="31">
        <v>12149565</v>
      </c>
      <c r="K197" s="36">
        <f t="shared" si="42"/>
        <v>0.20902904288127139</v>
      </c>
      <c r="L197" s="31">
        <v>0</v>
      </c>
      <c r="M197" s="36">
        <f t="shared" si="43"/>
        <v>0</v>
      </c>
      <c r="N197" s="31">
        <f t="shared" si="44"/>
        <v>48016267</v>
      </c>
      <c r="O197" s="36">
        <f t="shared" si="45"/>
        <v>0.82610318424911322</v>
      </c>
      <c r="P197" s="31">
        <v>10887238</v>
      </c>
      <c r="Q197" s="31">
        <v>55745173</v>
      </c>
      <c r="R197" s="31">
        <v>55925914</v>
      </c>
      <c r="S197" s="31">
        <v>40613731</v>
      </c>
      <c r="T197" s="36">
        <f t="shared" si="46"/>
        <v>0.72620594095252511</v>
      </c>
      <c r="U197" s="36">
        <f t="shared" si="47"/>
        <v>0.11594556856385441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1229531583</v>
      </c>
      <c r="E198" s="32">
        <f>SUM(E192:E197)</f>
        <v>1394744990</v>
      </c>
      <c r="F198" s="32">
        <f>SUM(F192:F197)</f>
        <v>420531122</v>
      </c>
      <c r="G198" s="37">
        <f t="shared" si="40"/>
        <v>0.34202547361485713</v>
      </c>
      <c r="H198" s="32">
        <f>SUM(H192:H197)</f>
        <v>384783231</v>
      </c>
      <c r="I198" s="37">
        <f t="shared" si="41"/>
        <v>0.31295107528766913</v>
      </c>
      <c r="J198" s="32">
        <f>SUM(J192:J197)</f>
        <v>247305131</v>
      </c>
      <c r="K198" s="37">
        <f t="shared" si="42"/>
        <v>0.17731207695537232</v>
      </c>
      <c r="L198" s="32">
        <f>SUM(L192:L197)</f>
        <v>0</v>
      </c>
      <c r="M198" s="37">
        <f t="shared" si="43"/>
        <v>0</v>
      </c>
      <c r="N198" s="32">
        <f t="shared" si="44"/>
        <v>1052619484</v>
      </c>
      <c r="O198" s="37">
        <f t="shared" si="45"/>
        <v>0.75470390038827095</v>
      </c>
      <c r="P198" s="32">
        <f>SUM(P192:P197)</f>
        <v>216395276</v>
      </c>
      <c r="Q198" s="32">
        <f>SUM(Q192:Q197)</f>
        <v>1143596172</v>
      </c>
      <c r="R198" s="32">
        <f>SUM(R192:R197)</f>
        <v>1255772757</v>
      </c>
      <c r="S198" s="32">
        <f>SUM(S192:S197)</f>
        <v>789149578</v>
      </c>
      <c r="T198" s="37">
        <f t="shared" si="46"/>
        <v>0.62841750117692674</v>
      </c>
      <c r="U198" s="37">
        <f t="shared" si="47"/>
        <v>0.14283978639164019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209167971</v>
      </c>
      <c r="E199" s="31">
        <v>226544230</v>
      </c>
      <c r="F199" s="31">
        <v>44507413</v>
      </c>
      <c r="G199" s="36">
        <f t="shared" si="40"/>
        <v>0.21278311773651043</v>
      </c>
      <c r="H199" s="31">
        <v>31405354</v>
      </c>
      <c r="I199" s="36">
        <f t="shared" si="41"/>
        <v>0.15014418244751249</v>
      </c>
      <c r="J199" s="31">
        <v>39542697</v>
      </c>
      <c r="K199" s="36">
        <f t="shared" si="42"/>
        <v>0.1745473588093592</v>
      </c>
      <c r="L199" s="31">
        <v>0</v>
      </c>
      <c r="M199" s="36">
        <f t="shared" si="43"/>
        <v>0</v>
      </c>
      <c r="N199" s="31">
        <f t="shared" si="44"/>
        <v>115455464</v>
      </c>
      <c r="O199" s="36">
        <f t="shared" si="45"/>
        <v>0.50963762793693757</v>
      </c>
      <c r="P199" s="31">
        <v>37776160</v>
      </c>
      <c r="Q199" s="31">
        <v>137781422</v>
      </c>
      <c r="R199" s="31">
        <v>196344238</v>
      </c>
      <c r="S199" s="31">
        <v>119104531</v>
      </c>
      <c r="T199" s="36">
        <f t="shared" si="46"/>
        <v>0.60661077815790043</v>
      </c>
      <c r="U199" s="36">
        <f t="shared" si="47"/>
        <v>4.6763276097941064E-2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214459500</v>
      </c>
      <c r="E200" s="31">
        <v>243615292</v>
      </c>
      <c r="F200" s="31">
        <v>57487024</v>
      </c>
      <c r="G200" s="36">
        <f t="shared" si="40"/>
        <v>0.26805538574882437</v>
      </c>
      <c r="H200" s="31">
        <v>70639338</v>
      </c>
      <c r="I200" s="36">
        <f t="shared" si="41"/>
        <v>0.32938311429430733</v>
      </c>
      <c r="J200" s="31">
        <v>48464404</v>
      </c>
      <c r="K200" s="36">
        <f t="shared" si="42"/>
        <v>0.19893826697874123</v>
      </c>
      <c r="L200" s="31">
        <v>0</v>
      </c>
      <c r="M200" s="36">
        <f t="shared" si="43"/>
        <v>0</v>
      </c>
      <c r="N200" s="31">
        <f t="shared" si="44"/>
        <v>176590766</v>
      </c>
      <c r="O200" s="36">
        <f t="shared" si="45"/>
        <v>0.72487553860124676</v>
      </c>
      <c r="P200" s="31">
        <v>45739584</v>
      </c>
      <c r="Q200" s="31">
        <v>193168469</v>
      </c>
      <c r="R200" s="31">
        <v>195672490</v>
      </c>
      <c r="S200" s="31">
        <v>140675141</v>
      </c>
      <c r="T200" s="36">
        <f t="shared" si="46"/>
        <v>0.71893162396001609</v>
      </c>
      <c r="U200" s="36">
        <f t="shared" si="47"/>
        <v>5.957247009504929E-2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177489075</v>
      </c>
      <c r="E201" s="31">
        <v>222664111</v>
      </c>
      <c r="F201" s="31">
        <v>57144884</v>
      </c>
      <c r="G201" s="36">
        <f t="shared" si="40"/>
        <v>0.32196282503585077</v>
      </c>
      <c r="H201" s="31">
        <v>43890655</v>
      </c>
      <c r="I201" s="36">
        <f t="shared" si="41"/>
        <v>0.24728651608556751</v>
      </c>
      <c r="J201" s="31">
        <v>42737270</v>
      </c>
      <c r="K201" s="36">
        <f t="shared" si="42"/>
        <v>0.19193605026002597</v>
      </c>
      <c r="L201" s="31">
        <v>0</v>
      </c>
      <c r="M201" s="36">
        <f t="shared" si="43"/>
        <v>0</v>
      </c>
      <c r="N201" s="31">
        <f t="shared" si="44"/>
        <v>143772809</v>
      </c>
      <c r="O201" s="36">
        <f t="shared" si="45"/>
        <v>0.64569367894227014</v>
      </c>
      <c r="P201" s="31">
        <v>47911006</v>
      </c>
      <c r="Q201" s="31">
        <v>179516216</v>
      </c>
      <c r="R201" s="31">
        <v>207444860</v>
      </c>
      <c r="S201" s="31">
        <v>139024718</v>
      </c>
      <c r="T201" s="36">
        <f t="shared" si="46"/>
        <v>0.67017673033691938</v>
      </c>
      <c r="U201" s="36">
        <f t="shared" si="47"/>
        <v>-0.10798637791074561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445441719</v>
      </c>
      <c r="E202" s="31">
        <v>436691517</v>
      </c>
      <c r="F202" s="31">
        <v>105651056</v>
      </c>
      <c r="G202" s="36">
        <f t="shared" si="40"/>
        <v>0.23718266945714619</v>
      </c>
      <c r="H202" s="31">
        <v>85330162</v>
      </c>
      <c r="I202" s="36">
        <f t="shared" si="41"/>
        <v>0.19156302241191736</v>
      </c>
      <c r="J202" s="31">
        <v>78603016</v>
      </c>
      <c r="K202" s="36">
        <f t="shared" si="42"/>
        <v>0.1799966634112565</v>
      </c>
      <c r="L202" s="31">
        <v>0</v>
      </c>
      <c r="M202" s="36">
        <f t="shared" si="43"/>
        <v>0</v>
      </c>
      <c r="N202" s="31">
        <f t="shared" si="44"/>
        <v>269584234</v>
      </c>
      <c r="O202" s="36">
        <f t="shared" si="45"/>
        <v>0.61733334288698816</v>
      </c>
      <c r="P202" s="31">
        <v>83510455</v>
      </c>
      <c r="Q202" s="31">
        <v>422583011</v>
      </c>
      <c r="R202" s="31">
        <v>464141436</v>
      </c>
      <c r="S202" s="31">
        <v>276234110</v>
      </c>
      <c r="T202" s="36">
        <f t="shared" si="46"/>
        <v>0.59515072039377237</v>
      </c>
      <c r="U202" s="36">
        <f t="shared" si="47"/>
        <v>-5.8764366689176839E-2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476552731</v>
      </c>
      <c r="E203" s="31">
        <v>464685082</v>
      </c>
      <c r="F203" s="31">
        <v>77382527</v>
      </c>
      <c r="G203" s="36">
        <f t="shared" si="40"/>
        <v>0.16237977870281053</v>
      </c>
      <c r="H203" s="31">
        <v>81280295</v>
      </c>
      <c r="I203" s="36">
        <f t="shared" si="41"/>
        <v>0.17055886938144521</v>
      </c>
      <c r="J203" s="31">
        <v>77446535</v>
      </c>
      <c r="K203" s="36">
        <f t="shared" si="42"/>
        <v>0.16666456058083656</v>
      </c>
      <c r="L203" s="31">
        <v>0</v>
      </c>
      <c r="M203" s="36">
        <f t="shared" si="43"/>
        <v>0</v>
      </c>
      <c r="N203" s="31">
        <f t="shared" si="44"/>
        <v>236109357</v>
      </c>
      <c r="O203" s="36">
        <f t="shared" si="45"/>
        <v>0.5081061694164738</v>
      </c>
      <c r="P203" s="31">
        <v>78079977</v>
      </c>
      <c r="Q203" s="31">
        <v>448380040</v>
      </c>
      <c r="R203" s="31">
        <v>456642081</v>
      </c>
      <c r="S203" s="31">
        <v>230492116</v>
      </c>
      <c r="T203" s="36">
        <f t="shared" si="46"/>
        <v>0.50475443589264823</v>
      </c>
      <c r="U203" s="36">
        <f t="shared" si="47"/>
        <v>-8.1127329225519906E-3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1523110996</v>
      </c>
      <c r="E204" s="32">
        <f>SUM(E199:E203)</f>
        <v>1594200232</v>
      </c>
      <c r="F204" s="32">
        <f>SUM(F199:F203)</f>
        <v>342172904</v>
      </c>
      <c r="G204" s="37">
        <f t="shared" si="40"/>
        <v>0.22465395161522425</v>
      </c>
      <c r="H204" s="32">
        <f>SUM(H199:H203)</f>
        <v>312545804</v>
      </c>
      <c r="I204" s="37">
        <f t="shared" si="41"/>
        <v>0.20520225040775689</v>
      </c>
      <c r="J204" s="32">
        <f>SUM(J199:J203)</f>
        <v>286793922</v>
      </c>
      <c r="K204" s="37">
        <f t="shared" si="42"/>
        <v>0.17989830652590194</v>
      </c>
      <c r="L204" s="32">
        <f>SUM(L199:L203)</f>
        <v>0</v>
      </c>
      <c r="M204" s="37">
        <f t="shared" si="43"/>
        <v>0</v>
      </c>
      <c r="N204" s="32">
        <f t="shared" si="44"/>
        <v>941512630</v>
      </c>
      <c r="O204" s="37">
        <f t="shared" si="45"/>
        <v>0.59058618302848176</v>
      </c>
      <c r="P204" s="32">
        <f>SUM(P199:P203)</f>
        <v>293017182</v>
      </c>
      <c r="Q204" s="32">
        <f>SUM(Q199:Q203)</f>
        <v>1381429158</v>
      </c>
      <c r="R204" s="32">
        <f>SUM(R199:R203)</f>
        <v>1520245105</v>
      </c>
      <c r="S204" s="32">
        <f>SUM(S199:S203)</f>
        <v>905530616</v>
      </c>
      <c r="T204" s="37">
        <f t="shared" si="46"/>
        <v>0.59564777615251718</v>
      </c>
      <c r="U204" s="37">
        <f t="shared" si="47"/>
        <v>-2.1238549758491598E-2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8501343811</v>
      </c>
      <c r="E205" s="32">
        <f>SUM(E173:E178,E180:E184,E186:E190,E192:E197,E199:E203)</f>
        <v>9405167003</v>
      </c>
      <c r="F205" s="32">
        <f>SUM(F173:F178,F180:F184,F186:F190,F192:F197,F199:F203)</f>
        <v>1844321397</v>
      </c>
      <c r="G205" s="37">
        <f t="shared" si="40"/>
        <v>0.21694468992226951</v>
      </c>
      <c r="H205" s="32">
        <f>SUM(H173:H178,H180:H184,H186:H190,H192:H197,H199:H203)</f>
        <v>2021958732</v>
      </c>
      <c r="I205" s="37">
        <f t="shared" si="41"/>
        <v>0.23783989648598391</v>
      </c>
      <c r="J205" s="32">
        <f>SUM(J173:J178,J180:J184,J186:J190,J192:J197,J199:J203)</f>
        <v>1588854134</v>
      </c>
      <c r="K205" s="37">
        <f t="shared" si="42"/>
        <v>0.16893417559658402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5455134263</v>
      </c>
      <c r="O205" s="37">
        <f t="shared" si="45"/>
        <v>0.58001460912495828</v>
      </c>
      <c r="P205" s="32">
        <f>SUM(P173:P178,P180:P184,P186:P190,P192:P197,P199:P203)</f>
        <v>1421824526</v>
      </c>
      <c r="Q205" s="32">
        <f>SUM(Q173:Q178,Q180:Q184,Q186:Q190,Q192:Q197,Q199:Q203)</f>
        <v>7991960567</v>
      </c>
      <c r="R205" s="32">
        <f>SUM(R173:R178,R180:R184,R186:R190,R192:R197,R199:R203)</f>
        <v>8625817731</v>
      </c>
      <c r="S205" s="32">
        <f>SUM(S173:S178,S180:S184,S186:S190,S192:S197,S199:S203)</f>
        <v>4823752666</v>
      </c>
      <c r="T205" s="37">
        <f t="shared" si="46"/>
        <v>0.55922265186106335</v>
      </c>
      <c r="U205" s="37">
        <f t="shared" si="47"/>
        <v>0.11747554282939698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226829104</v>
      </c>
      <c r="E208" s="31">
        <v>214100625</v>
      </c>
      <c r="F208" s="31">
        <v>41024831</v>
      </c>
      <c r="G208" s="36">
        <f t="shared" ref="G208:G231" si="48">IF(($D208     =0),0,($F208     /$D208     ))</f>
        <v>0.18086228917079353</v>
      </c>
      <c r="H208" s="31">
        <v>45939691</v>
      </c>
      <c r="I208" s="36">
        <f t="shared" ref="I208:I231" si="49">IF(($D208     =0),0,($H208     /$D208     ))</f>
        <v>0.20252996723030744</v>
      </c>
      <c r="J208" s="31">
        <v>34873122</v>
      </c>
      <c r="K208" s="36">
        <f t="shared" ref="K208:K231" si="50">IF(($E208     =0),0,($J208     /$E208     ))</f>
        <v>0.16288192526294587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121837644</v>
      </c>
      <c r="O208" s="36">
        <f t="shared" ref="O208:O231" si="53">IF(($E208     =0),0,($N208     /$E208     ))</f>
        <v>0.56906720379727993</v>
      </c>
      <c r="P208" s="31">
        <v>32048649</v>
      </c>
      <c r="Q208" s="31">
        <v>192771407</v>
      </c>
      <c r="R208" s="31">
        <v>214215969</v>
      </c>
      <c r="S208" s="31">
        <v>103924135</v>
      </c>
      <c r="T208" s="36">
        <f t="shared" ref="T208:T231" si="54">IF(($R208     =0),0,($S208     /$R208     ))</f>
        <v>0.48513719815164669</v>
      </c>
      <c r="U208" s="36">
        <f t="shared" ref="U208:U231" si="55">IF(($P208     =0),0,(($J208     /$P208     )-1))</f>
        <v>8.813079765078391E-2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179950827</v>
      </c>
      <c r="E209" s="31">
        <v>211481658</v>
      </c>
      <c r="F209" s="31">
        <v>32318243</v>
      </c>
      <c r="G209" s="36">
        <f t="shared" si="48"/>
        <v>0.17959485676606532</v>
      </c>
      <c r="H209" s="31">
        <v>55122246</v>
      </c>
      <c r="I209" s="36">
        <f t="shared" si="49"/>
        <v>0.30631838107640375</v>
      </c>
      <c r="J209" s="31">
        <v>67754594</v>
      </c>
      <c r="K209" s="36">
        <f t="shared" si="50"/>
        <v>0.32038047479275955</v>
      </c>
      <c r="L209" s="31">
        <v>0</v>
      </c>
      <c r="M209" s="36">
        <f t="shared" si="51"/>
        <v>0</v>
      </c>
      <c r="N209" s="31">
        <f t="shared" si="52"/>
        <v>155195083</v>
      </c>
      <c r="O209" s="36">
        <f t="shared" si="53"/>
        <v>0.7338465400153048</v>
      </c>
      <c r="P209" s="31">
        <v>35696064</v>
      </c>
      <c r="Q209" s="31">
        <v>171593207</v>
      </c>
      <c r="R209" s="31">
        <v>170220571</v>
      </c>
      <c r="S209" s="31">
        <v>115239704</v>
      </c>
      <c r="T209" s="36">
        <f t="shared" si="54"/>
        <v>0.67700221731720078</v>
      </c>
      <c r="U209" s="36">
        <f t="shared" si="55"/>
        <v>0.89809705630290226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275165301</v>
      </c>
      <c r="E210" s="31">
        <v>287414679</v>
      </c>
      <c r="F210" s="31">
        <v>52245185</v>
      </c>
      <c r="G210" s="36">
        <f t="shared" si="48"/>
        <v>0.18986836207229488</v>
      </c>
      <c r="H210" s="31">
        <v>73804590</v>
      </c>
      <c r="I210" s="36">
        <f t="shared" si="49"/>
        <v>0.26821910223338807</v>
      </c>
      <c r="J210" s="31">
        <v>69960905</v>
      </c>
      <c r="K210" s="36">
        <f t="shared" si="50"/>
        <v>0.24341451606930625</v>
      </c>
      <c r="L210" s="31">
        <v>0</v>
      </c>
      <c r="M210" s="36">
        <f t="shared" si="51"/>
        <v>0</v>
      </c>
      <c r="N210" s="31">
        <f t="shared" si="52"/>
        <v>196010680</v>
      </c>
      <c r="O210" s="36">
        <f t="shared" si="53"/>
        <v>0.6819786681806882</v>
      </c>
      <c r="P210" s="31">
        <v>240379750</v>
      </c>
      <c r="Q210" s="31">
        <v>197517833</v>
      </c>
      <c r="R210" s="31">
        <v>254752652</v>
      </c>
      <c r="S210" s="31">
        <v>348992779</v>
      </c>
      <c r="T210" s="36">
        <f t="shared" si="54"/>
        <v>1.3699279527029222</v>
      </c>
      <c r="U210" s="36">
        <f t="shared" si="55"/>
        <v>-0.70895674448450841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127788408</v>
      </c>
      <c r="E211" s="31">
        <v>125158437</v>
      </c>
      <c r="F211" s="31">
        <v>15719144</v>
      </c>
      <c r="G211" s="36">
        <f t="shared" si="48"/>
        <v>0.12300915432016338</v>
      </c>
      <c r="H211" s="31">
        <v>23354504</v>
      </c>
      <c r="I211" s="36">
        <f t="shared" si="49"/>
        <v>0.18275917483845638</v>
      </c>
      <c r="J211" s="31">
        <v>21725531</v>
      </c>
      <c r="K211" s="36">
        <f t="shared" si="50"/>
        <v>0.17358423068194756</v>
      </c>
      <c r="L211" s="31">
        <v>0</v>
      </c>
      <c r="M211" s="36">
        <f t="shared" si="51"/>
        <v>0</v>
      </c>
      <c r="N211" s="31">
        <f t="shared" si="52"/>
        <v>60799179</v>
      </c>
      <c r="O211" s="36">
        <f t="shared" si="53"/>
        <v>0.48577771069480519</v>
      </c>
      <c r="P211" s="31">
        <v>12788996</v>
      </c>
      <c r="Q211" s="31">
        <v>112170709</v>
      </c>
      <c r="R211" s="31">
        <v>134176833</v>
      </c>
      <c r="S211" s="31">
        <v>55113694</v>
      </c>
      <c r="T211" s="36">
        <f t="shared" si="54"/>
        <v>0.41075417244346496</v>
      </c>
      <c r="U211" s="36">
        <f t="shared" si="55"/>
        <v>0.69876751857612596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252895108</v>
      </c>
      <c r="E212" s="31">
        <v>231768394</v>
      </c>
      <c r="F212" s="31">
        <v>20269151</v>
      </c>
      <c r="G212" s="36">
        <f t="shared" si="48"/>
        <v>8.0148450321150533E-2</v>
      </c>
      <c r="H212" s="31">
        <v>19958888</v>
      </c>
      <c r="I212" s="36">
        <f t="shared" si="49"/>
        <v>7.892160571172456E-2</v>
      </c>
      <c r="J212" s="31">
        <v>87448683</v>
      </c>
      <c r="K212" s="36">
        <f t="shared" si="50"/>
        <v>0.37731064831902833</v>
      </c>
      <c r="L212" s="31">
        <v>0</v>
      </c>
      <c r="M212" s="36">
        <f t="shared" si="51"/>
        <v>0</v>
      </c>
      <c r="N212" s="31">
        <f t="shared" si="52"/>
        <v>127676722</v>
      </c>
      <c r="O212" s="36">
        <f t="shared" si="53"/>
        <v>0.55088064337193443</v>
      </c>
      <c r="P212" s="31">
        <v>26450810</v>
      </c>
      <c r="Q212" s="31">
        <v>213911451</v>
      </c>
      <c r="R212" s="31">
        <v>245829259</v>
      </c>
      <c r="S212" s="31">
        <v>78347302</v>
      </c>
      <c r="T212" s="36">
        <f t="shared" si="54"/>
        <v>0.31870617158716652</v>
      </c>
      <c r="U212" s="36">
        <f t="shared" si="55"/>
        <v>2.3060871481818515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170691361</v>
      </c>
      <c r="E213" s="31">
        <v>175354010</v>
      </c>
      <c r="F213" s="31">
        <v>25611112</v>
      </c>
      <c r="G213" s="36">
        <f t="shared" si="48"/>
        <v>0.15004339909153341</v>
      </c>
      <c r="H213" s="31">
        <v>34549691</v>
      </c>
      <c r="I213" s="36">
        <f t="shared" si="49"/>
        <v>0.20241030827564846</v>
      </c>
      <c r="J213" s="31">
        <v>48274358</v>
      </c>
      <c r="K213" s="36">
        <f t="shared" si="50"/>
        <v>0.2752965729155552</v>
      </c>
      <c r="L213" s="31">
        <v>0</v>
      </c>
      <c r="M213" s="36">
        <f t="shared" si="51"/>
        <v>0</v>
      </c>
      <c r="N213" s="31">
        <f t="shared" si="52"/>
        <v>108435161</v>
      </c>
      <c r="O213" s="36">
        <f t="shared" si="53"/>
        <v>0.61837856459627016</v>
      </c>
      <c r="P213" s="31">
        <v>1801422</v>
      </c>
      <c r="Q213" s="31">
        <v>143423668</v>
      </c>
      <c r="R213" s="31">
        <v>159273632</v>
      </c>
      <c r="S213" s="31">
        <v>35543016</v>
      </c>
      <c r="T213" s="36">
        <f t="shared" si="54"/>
        <v>0.22315693786652646</v>
      </c>
      <c r="U213" s="36">
        <f t="shared" si="55"/>
        <v>25.797917423013597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788424776</v>
      </c>
      <c r="E214" s="31">
        <v>819654012</v>
      </c>
      <c r="F214" s="31">
        <v>202881888</v>
      </c>
      <c r="G214" s="36">
        <f t="shared" si="48"/>
        <v>0.25732561199979337</v>
      </c>
      <c r="H214" s="31">
        <v>248407584</v>
      </c>
      <c r="I214" s="36">
        <f t="shared" si="49"/>
        <v>0.31506821140283392</v>
      </c>
      <c r="J214" s="31">
        <v>289531067</v>
      </c>
      <c r="K214" s="36">
        <f t="shared" si="50"/>
        <v>0.35323571014253757</v>
      </c>
      <c r="L214" s="31">
        <v>0</v>
      </c>
      <c r="M214" s="36">
        <f t="shared" si="51"/>
        <v>0</v>
      </c>
      <c r="N214" s="31">
        <f t="shared" si="52"/>
        <v>740820539</v>
      </c>
      <c r="O214" s="36">
        <f t="shared" si="53"/>
        <v>0.90382103686939552</v>
      </c>
      <c r="P214" s="31">
        <v>353698159</v>
      </c>
      <c r="Q214" s="31">
        <v>1684934170</v>
      </c>
      <c r="R214" s="31">
        <v>817387439</v>
      </c>
      <c r="S214" s="31">
        <v>678175430</v>
      </c>
      <c r="T214" s="36">
        <f t="shared" si="54"/>
        <v>0.82968663040587787</v>
      </c>
      <c r="U214" s="36">
        <f t="shared" si="55"/>
        <v>-0.18141765900455253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192202030</v>
      </c>
      <c r="E215" s="31">
        <v>192401438</v>
      </c>
      <c r="F215" s="31">
        <v>40969720</v>
      </c>
      <c r="G215" s="36">
        <f t="shared" si="48"/>
        <v>0.21315966329804112</v>
      </c>
      <c r="H215" s="31">
        <v>45357001</v>
      </c>
      <c r="I215" s="36">
        <f t="shared" si="49"/>
        <v>0.23598606632822763</v>
      </c>
      <c r="J215" s="31">
        <v>42428315</v>
      </c>
      <c r="K215" s="36">
        <f t="shared" si="50"/>
        <v>0.22051973956660345</v>
      </c>
      <c r="L215" s="31">
        <v>0</v>
      </c>
      <c r="M215" s="36">
        <f t="shared" si="51"/>
        <v>0</v>
      </c>
      <c r="N215" s="31">
        <f t="shared" si="52"/>
        <v>128755036</v>
      </c>
      <c r="O215" s="36">
        <f t="shared" si="53"/>
        <v>0.66919996720606634</v>
      </c>
      <c r="P215" s="31">
        <v>39894531</v>
      </c>
      <c r="Q215" s="31">
        <v>184206269</v>
      </c>
      <c r="R215" s="31">
        <v>185379583</v>
      </c>
      <c r="S215" s="31">
        <v>126533980</v>
      </c>
      <c r="T215" s="36">
        <f t="shared" si="54"/>
        <v>0.68256696855338161</v>
      </c>
      <c r="U215" s="36">
        <f t="shared" si="55"/>
        <v>6.3512063846545841E-2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2213946915</v>
      </c>
      <c r="E216" s="32">
        <f>SUM(E208:E215)</f>
        <v>2257333253</v>
      </c>
      <c r="F216" s="32">
        <f>SUM(F208:F215)</f>
        <v>431039274</v>
      </c>
      <c r="G216" s="37">
        <f t="shared" si="48"/>
        <v>0.19469268710988943</v>
      </c>
      <c r="H216" s="32">
        <f>SUM(H208:H215)</f>
        <v>546494195</v>
      </c>
      <c r="I216" s="37">
        <f t="shared" si="49"/>
        <v>0.24684159827743657</v>
      </c>
      <c r="J216" s="32">
        <f>SUM(J208:J215)</f>
        <v>661996575</v>
      </c>
      <c r="K216" s="37">
        <f t="shared" si="50"/>
        <v>0.29326488418145852</v>
      </c>
      <c r="L216" s="32">
        <f>SUM(L208:L215)</f>
        <v>0</v>
      </c>
      <c r="M216" s="37">
        <f t="shared" si="51"/>
        <v>0</v>
      </c>
      <c r="N216" s="32">
        <f t="shared" si="52"/>
        <v>1639530044</v>
      </c>
      <c r="O216" s="37">
        <f t="shared" si="53"/>
        <v>0.72631280375684959</v>
      </c>
      <c r="P216" s="32">
        <f>SUM(P208:P215)</f>
        <v>742758381</v>
      </c>
      <c r="Q216" s="32">
        <f>SUM(Q208:Q215)</f>
        <v>2900528714</v>
      </c>
      <c r="R216" s="32">
        <f>SUM(R208:R215)</f>
        <v>2181235938</v>
      </c>
      <c r="S216" s="32">
        <f>SUM(S208:S215)</f>
        <v>1541870040</v>
      </c>
      <c r="T216" s="37">
        <f t="shared" si="54"/>
        <v>0.70687907398672245</v>
      </c>
      <c r="U216" s="37">
        <f t="shared" si="55"/>
        <v>-0.10873227157836673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302383357</v>
      </c>
      <c r="E217" s="31">
        <v>304472394</v>
      </c>
      <c r="F217" s="31">
        <v>57889869</v>
      </c>
      <c r="G217" s="36">
        <f t="shared" si="48"/>
        <v>0.1914452884389401</v>
      </c>
      <c r="H217" s="31">
        <v>70775095</v>
      </c>
      <c r="I217" s="36">
        <f t="shared" si="49"/>
        <v>0.23405750799968797</v>
      </c>
      <c r="J217" s="31">
        <v>68888549</v>
      </c>
      <c r="K217" s="36">
        <f t="shared" si="50"/>
        <v>0.22625548442989549</v>
      </c>
      <c r="L217" s="31">
        <v>0</v>
      </c>
      <c r="M217" s="36">
        <f t="shared" si="51"/>
        <v>0</v>
      </c>
      <c r="N217" s="31">
        <f t="shared" si="52"/>
        <v>197553513</v>
      </c>
      <c r="O217" s="36">
        <f t="shared" si="53"/>
        <v>0.64883883364479999</v>
      </c>
      <c r="P217" s="31">
        <v>105386001</v>
      </c>
      <c r="Q217" s="31">
        <v>287153870</v>
      </c>
      <c r="R217" s="31">
        <v>287153870</v>
      </c>
      <c r="S217" s="31">
        <v>196026073</v>
      </c>
      <c r="T217" s="36">
        <f t="shared" si="54"/>
        <v>0.68265168426948242</v>
      </c>
      <c r="U217" s="36">
        <f t="shared" si="55"/>
        <v>-0.34632163336380895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871709768</v>
      </c>
      <c r="E218" s="31">
        <v>1123929845</v>
      </c>
      <c r="F218" s="31">
        <v>129830149</v>
      </c>
      <c r="G218" s="36">
        <f t="shared" si="48"/>
        <v>0.14893735709521153</v>
      </c>
      <c r="H218" s="31">
        <v>156497620</v>
      </c>
      <c r="I218" s="36">
        <f t="shared" si="49"/>
        <v>0.17952950138330903</v>
      </c>
      <c r="J218" s="31">
        <v>114587630</v>
      </c>
      <c r="K218" s="36">
        <f t="shared" si="50"/>
        <v>0.10195265345943368</v>
      </c>
      <c r="L218" s="31">
        <v>0</v>
      </c>
      <c r="M218" s="36">
        <f t="shared" si="51"/>
        <v>0</v>
      </c>
      <c r="N218" s="31">
        <f t="shared" si="52"/>
        <v>400915399</v>
      </c>
      <c r="O218" s="36">
        <f t="shared" si="53"/>
        <v>0.35670856217898544</v>
      </c>
      <c r="P218" s="31">
        <v>108347482</v>
      </c>
      <c r="Q218" s="31">
        <v>771500312</v>
      </c>
      <c r="R218" s="31">
        <v>843045738</v>
      </c>
      <c r="S218" s="31">
        <v>350339673</v>
      </c>
      <c r="T218" s="36">
        <f t="shared" si="54"/>
        <v>0.41556425376294354</v>
      </c>
      <c r="U218" s="36">
        <f t="shared" si="55"/>
        <v>5.7593844220579227E-2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353037488</v>
      </c>
      <c r="E219" s="31">
        <v>437273520</v>
      </c>
      <c r="F219" s="31">
        <v>114312015</v>
      </c>
      <c r="G219" s="36">
        <f t="shared" si="48"/>
        <v>0.32379568427022121</v>
      </c>
      <c r="H219" s="31">
        <v>98375242</v>
      </c>
      <c r="I219" s="36">
        <f t="shared" si="49"/>
        <v>0.27865381253789118</v>
      </c>
      <c r="J219" s="31">
        <v>90550924</v>
      </c>
      <c r="K219" s="36">
        <f t="shared" si="50"/>
        <v>0.20708073976215161</v>
      </c>
      <c r="L219" s="31">
        <v>0</v>
      </c>
      <c r="M219" s="36">
        <f t="shared" si="51"/>
        <v>0</v>
      </c>
      <c r="N219" s="31">
        <f t="shared" si="52"/>
        <v>303238181</v>
      </c>
      <c r="O219" s="36">
        <f t="shared" si="53"/>
        <v>0.69347483241153041</v>
      </c>
      <c r="P219" s="31">
        <v>79614234</v>
      </c>
      <c r="Q219" s="31">
        <v>392213324</v>
      </c>
      <c r="R219" s="31">
        <v>407822209</v>
      </c>
      <c r="S219" s="31">
        <v>265234186</v>
      </c>
      <c r="T219" s="36">
        <f t="shared" si="54"/>
        <v>0.65036719469095905</v>
      </c>
      <c r="U219" s="36">
        <f t="shared" si="55"/>
        <v>0.13737103845023491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84666524</v>
      </c>
      <c r="E220" s="31">
        <v>130678740</v>
      </c>
      <c r="F220" s="31">
        <v>24480480</v>
      </c>
      <c r="G220" s="36">
        <f t="shared" si="48"/>
        <v>0.28914001477136347</v>
      </c>
      <c r="H220" s="31">
        <v>30941982</v>
      </c>
      <c r="I220" s="36">
        <f t="shared" si="49"/>
        <v>0.36545709612455568</v>
      </c>
      <c r="J220" s="31">
        <v>45703543</v>
      </c>
      <c r="K220" s="36">
        <f t="shared" si="50"/>
        <v>0.34973969752080558</v>
      </c>
      <c r="L220" s="31">
        <v>0</v>
      </c>
      <c r="M220" s="36">
        <f t="shared" si="51"/>
        <v>0</v>
      </c>
      <c r="N220" s="31">
        <f t="shared" si="52"/>
        <v>101126005</v>
      </c>
      <c r="O220" s="36">
        <f t="shared" si="53"/>
        <v>0.77385200530706066</v>
      </c>
      <c r="P220" s="31">
        <v>11602268</v>
      </c>
      <c r="Q220" s="31">
        <v>74896716</v>
      </c>
      <c r="R220" s="31">
        <v>95634496</v>
      </c>
      <c r="S220" s="31">
        <v>49314553</v>
      </c>
      <c r="T220" s="36">
        <f t="shared" si="54"/>
        <v>0.51565653673753875</v>
      </c>
      <c r="U220" s="36">
        <f t="shared" si="55"/>
        <v>2.9391904238033462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634661626</v>
      </c>
      <c r="E221" s="31">
        <v>730618929</v>
      </c>
      <c r="F221" s="31">
        <v>74702156</v>
      </c>
      <c r="G221" s="36">
        <f t="shared" si="48"/>
        <v>0.11770391172192912</v>
      </c>
      <c r="H221" s="31">
        <v>71397868</v>
      </c>
      <c r="I221" s="36">
        <f t="shared" si="49"/>
        <v>0.11249753423724408</v>
      </c>
      <c r="J221" s="31">
        <v>74433568</v>
      </c>
      <c r="K221" s="36">
        <f t="shared" si="50"/>
        <v>0.10187741522366169</v>
      </c>
      <c r="L221" s="31">
        <v>0</v>
      </c>
      <c r="M221" s="36">
        <f t="shared" si="51"/>
        <v>0</v>
      </c>
      <c r="N221" s="31">
        <f t="shared" si="52"/>
        <v>220533592</v>
      </c>
      <c r="O221" s="36">
        <f t="shared" si="53"/>
        <v>0.30184489238712292</v>
      </c>
      <c r="P221" s="31">
        <v>66196459</v>
      </c>
      <c r="Q221" s="31">
        <v>700304117</v>
      </c>
      <c r="R221" s="31">
        <v>578890312</v>
      </c>
      <c r="S221" s="31">
        <v>210499971</v>
      </c>
      <c r="T221" s="36">
        <f t="shared" si="54"/>
        <v>0.36362669513805923</v>
      </c>
      <c r="U221" s="36">
        <f t="shared" si="55"/>
        <v>0.12443428431723214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282733212</v>
      </c>
      <c r="E222" s="31">
        <v>410113274</v>
      </c>
      <c r="F222" s="31">
        <v>184004073</v>
      </c>
      <c r="G222" s="36">
        <f t="shared" si="48"/>
        <v>0.65080459313000694</v>
      </c>
      <c r="H222" s="31">
        <v>53184105</v>
      </c>
      <c r="I222" s="36">
        <f t="shared" si="49"/>
        <v>0.1881070307368064</v>
      </c>
      <c r="J222" s="31">
        <v>40412742</v>
      </c>
      <c r="K222" s="36">
        <f t="shared" si="50"/>
        <v>9.8540438854461468E-2</v>
      </c>
      <c r="L222" s="31">
        <v>0</v>
      </c>
      <c r="M222" s="36">
        <f t="shared" si="51"/>
        <v>0</v>
      </c>
      <c r="N222" s="31">
        <f t="shared" si="52"/>
        <v>277600920</v>
      </c>
      <c r="O222" s="36">
        <f t="shared" si="53"/>
        <v>0.67688840522630833</v>
      </c>
      <c r="P222" s="31">
        <v>30231691</v>
      </c>
      <c r="Q222" s="31">
        <v>283139110</v>
      </c>
      <c r="R222" s="31">
        <v>282909023</v>
      </c>
      <c r="S222" s="31">
        <v>141191045</v>
      </c>
      <c r="T222" s="36">
        <f t="shared" si="54"/>
        <v>0.49906872358751175</v>
      </c>
      <c r="U222" s="36">
        <f t="shared" si="55"/>
        <v>0.3367675000382877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176722040</v>
      </c>
      <c r="E223" s="31">
        <v>182043508</v>
      </c>
      <c r="F223" s="31">
        <v>34632058</v>
      </c>
      <c r="G223" s="36">
        <f t="shared" si="48"/>
        <v>0.19596909361164006</v>
      </c>
      <c r="H223" s="31">
        <v>57338001</v>
      </c>
      <c r="I223" s="36">
        <f t="shared" si="49"/>
        <v>0.32445302804336118</v>
      </c>
      <c r="J223" s="31">
        <v>35858297</v>
      </c>
      <c r="K223" s="36">
        <f t="shared" si="50"/>
        <v>0.1969765216785429</v>
      </c>
      <c r="L223" s="31">
        <v>0</v>
      </c>
      <c r="M223" s="36">
        <f t="shared" si="51"/>
        <v>0</v>
      </c>
      <c r="N223" s="31">
        <f t="shared" si="52"/>
        <v>127828356</v>
      </c>
      <c r="O223" s="36">
        <f t="shared" si="53"/>
        <v>0.70218574342129247</v>
      </c>
      <c r="P223" s="31">
        <v>37189906</v>
      </c>
      <c r="Q223" s="31">
        <v>191378569</v>
      </c>
      <c r="R223" s="31">
        <v>217567904</v>
      </c>
      <c r="S223" s="31">
        <v>109666824</v>
      </c>
      <c r="T223" s="36">
        <f t="shared" si="54"/>
        <v>0.50405791471889161</v>
      </c>
      <c r="U223" s="36">
        <f t="shared" si="55"/>
        <v>-3.5805656513356099E-2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2705914015</v>
      </c>
      <c r="E224" s="32">
        <f>SUM(E217:E223)</f>
        <v>3319130210</v>
      </c>
      <c r="F224" s="32">
        <f>SUM(F217:F223)</f>
        <v>619850800</v>
      </c>
      <c r="G224" s="37">
        <f t="shared" si="48"/>
        <v>0.22907261522868458</v>
      </c>
      <c r="H224" s="32">
        <f>SUM(H217:H223)</f>
        <v>538509913</v>
      </c>
      <c r="I224" s="37">
        <f t="shared" si="49"/>
        <v>0.19901220438447673</v>
      </c>
      <c r="J224" s="32">
        <f>SUM(J217:J223)</f>
        <v>470435253</v>
      </c>
      <c r="K224" s="37">
        <f t="shared" si="50"/>
        <v>0.1417344976652784</v>
      </c>
      <c r="L224" s="32">
        <f>SUM(L217:L223)</f>
        <v>0</v>
      </c>
      <c r="M224" s="37">
        <f t="shared" si="51"/>
        <v>0</v>
      </c>
      <c r="N224" s="32">
        <f t="shared" si="52"/>
        <v>1628795966</v>
      </c>
      <c r="O224" s="37">
        <f t="shared" si="53"/>
        <v>0.49072975838450156</v>
      </c>
      <c r="P224" s="32">
        <f>SUM(P217:P223)</f>
        <v>438568041</v>
      </c>
      <c r="Q224" s="32">
        <f>SUM(Q217:Q223)</f>
        <v>2700586018</v>
      </c>
      <c r="R224" s="32">
        <f>SUM(R217:R223)</f>
        <v>2713023552</v>
      </c>
      <c r="S224" s="32">
        <f>SUM(S217:S223)</f>
        <v>1322272325</v>
      </c>
      <c r="T224" s="37">
        <f t="shared" si="54"/>
        <v>0.48737959684324922</v>
      </c>
      <c r="U224" s="37">
        <f t="shared" si="55"/>
        <v>7.2661956688266693E-2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271725242</v>
      </c>
      <c r="E225" s="31">
        <v>271685242</v>
      </c>
      <c r="F225" s="31">
        <v>85192332</v>
      </c>
      <c r="G225" s="36">
        <f t="shared" si="48"/>
        <v>0.31352380578614042</v>
      </c>
      <c r="H225" s="31">
        <v>73792016</v>
      </c>
      <c r="I225" s="36">
        <f t="shared" si="49"/>
        <v>0.27156849859388477</v>
      </c>
      <c r="J225" s="31">
        <v>80591593</v>
      </c>
      <c r="K225" s="36">
        <f t="shared" si="50"/>
        <v>0.29663588793682066</v>
      </c>
      <c r="L225" s="31">
        <v>0</v>
      </c>
      <c r="M225" s="36">
        <f t="shared" si="51"/>
        <v>0</v>
      </c>
      <c r="N225" s="31">
        <f t="shared" si="52"/>
        <v>239575941</v>
      </c>
      <c r="O225" s="36">
        <f t="shared" si="53"/>
        <v>0.88181433498695527</v>
      </c>
      <c r="P225" s="31">
        <v>59051093</v>
      </c>
      <c r="Q225" s="31">
        <v>241473770</v>
      </c>
      <c r="R225" s="31">
        <v>246066559</v>
      </c>
      <c r="S225" s="31">
        <v>191740831</v>
      </c>
      <c r="T225" s="36">
        <f t="shared" si="54"/>
        <v>0.77922344173553471</v>
      </c>
      <c r="U225" s="36">
        <f t="shared" si="55"/>
        <v>0.36477732935442875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370400389</v>
      </c>
      <c r="E226" s="31">
        <v>357488399</v>
      </c>
      <c r="F226" s="31">
        <v>73347832</v>
      </c>
      <c r="G226" s="36">
        <f t="shared" si="48"/>
        <v>0.19802309656861619</v>
      </c>
      <c r="H226" s="31">
        <v>95833667</v>
      </c>
      <c r="I226" s="36">
        <f t="shared" si="49"/>
        <v>0.25872993076149281</v>
      </c>
      <c r="J226" s="31">
        <v>153973458</v>
      </c>
      <c r="K226" s="36">
        <f t="shared" si="50"/>
        <v>0.430708964069069</v>
      </c>
      <c r="L226" s="31">
        <v>0</v>
      </c>
      <c r="M226" s="36">
        <f t="shared" si="51"/>
        <v>0</v>
      </c>
      <c r="N226" s="31">
        <f t="shared" si="52"/>
        <v>323154957</v>
      </c>
      <c r="O226" s="36">
        <f t="shared" si="53"/>
        <v>0.90395928344516707</v>
      </c>
      <c r="P226" s="31">
        <v>101629111</v>
      </c>
      <c r="Q226" s="31">
        <v>360279960</v>
      </c>
      <c r="R226" s="31">
        <v>326491475</v>
      </c>
      <c r="S226" s="31">
        <v>292154663</v>
      </c>
      <c r="T226" s="36">
        <f t="shared" si="54"/>
        <v>0.89483090791267983</v>
      </c>
      <c r="U226" s="36">
        <f t="shared" si="55"/>
        <v>0.51505268997187237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853542570</v>
      </c>
      <c r="E227" s="31">
        <v>908279666</v>
      </c>
      <c r="F227" s="31">
        <v>115698748</v>
      </c>
      <c r="G227" s="36">
        <f t="shared" si="48"/>
        <v>0.13555123325600502</v>
      </c>
      <c r="H227" s="31">
        <v>154624186</v>
      </c>
      <c r="I227" s="36">
        <f t="shared" si="49"/>
        <v>0.18115579870843465</v>
      </c>
      <c r="J227" s="31">
        <v>172414897</v>
      </c>
      <c r="K227" s="36">
        <f t="shared" si="50"/>
        <v>0.18982578103867845</v>
      </c>
      <c r="L227" s="31">
        <v>0</v>
      </c>
      <c r="M227" s="36">
        <f t="shared" si="51"/>
        <v>0</v>
      </c>
      <c r="N227" s="31">
        <f t="shared" si="52"/>
        <v>442737831</v>
      </c>
      <c r="O227" s="36">
        <f t="shared" si="53"/>
        <v>0.48744659555111081</v>
      </c>
      <c r="P227" s="31">
        <v>128662466</v>
      </c>
      <c r="Q227" s="31">
        <v>658954317</v>
      </c>
      <c r="R227" s="31">
        <v>954319626</v>
      </c>
      <c r="S227" s="31">
        <v>405330990</v>
      </c>
      <c r="T227" s="36">
        <f t="shared" si="54"/>
        <v>0.42473295000641642</v>
      </c>
      <c r="U227" s="36">
        <f t="shared" si="55"/>
        <v>0.34005590255047657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861682315</v>
      </c>
      <c r="E228" s="31">
        <v>1863497019</v>
      </c>
      <c r="F228" s="31">
        <v>148010651</v>
      </c>
      <c r="G228" s="36">
        <f t="shared" si="48"/>
        <v>0.17176939624204773</v>
      </c>
      <c r="H228" s="31">
        <v>193647146</v>
      </c>
      <c r="I228" s="36">
        <f t="shared" si="49"/>
        <v>0.22473148471197299</v>
      </c>
      <c r="J228" s="31">
        <v>199317018</v>
      </c>
      <c r="K228" s="36">
        <f t="shared" si="50"/>
        <v>0.10695859234964518</v>
      </c>
      <c r="L228" s="31">
        <v>0</v>
      </c>
      <c r="M228" s="36">
        <f t="shared" si="51"/>
        <v>0</v>
      </c>
      <c r="N228" s="31">
        <f t="shared" si="52"/>
        <v>540974815</v>
      </c>
      <c r="O228" s="36">
        <f t="shared" si="53"/>
        <v>0.29030087490577305</v>
      </c>
      <c r="P228" s="31">
        <v>191549723</v>
      </c>
      <c r="Q228" s="31">
        <v>809255830</v>
      </c>
      <c r="R228" s="31">
        <v>1052852364</v>
      </c>
      <c r="S228" s="31">
        <v>515037698</v>
      </c>
      <c r="T228" s="36">
        <f t="shared" si="54"/>
        <v>0.48918320897648665</v>
      </c>
      <c r="U228" s="36">
        <f t="shared" si="55"/>
        <v>4.0549758456189577E-2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126770368</v>
      </c>
      <c r="E229" s="31">
        <v>134178149</v>
      </c>
      <c r="F229" s="31">
        <v>32349872</v>
      </c>
      <c r="G229" s="36">
        <f t="shared" si="48"/>
        <v>0.25518480785667513</v>
      </c>
      <c r="H229" s="31">
        <v>34640715</v>
      </c>
      <c r="I229" s="36">
        <f t="shared" si="49"/>
        <v>0.27325561601272624</v>
      </c>
      <c r="J229" s="31">
        <v>31516358</v>
      </c>
      <c r="K229" s="36">
        <f t="shared" si="50"/>
        <v>0.23488442965478679</v>
      </c>
      <c r="L229" s="31">
        <v>0</v>
      </c>
      <c r="M229" s="36">
        <f t="shared" si="51"/>
        <v>0</v>
      </c>
      <c r="N229" s="31">
        <f t="shared" si="52"/>
        <v>98506945</v>
      </c>
      <c r="O229" s="36">
        <f t="shared" si="53"/>
        <v>0.73415042414991127</v>
      </c>
      <c r="P229" s="31">
        <v>28447312</v>
      </c>
      <c r="Q229" s="31">
        <v>122034810</v>
      </c>
      <c r="R229" s="31">
        <v>133601352</v>
      </c>
      <c r="S229" s="31">
        <v>100020478</v>
      </c>
      <c r="T229" s="36">
        <f t="shared" si="54"/>
        <v>0.74864869630960018</v>
      </c>
      <c r="U229" s="36">
        <f t="shared" si="55"/>
        <v>0.10788527225349087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2484120884</v>
      </c>
      <c r="E230" s="32">
        <f>SUM(E225:E229)</f>
        <v>3535128475</v>
      </c>
      <c r="F230" s="32">
        <f>SUM(F225:F229)</f>
        <v>454599435</v>
      </c>
      <c r="G230" s="37">
        <f t="shared" si="48"/>
        <v>0.18300213887658778</v>
      </c>
      <c r="H230" s="32">
        <f>SUM(H225:H229)</f>
        <v>552537730</v>
      </c>
      <c r="I230" s="37">
        <f t="shared" si="49"/>
        <v>0.22242787521285537</v>
      </c>
      <c r="J230" s="32">
        <f>SUM(J225:J229)</f>
        <v>637813324</v>
      </c>
      <c r="K230" s="37">
        <f t="shared" si="50"/>
        <v>0.18042154012521427</v>
      </c>
      <c r="L230" s="32">
        <f>SUM(L225:L229)</f>
        <v>0</v>
      </c>
      <c r="M230" s="37">
        <f t="shared" si="51"/>
        <v>0</v>
      </c>
      <c r="N230" s="32">
        <f t="shared" si="52"/>
        <v>1644950489</v>
      </c>
      <c r="O230" s="37">
        <f t="shared" si="53"/>
        <v>0.46531561741896804</v>
      </c>
      <c r="P230" s="32">
        <f>SUM(P225:P229)</f>
        <v>509339705</v>
      </c>
      <c r="Q230" s="32">
        <f>SUM(Q225:Q229)</f>
        <v>2191998687</v>
      </c>
      <c r="R230" s="32">
        <f>SUM(R225:R229)</f>
        <v>2713331376</v>
      </c>
      <c r="S230" s="32">
        <f>SUM(S225:S229)</f>
        <v>1504284660</v>
      </c>
      <c r="T230" s="37">
        <f t="shared" si="54"/>
        <v>0.554405065782131</v>
      </c>
      <c r="U230" s="37">
        <f t="shared" si="55"/>
        <v>0.25223562533771049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7403981814</v>
      </c>
      <c r="E231" s="32">
        <f>SUM(E208:E215,E217:E223,E225:E229)</f>
        <v>9111591938</v>
      </c>
      <c r="F231" s="32">
        <f>SUM(F208:F215,F217:F223,F225:F229)</f>
        <v>1505489509</v>
      </c>
      <c r="G231" s="37">
        <f t="shared" si="48"/>
        <v>0.20333511707893559</v>
      </c>
      <c r="H231" s="32">
        <f>SUM(H208:H215,H217:H223,H225:H229)</f>
        <v>1637541838</v>
      </c>
      <c r="I231" s="37">
        <f t="shared" si="49"/>
        <v>0.22117042952531488</v>
      </c>
      <c r="J231" s="32">
        <f>SUM(J208:J215,J217:J223,J225:J229)</f>
        <v>1770245152</v>
      </c>
      <c r="K231" s="37">
        <f t="shared" si="50"/>
        <v>0.19428494647759323</v>
      </c>
      <c r="L231" s="32">
        <f>SUM(L208:L215,L217:L223,L225:L229)</f>
        <v>0</v>
      </c>
      <c r="M231" s="37">
        <f t="shared" si="51"/>
        <v>0</v>
      </c>
      <c r="N231" s="32">
        <f t="shared" si="52"/>
        <v>4913276499</v>
      </c>
      <c r="O231" s="37">
        <f t="shared" si="53"/>
        <v>0.53923359742539867</v>
      </c>
      <c r="P231" s="32">
        <f>SUM(P208:P215,P217:P223,P225:P229)</f>
        <v>1690666127</v>
      </c>
      <c r="Q231" s="32">
        <f>SUM(Q208:Q215,Q217:Q223,Q225:Q229)</f>
        <v>7793113419</v>
      </c>
      <c r="R231" s="32">
        <f>SUM(R208:R215,R217:R223,R225:R229)</f>
        <v>7607590866</v>
      </c>
      <c r="S231" s="32">
        <f>SUM(S208:S215,S217:S223,S225:S229)</f>
        <v>4368427025</v>
      </c>
      <c r="T231" s="37">
        <f t="shared" si="54"/>
        <v>0.57421950022620993</v>
      </c>
      <c r="U231" s="37">
        <f t="shared" si="55"/>
        <v>4.7069627603652853E-2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269851202</v>
      </c>
      <c r="E234" s="31">
        <v>286117431</v>
      </c>
      <c r="F234" s="31">
        <v>56667693</v>
      </c>
      <c r="G234" s="36">
        <f t="shared" ref="G234:G260" si="56">IF(($D234     =0),0,($F234     /$D234     ))</f>
        <v>0.20999607405862139</v>
      </c>
      <c r="H234" s="31">
        <v>61556537</v>
      </c>
      <c r="I234" s="36">
        <f t="shared" ref="I234:I260" si="57">IF(($D234     =0),0,($H234     /$D234     ))</f>
        <v>0.22811288793147566</v>
      </c>
      <c r="J234" s="31">
        <v>54440881</v>
      </c>
      <c r="K234" s="36">
        <f t="shared" ref="K234:K260" si="58">IF(($E234     =0),0,($J234     /$E234     ))</f>
        <v>0.19027460441583513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172665111</v>
      </c>
      <c r="O234" s="36">
        <f t="shared" ref="O234:O260" si="61">IF(($E234     =0),0,($N234     /$E234     ))</f>
        <v>0.60347637820080946</v>
      </c>
      <c r="P234" s="31">
        <v>44354378</v>
      </c>
      <c r="Q234" s="31">
        <v>246442053</v>
      </c>
      <c r="R234" s="31">
        <v>277538236</v>
      </c>
      <c r="S234" s="31">
        <v>149222365</v>
      </c>
      <c r="T234" s="36">
        <f t="shared" ref="T234:T260" si="62">IF(($R234     =0),0,($S234     /$R234     ))</f>
        <v>0.53766416891112623</v>
      </c>
      <c r="U234" s="36">
        <f t="shared" ref="U234:U260" si="63">IF(($P234     =0),0,(($J234     /$P234     )-1))</f>
        <v>0.227407156966557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554826319</v>
      </c>
      <c r="E235" s="31">
        <v>562291077</v>
      </c>
      <c r="F235" s="31">
        <v>121685767</v>
      </c>
      <c r="G235" s="36">
        <f t="shared" si="56"/>
        <v>0.21932226866836863</v>
      </c>
      <c r="H235" s="31">
        <v>255214239</v>
      </c>
      <c r="I235" s="36">
        <f t="shared" si="57"/>
        <v>0.4599894241859136</v>
      </c>
      <c r="J235" s="31">
        <v>245961684</v>
      </c>
      <c r="K235" s="36">
        <f t="shared" si="58"/>
        <v>0.43742768480745425</v>
      </c>
      <c r="L235" s="31">
        <v>0</v>
      </c>
      <c r="M235" s="36">
        <f t="shared" si="59"/>
        <v>0</v>
      </c>
      <c r="N235" s="31">
        <f t="shared" si="60"/>
        <v>622861690</v>
      </c>
      <c r="O235" s="36">
        <f t="shared" si="61"/>
        <v>1.1077210994048907</v>
      </c>
      <c r="P235" s="31">
        <v>142901098</v>
      </c>
      <c r="Q235" s="31">
        <v>827591016</v>
      </c>
      <c r="R235" s="31">
        <v>907644966</v>
      </c>
      <c r="S235" s="31">
        <v>500018171</v>
      </c>
      <c r="T235" s="36">
        <f t="shared" si="62"/>
        <v>0.55089620912413018</v>
      </c>
      <c r="U235" s="36">
        <f t="shared" si="63"/>
        <v>0.72120219818045062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721818298</v>
      </c>
      <c r="E236" s="31">
        <v>740954293</v>
      </c>
      <c r="F236" s="31">
        <v>46704586</v>
      </c>
      <c r="G236" s="36">
        <f t="shared" si="56"/>
        <v>6.4704075983399362E-2</v>
      </c>
      <c r="H236" s="31">
        <v>40004265</v>
      </c>
      <c r="I236" s="36">
        <f t="shared" si="57"/>
        <v>5.5421516898148789E-2</v>
      </c>
      <c r="J236" s="31">
        <v>270329567</v>
      </c>
      <c r="K236" s="36">
        <f t="shared" si="58"/>
        <v>0.36483973377828854</v>
      </c>
      <c r="L236" s="31">
        <v>0</v>
      </c>
      <c r="M236" s="36">
        <f t="shared" si="59"/>
        <v>0</v>
      </c>
      <c r="N236" s="31">
        <f t="shared" si="60"/>
        <v>357038418</v>
      </c>
      <c r="O236" s="36">
        <f t="shared" si="61"/>
        <v>0.48186294535714363</v>
      </c>
      <c r="P236" s="31">
        <v>102256736</v>
      </c>
      <c r="Q236" s="31">
        <v>756814426</v>
      </c>
      <c r="R236" s="31">
        <v>713297729</v>
      </c>
      <c r="S236" s="31">
        <v>294408863</v>
      </c>
      <c r="T236" s="36">
        <f t="shared" si="62"/>
        <v>0.41274330623867722</v>
      </c>
      <c r="U236" s="36">
        <f t="shared" si="63"/>
        <v>1.6436357894310261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79013048</v>
      </c>
      <c r="E237" s="31">
        <v>76741563</v>
      </c>
      <c r="F237" s="31">
        <v>2366700</v>
      </c>
      <c r="G237" s="36">
        <f t="shared" si="56"/>
        <v>2.9953280627776819E-2</v>
      </c>
      <c r="H237" s="31">
        <v>24786553</v>
      </c>
      <c r="I237" s="36">
        <f t="shared" si="57"/>
        <v>0.31370202298739319</v>
      </c>
      <c r="J237" s="31">
        <v>14218541</v>
      </c>
      <c r="K237" s="36">
        <f t="shared" si="58"/>
        <v>0.18527823052027231</v>
      </c>
      <c r="L237" s="31">
        <v>0</v>
      </c>
      <c r="M237" s="36">
        <f t="shared" si="59"/>
        <v>0</v>
      </c>
      <c r="N237" s="31">
        <f t="shared" si="60"/>
        <v>41371794</v>
      </c>
      <c r="O237" s="36">
        <f t="shared" si="61"/>
        <v>0.53910543886107709</v>
      </c>
      <c r="P237" s="31">
        <v>7436668</v>
      </c>
      <c r="Q237" s="31">
        <v>81905517</v>
      </c>
      <c r="R237" s="31">
        <v>80570699</v>
      </c>
      <c r="S237" s="31">
        <v>45495367</v>
      </c>
      <c r="T237" s="36">
        <f t="shared" si="62"/>
        <v>0.56466392329548987</v>
      </c>
      <c r="U237" s="36">
        <f t="shared" si="63"/>
        <v>0.91195048642752363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331088498</v>
      </c>
      <c r="E238" s="31">
        <v>339068029</v>
      </c>
      <c r="F238" s="31">
        <v>49141941</v>
      </c>
      <c r="G238" s="36">
        <f t="shared" si="56"/>
        <v>0.14842539471123517</v>
      </c>
      <c r="H238" s="31">
        <v>88483346</v>
      </c>
      <c r="I238" s="36">
        <f t="shared" si="57"/>
        <v>0.26724983360793164</v>
      </c>
      <c r="J238" s="31">
        <v>58763326</v>
      </c>
      <c r="K238" s="36">
        <f t="shared" si="58"/>
        <v>0.17330836579700057</v>
      </c>
      <c r="L238" s="31">
        <v>0</v>
      </c>
      <c r="M238" s="36">
        <f t="shared" si="59"/>
        <v>0</v>
      </c>
      <c r="N238" s="31">
        <f t="shared" si="60"/>
        <v>196388613</v>
      </c>
      <c r="O238" s="36">
        <f t="shared" si="61"/>
        <v>0.57920121097586585</v>
      </c>
      <c r="P238" s="31">
        <v>148026515</v>
      </c>
      <c r="Q238" s="31">
        <v>300575335</v>
      </c>
      <c r="R238" s="31">
        <v>339635700</v>
      </c>
      <c r="S238" s="31">
        <v>262823981</v>
      </c>
      <c r="T238" s="36">
        <f t="shared" si="62"/>
        <v>0.7738408565412882</v>
      </c>
      <c r="U238" s="36">
        <f t="shared" si="63"/>
        <v>-0.6030216208224588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158835125</v>
      </c>
      <c r="E239" s="31">
        <v>210246768</v>
      </c>
      <c r="F239" s="31">
        <v>39716531</v>
      </c>
      <c r="G239" s="36">
        <f t="shared" si="56"/>
        <v>0.25004879116001577</v>
      </c>
      <c r="H239" s="31">
        <v>54166144</v>
      </c>
      <c r="I239" s="36">
        <f t="shared" si="57"/>
        <v>0.34102119414707549</v>
      </c>
      <c r="J239" s="31">
        <v>45897087</v>
      </c>
      <c r="K239" s="36">
        <f t="shared" si="58"/>
        <v>0.21830103471554912</v>
      </c>
      <c r="L239" s="31">
        <v>0</v>
      </c>
      <c r="M239" s="36">
        <f t="shared" si="59"/>
        <v>0</v>
      </c>
      <c r="N239" s="31">
        <f t="shared" si="60"/>
        <v>139779762</v>
      </c>
      <c r="O239" s="36">
        <f t="shared" si="61"/>
        <v>0.6648366742075198</v>
      </c>
      <c r="P239" s="31">
        <v>16848289</v>
      </c>
      <c r="Q239" s="31">
        <v>119578671</v>
      </c>
      <c r="R239" s="31">
        <v>163532616</v>
      </c>
      <c r="S239" s="31">
        <v>92732184</v>
      </c>
      <c r="T239" s="36">
        <f t="shared" si="62"/>
        <v>0.56705620119230526</v>
      </c>
      <c r="U239" s="36">
        <f t="shared" si="63"/>
        <v>1.7241393473248232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2115432490</v>
      </c>
      <c r="E240" s="32">
        <f>SUM(E234:E239)</f>
        <v>2215419161</v>
      </c>
      <c r="F240" s="32">
        <f>SUM(F234:F239)</f>
        <v>316283218</v>
      </c>
      <c r="G240" s="37">
        <f t="shared" si="56"/>
        <v>0.14951231934610212</v>
      </c>
      <c r="H240" s="32">
        <f>SUM(H234:H239)</f>
        <v>524211084</v>
      </c>
      <c r="I240" s="37">
        <f t="shared" si="57"/>
        <v>0.24780326787927892</v>
      </c>
      <c r="J240" s="32">
        <f>SUM(J234:J239)</f>
        <v>689611086</v>
      </c>
      <c r="K240" s="37">
        <f t="shared" si="58"/>
        <v>0.31127792796046871</v>
      </c>
      <c r="L240" s="32">
        <f>SUM(L234:L239)</f>
        <v>0</v>
      </c>
      <c r="M240" s="37">
        <f t="shared" si="59"/>
        <v>0</v>
      </c>
      <c r="N240" s="32">
        <f t="shared" si="60"/>
        <v>1530105388</v>
      </c>
      <c r="O240" s="37">
        <f t="shared" si="61"/>
        <v>0.69066180113262998</v>
      </c>
      <c r="P240" s="32">
        <f>SUM(P234:P239)</f>
        <v>461823684</v>
      </c>
      <c r="Q240" s="32">
        <f>SUM(Q234:Q239)</f>
        <v>2332907018</v>
      </c>
      <c r="R240" s="32">
        <f>SUM(R234:R239)</f>
        <v>2482219946</v>
      </c>
      <c r="S240" s="32">
        <f>SUM(S234:S239)</f>
        <v>1344700931</v>
      </c>
      <c r="T240" s="37">
        <f t="shared" si="62"/>
        <v>0.54173319055264735</v>
      </c>
      <c r="U240" s="37">
        <f t="shared" si="63"/>
        <v>0.49323456091957385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97032863</v>
      </c>
      <c r="E241" s="31">
        <v>99649355</v>
      </c>
      <c r="F241" s="31">
        <v>26203285</v>
      </c>
      <c r="G241" s="36">
        <f t="shared" si="56"/>
        <v>0.27004546902836413</v>
      </c>
      <c r="H241" s="31">
        <v>31498071</v>
      </c>
      <c r="I241" s="36">
        <f t="shared" si="57"/>
        <v>0.32461240476847519</v>
      </c>
      <c r="J241" s="31">
        <v>17693629</v>
      </c>
      <c r="K241" s="36">
        <f t="shared" si="58"/>
        <v>0.17755889137466069</v>
      </c>
      <c r="L241" s="31">
        <v>0</v>
      </c>
      <c r="M241" s="36">
        <f t="shared" si="59"/>
        <v>0</v>
      </c>
      <c r="N241" s="31">
        <f t="shared" si="60"/>
        <v>75394985</v>
      </c>
      <c r="O241" s="36">
        <f t="shared" si="61"/>
        <v>0.7566028400284176</v>
      </c>
      <c r="P241" s="31">
        <v>28901236</v>
      </c>
      <c r="Q241" s="31">
        <v>125799624</v>
      </c>
      <c r="R241" s="31">
        <v>134011428</v>
      </c>
      <c r="S241" s="31">
        <v>90631028</v>
      </c>
      <c r="T241" s="36">
        <f t="shared" si="62"/>
        <v>0.6762932785105461</v>
      </c>
      <c r="U241" s="36">
        <f t="shared" si="63"/>
        <v>-0.38778988552600313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101172670</v>
      </c>
      <c r="E242" s="31">
        <v>134721202</v>
      </c>
      <c r="F242" s="31">
        <v>19969046</v>
      </c>
      <c r="G242" s="36">
        <f t="shared" si="56"/>
        <v>0.19737589212580828</v>
      </c>
      <c r="H242" s="31">
        <v>41159568</v>
      </c>
      <c r="I242" s="36">
        <f t="shared" si="57"/>
        <v>0.40682496567501875</v>
      </c>
      <c r="J242" s="31">
        <v>30879079</v>
      </c>
      <c r="K242" s="36">
        <f t="shared" si="58"/>
        <v>0.22920727058239876</v>
      </c>
      <c r="L242" s="31">
        <v>0</v>
      </c>
      <c r="M242" s="36">
        <f t="shared" si="59"/>
        <v>0</v>
      </c>
      <c r="N242" s="31">
        <f t="shared" si="60"/>
        <v>92007693</v>
      </c>
      <c r="O242" s="36">
        <f t="shared" si="61"/>
        <v>0.68294887244251279</v>
      </c>
      <c r="P242" s="31">
        <v>35969921</v>
      </c>
      <c r="Q242" s="31">
        <v>113317333</v>
      </c>
      <c r="R242" s="31">
        <v>109112454</v>
      </c>
      <c r="S242" s="31">
        <v>85146025</v>
      </c>
      <c r="T242" s="36">
        <f t="shared" si="62"/>
        <v>0.78035111372346189</v>
      </c>
      <c r="U242" s="36">
        <f t="shared" si="63"/>
        <v>-0.14153053046738695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584300947</v>
      </c>
      <c r="E243" s="31">
        <v>507073978</v>
      </c>
      <c r="F243" s="31">
        <v>62059885</v>
      </c>
      <c r="G243" s="36">
        <f t="shared" si="56"/>
        <v>0.10621219308070025</v>
      </c>
      <c r="H243" s="31">
        <v>89267839</v>
      </c>
      <c r="I243" s="36">
        <f t="shared" si="57"/>
        <v>0.15277715954138271</v>
      </c>
      <c r="J243" s="31">
        <v>91204491</v>
      </c>
      <c r="K243" s="36">
        <f t="shared" si="58"/>
        <v>0.17986427021896989</v>
      </c>
      <c r="L243" s="31">
        <v>0</v>
      </c>
      <c r="M243" s="36">
        <f t="shared" si="59"/>
        <v>0</v>
      </c>
      <c r="N243" s="31">
        <f t="shared" si="60"/>
        <v>242532215</v>
      </c>
      <c r="O243" s="36">
        <f t="shared" si="61"/>
        <v>0.47829749804278066</v>
      </c>
      <c r="P243" s="31">
        <v>49082405</v>
      </c>
      <c r="Q243" s="31">
        <v>561993900</v>
      </c>
      <c r="R243" s="31">
        <v>-72487071</v>
      </c>
      <c r="S243" s="31">
        <v>253462717</v>
      </c>
      <c r="T243" s="36">
        <f t="shared" si="62"/>
        <v>-3.4966610390423969</v>
      </c>
      <c r="U243" s="36">
        <f t="shared" si="63"/>
        <v>0.85819115831834236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169657565</v>
      </c>
      <c r="E244" s="31">
        <v>309853536</v>
      </c>
      <c r="F244" s="31">
        <v>17057951</v>
      </c>
      <c r="G244" s="36">
        <f t="shared" si="56"/>
        <v>0.10054341520226345</v>
      </c>
      <c r="H244" s="31">
        <v>21387499</v>
      </c>
      <c r="I244" s="36">
        <f t="shared" si="57"/>
        <v>0.12606274880816543</v>
      </c>
      <c r="J244" s="31">
        <v>27454079</v>
      </c>
      <c r="K244" s="36">
        <f t="shared" si="58"/>
        <v>8.8603407127166037E-2</v>
      </c>
      <c r="L244" s="31">
        <v>0</v>
      </c>
      <c r="M244" s="36">
        <f t="shared" si="59"/>
        <v>0</v>
      </c>
      <c r="N244" s="31">
        <f t="shared" si="60"/>
        <v>65899529</v>
      </c>
      <c r="O244" s="36">
        <f t="shared" si="61"/>
        <v>0.21267960937518557</v>
      </c>
      <c r="P244" s="31">
        <v>50177480</v>
      </c>
      <c r="Q244" s="31">
        <v>354079191</v>
      </c>
      <c r="R244" s="31">
        <v>353735930</v>
      </c>
      <c r="S244" s="31">
        <v>202809095</v>
      </c>
      <c r="T244" s="36">
        <f t="shared" si="62"/>
        <v>0.57333473305920601</v>
      </c>
      <c r="U244" s="36">
        <f t="shared" si="63"/>
        <v>-0.45286054620519001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164054875</v>
      </c>
      <c r="E245" s="31">
        <v>173518628</v>
      </c>
      <c r="F245" s="31">
        <v>27810054</v>
      </c>
      <c r="G245" s="36">
        <f t="shared" si="56"/>
        <v>0.16951677906554133</v>
      </c>
      <c r="H245" s="31">
        <v>20151099</v>
      </c>
      <c r="I245" s="36">
        <f t="shared" si="57"/>
        <v>0.12283145502381444</v>
      </c>
      <c r="J245" s="31">
        <v>18230455</v>
      </c>
      <c r="K245" s="36">
        <f t="shared" si="58"/>
        <v>0.10506338835274792</v>
      </c>
      <c r="L245" s="31">
        <v>0</v>
      </c>
      <c r="M245" s="36">
        <f t="shared" si="59"/>
        <v>0</v>
      </c>
      <c r="N245" s="31">
        <f t="shared" si="60"/>
        <v>66191608</v>
      </c>
      <c r="O245" s="36">
        <f t="shared" si="61"/>
        <v>0.38146687051951561</v>
      </c>
      <c r="P245" s="31">
        <v>17969310</v>
      </c>
      <c r="Q245" s="31">
        <v>223290568</v>
      </c>
      <c r="R245" s="31">
        <v>245952454</v>
      </c>
      <c r="S245" s="31">
        <v>53207617</v>
      </c>
      <c r="T245" s="36">
        <f t="shared" si="62"/>
        <v>0.21633293807265691</v>
      </c>
      <c r="U245" s="36">
        <f t="shared" si="63"/>
        <v>1.4532834037589648E-2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248091926</v>
      </c>
      <c r="E246" s="31">
        <v>249339519</v>
      </c>
      <c r="F246" s="31">
        <v>40219816</v>
      </c>
      <c r="G246" s="36">
        <f t="shared" si="56"/>
        <v>0.16211658576909915</v>
      </c>
      <c r="H246" s="31">
        <v>69339878</v>
      </c>
      <c r="I246" s="36">
        <f t="shared" si="57"/>
        <v>0.27949268288561718</v>
      </c>
      <c r="J246" s="31">
        <v>40564557</v>
      </c>
      <c r="K246" s="36">
        <f t="shared" si="58"/>
        <v>0.16268803743060081</v>
      </c>
      <c r="L246" s="31">
        <v>0</v>
      </c>
      <c r="M246" s="36">
        <f t="shared" si="59"/>
        <v>0</v>
      </c>
      <c r="N246" s="31">
        <f t="shared" si="60"/>
        <v>150124251</v>
      </c>
      <c r="O246" s="36">
        <f t="shared" si="61"/>
        <v>0.60208767387571638</v>
      </c>
      <c r="P246" s="31">
        <v>26682318</v>
      </c>
      <c r="Q246" s="31">
        <v>239646664</v>
      </c>
      <c r="R246" s="31">
        <v>237567280</v>
      </c>
      <c r="S246" s="31">
        <v>117550846</v>
      </c>
      <c r="T246" s="36">
        <f t="shared" si="62"/>
        <v>0.494810758451248</v>
      </c>
      <c r="U246" s="36">
        <f t="shared" si="63"/>
        <v>0.52027859798387821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1364310846</v>
      </c>
      <c r="E247" s="32">
        <f>SUM(E241:E246)</f>
        <v>1474156218</v>
      </c>
      <c r="F247" s="32">
        <f>SUM(F241:F246)</f>
        <v>193320037</v>
      </c>
      <c r="G247" s="37">
        <f t="shared" si="56"/>
        <v>0.14169794044135306</v>
      </c>
      <c r="H247" s="32">
        <f>SUM(H241:H246)</f>
        <v>272803954</v>
      </c>
      <c r="I247" s="37">
        <f t="shared" si="57"/>
        <v>0.19995732995880619</v>
      </c>
      <c r="J247" s="32">
        <f>SUM(J241:J246)</f>
        <v>226026290</v>
      </c>
      <c r="K247" s="37">
        <f t="shared" si="58"/>
        <v>0.15332587363546296</v>
      </c>
      <c r="L247" s="32">
        <f>SUM(L241:L246)</f>
        <v>0</v>
      </c>
      <c r="M247" s="37">
        <f t="shared" si="59"/>
        <v>0</v>
      </c>
      <c r="N247" s="32">
        <f t="shared" si="60"/>
        <v>692150281</v>
      </c>
      <c r="O247" s="37">
        <f t="shared" si="61"/>
        <v>0.46952302106695726</v>
      </c>
      <c r="P247" s="32">
        <f>SUM(P241:P246)</f>
        <v>208782670</v>
      </c>
      <c r="Q247" s="32">
        <f>SUM(Q241:Q246)</f>
        <v>1618127280</v>
      </c>
      <c r="R247" s="32">
        <f>SUM(R241:R246)</f>
        <v>1007892475</v>
      </c>
      <c r="S247" s="32">
        <f>SUM(S241:S246)</f>
        <v>802807328</v>
      </c>
      <c r="T247" s="37">
        <f t="shared" si="62"/>
        <v>0.79652080744029763</v>
      </c>
      <c r="U247" s="37">
        <f t="shared" si="63"/>
        <v>8.2591241888035904E-2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243089264</v>
      </c>
      <c r="E248" s="31">
        <v>287247091</v>
      </c>
      <c r="F248" s="31">
        <v>52029367</v>
      </c>
      <c r="G248" s="36">
        <f t="shared" si="56"/>
        <v>0.21403399781571597</v>
      </c>
      <c r="H248" s="31">
        <v>65530342</v>
      </c>
      <c r="I248" s="36">
        <f t="shared" si="57"/>
        <v>0.26957316387283975</v>
      </c>
      <c r="J248" s="31">
        <v>59944919</v>
      </c>
      <c r="K248" s="36">
        <f t="shared" si="58"/>
        <v>0.20868764516052141</v>
      </c>
      <c r="L248" s="31">
        <v>0</v>
      </c>
      <c r="M248" s="36">
        <f t="shared" si="59"/>
        <v>0</v>
      </c>
      <c r="N248" s="31">
        <f t="shared" si="60"/>
        <v>177504628</v>
      </c>
      <c r="O248" s="36">
        <f t="shared" si="61"/>
        <v>0.6179510030268679</v>
      </c>
      <c r="P248" s="31">
        <v>43552983</v>
      </c>
      <c r="Q248" s="31">
        <v>251670166</v>
      </c>
      <c r="R248" s="31">
        <v>260440622</v>
      </c>
      <c r="S248" s="31">
        <v>145166400</v>
      </c>
      <c r="T248" s="36">
        <f t="shared" si="62"/>
        <v>0.55738770275245308</v>
      </c>
      <c r="U248" s="36">
        <f t="shared" si="63"/>
        <v>0.37636769908504308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114061358</v>
      </c>
      <c r="E249" s="31">
        <v>114061358</v>
      </c>
      <c r="F249" s="31">
        <v>0</v>
      </c>
      <c r="G249" s="36">
        <f t="shared" si="56"/>
        <v>0</v>
      </c>
      <c r="H249" s="31">
        <v>32168188</v>
      </c>
      <c r="I249" s="36">
        <f t="shared" si="57"/>
        <v>0.28202529378968116</v>
      </c>
      <c r="J249" s="31">
        <v>46460393</v>
      </c>
      <c r="K249" s="36">
        <f t="shared" si="58"/>
        <v>0.40732807161562989</v>
      </c>
      <c r="L249" s="31">
        <v>0</v>
      </c>
      <c r="M249" s="36">
        <f t="shared" si="59"/>
        <v>0</v>
      </c>
      <c r="N249" s="31">
        <f t="shared" si="60"/>
        <v>78628581</v>
      </c>
      <c r="O249" s="36">
        <f t="shared" si="61"/>
        <v>0.68935336540531111</v>
      </c>
      <c r="P249" s="31">
        <v>7856827</v>
      </c>
      <c r="Q249" s="31">
        <v>84644086</v>
      </c>
      <c r="R249" s="31">
        <v>91779946</v>
      </c>
      <c r="S249" s="31">
        <v>58526344</v>
      </c>
      <c r="T249" s="36">
        <f t="shared" si="62"/>
        <v>0.6376811771059443</v>
      </c>
      <c r="U249" s="36">
        <f t="shared" si="63"/>
        <v>4.9133786450942605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98108125</v>
      </c>
      <c r="E250" s="31">
        <v>97579885</v>
      </c>
      <c r="F250" s="31">
        <v>27037942</v>
      </c>
      <c r="G250" s="36">
        <f t="shared" si="56"/>
        <v>0.27559330075872923</v>
      </c>
      <c r="H250" s="31">
        <v>22993071</v>
      </c>
      <c r="I250" s="36">
        <f t="shared" si="57"/>
        <v>0.23436459518515923</v>
      </c>
      <c r="J250" s="31">
        <v>27306911</v>
      </c>
      <c r="K250" s="36">
        <f t="shared" si="58"/>
        <v>0.27984159850157642</v>
      </c>
      <c r="L250" s="31">
        <v>0</v>
      </c>
      <c r="M250" s="36">
        <f t="shared" si="59"/>
        <v>0</v>
      </c>
      <c r="N250" s="31">
        <f t="shared" si="60"/>
        <v>77337924</v>
      </c>
      <c r="O250" s="36">
        <f t="shared" si="61"/>
        <v>0.79256010600955307</v>
      </c>
      <c r="P250" s="31">
        <v>23369935</v>
      </c>
      <c r="Q250" s="31">
        <v>82419207</v>
      </c>
      <c r="R250" s="31">
        <v>95165289</v>
      </c>
      <c r="S250" s="31">
        <v>64969671</v>
      </c>
      <c r="T250" s="36">
        <f t="shared" si="62"/>
        <v>0.68270344873328759</v>
      </c>
      <c r="U250" s="36">
        <f t="shared" si="63"/>
        <v>0.16846328412980172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200114333</v>
      </c>
      <c r="E251" s="31">
        <v>228609666</v>
      </c>
      <c r="F251" s="31">
        <v>31331754</v>
      </c>
      <c r="G251" s="36">
        <f t="shared" si="56"/>
        <v>0.15656926483122027</v>
      </c>
      <c r="H251" s="31">
        <v>31965341</v>
      </c>
      <c r="I251" s="36">
        <f t="shared" si="57"/>
        <v>0.1597353898683509</v>
      </c>
      <c r="J251" s="31">
        <v>21679658</v>
      </c>
      <c r="K251" s="36">
        <f t="shared" si="58"/>
        <v>9.4832639316309572E-2</v>
      </c>
      <c r="L251" s="31">
        <v>0</v>
      </c>
      <c r="M251" s="36">
        <f t="shared" si="59"/>
        <v>0</v>
      </c>
      <c r="N251" s="31">
        <f t="shared" si="60"/>
        <v>84976753</v>
      </c>
      <c r="O251" s="36">
        <f t="shared" si="61"/>
        <v>0.37171111128783157</v>
      </c>
      <c r="P251" s="31">
        <v>15600703</v>
      </c>
      <c r="Q251" s="31">
        <v>147500440</v>
      </c>
      <c r="R251" s="31">
        <v>161546045</v>
      </c>
      <c r="S251" s="31">
        <v>75098279</v>
      </c>
      <c r="T251" s="36">
        <f t="shared" si="62"/>
        <v>0.46487228455515578</v>
      </c>
      <c r="U251" s="36">
        <f t="shared" si="63"/>
        <v>0.38965904292902698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121167192</v>
      </c>
      <c r="E252" s="31">
        <v>114349056</v>
      </c>
      <c r="F252" s="31">
        <v>20403567</v>
      </c>
      <c r="G252" s="36">
        <f t="shared" si="56"/>
        <v>0.16839184488157488</v>
      </c>
      <c r="H252" s="31">
        <v>22657130</v>
      </c>
      <c r="I252" s="36">
        <f t="shared" si="57"/>
        <v>0.18699063357018292</v>
      </c>
      <c r="J252" s="31">
        <v>30178921</v>
      </c>
      <c r="K252" s="36">
        <f t="shared" si="58"/>
        <v>0.26391928412596605</v>
      </c>
      <c r="L252" s="31">
        <v>0</v>
      </c>
      <c r="M252" s="36">
        <f t="shared" si="59"/>
        <v>0</v>
      </c>
      <c r="N252" s="31">
        <f t="shared" si="60"/>
        <v>73239618</v>
      </c>
      <c r="O252" s="36">
        <f t="shared" si="61"/>
        <v>0.64049167139604546</v>
      </c>
      <c r="P252" s="31">
        <v>7372320</v>
      </c>
      <c r="Q252" s="31">
        <v>126639912</v>
      </c>
      <c r="R252" s="31">
        <v>126639912</v>
      </c>
      <c r="S252" s="31">
        <v>33896859</v>
      </c>
      <c r="T252" s="36">
        <f t="shared" si="62"/>
        <v>0.26766331770666424</v>
      </c>
      <c r="U252" s="36">
        <f t="shared" si="63"/>
        <v>3.0935446372376676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157801226</v>
      </c>
      <c r="E253" s="31">
        <v>157032088</v>
      </c>
      <c r="F253" s="31">
        <v>22533503</v>
      </c>
      <c r="G253" s="36">
        <f t="shared" si="56"/>
        <v>0.14279675495043365</v>
      </c>
      <c r="H253" s="31">
        <v>27166214</v>
      </c>
      <c r="I253" s="36">
        <f t="shared" si="57"/>
        <v>0.17215464473007328</v>
      </c>
      <c r="J253" s="31">
        <v>24941388</v>
      </c>
      <c r="K253" s="36">
        <f t="shared" si="58"/>
        <v>0.15882988195380807</v>
      </c>
      <c r="L253" s="31">
        <v>0</v>
      </c>
      <c r="M253" s="36">
        <f t="shared" si="59"/>
        <v>0</v>
      </c>
      <c r="N253" s="31">
        <f t="shared" si="60"/>
        <v>74641105</v>
      </c>
      <c r="O253" s="36">
        <f t="shared" si="61"/>
        <v>0.47532390322670864</v>
      </c>
      <c r="P253" s="31">
        <v>22642655</v>
      </c>
      <c r="Q253" s="31">
        <v>107017921</v>
      </c>
      <c r="R253" s="31">
        <v>117406322</v>
      </c>
      <c r="S253" s="31">
        <v>55257906</v>
      </c>
      <c r="T253" s="36">
        <f t="shared" si="62"/>
        <v>0.47065528549646585</v>
      </c>
      <c r="U253" s="36">
        <f t="shared" si="63"/>
        <v>0.10152223756445533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934341498</v>
      </c>
      <c r="E254" s="32">
        <f>SUM(E248:E253)</f>
        <v>998879144</v>
      </c>
      <c r="F254" s="32">
        <f>SUM(F248:F253)</f>
        <v>153336133</v>
      </c>
      <c r="G254" s="37">
        <f t="shared" si="56"/>
        <v>0.16411144461444011</v>
      </c>
      <c r="H254" s="32">
        <f>SUM(H248:H253)</f>
        <v>202480286</v>
      </c>
      <c r="I254" s="37">
        <f t="shared" si="57"/>
        <v>0.21670907953186083</v>
      </c>
      <c r="J254" s="32">
        <f>SUM(J248:J253)</f>
        <v>210512190</v>
      </c>
      <c r="K254" s="37">
        <f t="shared" si="58"/>
        <v>0.21074840861829025</v>
      </c>
      <c r="L254" s="32">
        <f>SUM(L248:L253)</f>
        <v>0</v>
      </c>
      <c r="M254" s="37">
        <f t="shared" si="59"/>
        <v>0</v>
      </c>
      <c r="N254" s="32">
        <f t="shared" si="60"/>
        <v>566328609</v>
      </c>
      <c r="O254" s="37">
        <f t="shared" si="61"/>
        <v>0.56696409410666404</v>
      </c>
      <c r="P254" s="32">
        <f>SUM(P248:P253)</f>
        <v>120395423</v>
      </c>
      <c r="Q254" s="32">
        <f>SUM(Q248:Q253)</f>
        <v>799891732</v>
      </c>
      <c r="R254" s="32">
        <f>SUM(R248:R253)</f>
        <v>852978136</v>
      </c>
      <c r="S254" s="32">
        <f>SUM(S248:S253)</f>
        <v>432915459</v>
      </c>
      <c r="T254" s="37">
        <f t="shared" si="62"/>
        <v>0.50753406298329784</v>
      </c>
      <c r="U254" s="37">
        <f t="shared" si="63"/>
        <v>0.74850658566978923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391412831</v>
      </c>
      <c r="E255" s="31">
        <v>387184831</v>
      </c>
      <c r="F255" s="31">
        <v>39829785</v>
      </c>
      <c r="G255" s="36">
        <f t="shared" si="56"/>
        <v>0.10175901719481445</v>
      </c>
      <c r="H255" s="31">
        <v>50136032</v>
      </c>
      <c r="I255" s="36">
        <f t="shared" si="57"/>
        <v>0.12808990413500268</v>
      </c>
      <c r="J255" s="31">
        <v>162253571</v>
      </c>
      <c r="K255" s="36">
        <f t="shared" si="58"/>
        <v>0.41905973067421126</v>
      </c>
      <c r="L255" s="31">
        <v>0</v>
      </c>
      <c r="M255" s="36">
        <f t="shared" si="59"/>
        <v>0</v>
      </c>
      <c r="N255" s="31">
        <f t="shared" si="60"/>
        <v>252219388</v>
      </c>
      <c r="O255" s="36">
        <f t="shared" si="61"/>
        <v>0.65141856758329464</v>
      </c>
      <c r="P255" s="31">
        <v>204859921</v>
      </c>
      <c r="Q255" s="31">
        <v>431261359</v>
      </c>
      <c r="R255" s="31">
        <v>502750862</v>
      </c>
      <c r="S255" s="31">
        <v>297769034</v>
      </c>
      <c r="T255" s="36">
        <f t="shared" si="62"/>
        <v>0.59227950960728537</v>
      </c>
      <c r="U255" s="36">
        <f t="shared" si="63"/>
        <v>-0.20797796754007336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79627947</v>
      </c>
      <c r="E256" s="31">
        <v>79627947</v>
      </c>
      <c r="F256" s="31">
        <v>13892212</v>
      </c>
      <c r="G256" s="36">
        <f t="shared" si="56"/>
        <v>0.17446402329071725</v>
      </c>
      <c r="H256" s="31">
        <v>18608553</v>
      </c>
      <c r="I256" s="36">
        <f t="shared" si="57"/>
        <v>0.23369374322811562</v>
      </c>
      <c r="J256" s="31">
        <v>12402661</v>
      </c>
      <c r="K256" s="36">
        <f t="shared" si="58"/>
        <v>0.15575763870943451</v>
      </c>
      <c r="L256" s="31">
        <v>0</v>
      </c>
      <c r="M256" s="36">
        <f t="shared" si="59"/>
        <v>0</v>
      </c>
      <c r="N256" s="31">
        <f t="shared" si="60"/>
        <v>44903426</v>
      </c>
      <c r="O256" s="36">
        <f t="shared" si="61"/>
        <v>0.56391540522826744</v>
      </c>
      <c r="P256" s="31">
        <v>21153636</v>
      </c>
      <c r="Q256" s="31">
        <v>103346830</v>
      </c>
      <c r="R256" s="31">
        <v>103346830</v>
      </c>
      <c r="S256" s="31">
        <v>48228519</v>
      </c>
      <c r="T256" s="36">
        <f t="shared" si="62"/>
        <v>0.46666665053974077</v>
      </c>
      <c r="U256" s="36">
        <f t="shared" si="63"/>
        <v>-0.41368656433343187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306722291</v>
      </c>
      <c r="E257" s="31">
        <v>318425100</v>
      </c>
      <c r="F257" s="31">
        <v>72172251</v>
      </c>
      <c r="G257" s="36">
        <f t="shared" si="56"/>
        <v>0.23530161686227102</v>
      </c>
      <c r="H257" s="31">
        <v>75855379</v>
      </c>
      <c r="I257" s="36">
        <f t="shared" si="57"/>
        <v>0.24730963880287396</v>
      </c>
      <c r="J257" s="31">
        <v>63404742</v>
      </c>
      <c r="K257" s="36">
        <f t="shared" si="58"/>
        <v>0.19911979928717932</v>
      </c>
      <c r="L257" s="31">
        <v>0</v>
      </c>
      <c r="M257" s="36">
        <f t="shared" si="59"/>
        <v>0</v>
      </c>
      <c r="N257" s="31">
        <f t="shared" si="60"/>
        <v>211432372</v>
      </c>
      <c r="O257" s="36">
        <f t="shared" si="61"/>
        <v>0.66399405072024786</v>
      </c>
      <c r="P257" s="31">
        <v>60010178</v>
      </c>
      <c r="Q257" s="31">
        <v>293372860</v>
      </c>
      <c r="R257" s="31">
        <v>315403622</v>
      </c>
      <c r="S257" s="31">
        <v>208320908</v>
      </c>
      <c r="T257" s="36">
        <f t="shared" si="62"/>
        <v>0.66048990394916895</v>
      </c>
      <c r="U257" s="36">
        <f t="shared" si="63"/>
        <v>5.65664711076177E-2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69232188</v>
      </c>
      <c r="E258" s="31">
        <v>71057448</v>
      </c>
      <c r="F258" s="31">
        <v>12336331</v>
      </c>
      <c r="G258" s="36">
        <f t="shared" si="56"/>
        <v>0.17818779611587604</v>
      </c>
      <c r="H258" s="31">
        <v>17186091</v>
      </c>
      <c r="I258" s="36">
        <f t="shared" si="57"/>
        <v>0.24823844943337628</v>
      </c>
      <c r="J258" s="31">
        <v>11184708</v>
      </c>
      <c r="K258" s="36">
        <f t="shared" si="58"/>
        <v>0.15740373901410026</v>
      </c>
      <c r="L258" s="31">
        <v>0</v>
      </c>
      <c r="M258" s="36">
        <f t="shared" si="59"/>
        <v>0</v>
      </c>
      <c r="N258" s="31">
        <f t="shared" si="60"/>
        <v>40707130</v>
      </c>
      <c r="O258" s="36">
        <f t="shared" si="61"/>
        <v>0.57287632958616808</v>
      </c>
      <c r="P258" s="31">
        <v>16679250</v>
      </c>
      <c r="Q258" s="31">
        <v>68217770</v>
      </c>
      <c r="R258" s="31">
        <v>70365684</v>
      </c>
      <c r="S258" s="31">
        <v>53828514</v>
      </c>
      <c r="T258" s="36">
        <f t="shared" si="62"/>
        <v>0.76498245934765585</v>
      </c>
      <c r="U258" s="36">
        <f t="shared" si="63"/>
        <v>-0.32942380502720447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846995257</v>
      </c>
      <c r="E259" s="32">
        <f>SUM(E255:E258)</f>
        <v>856295326</v>
      </c>
      <c r="F259" s="32">
        <f>SUM(F255:F258)</f>
        <v>138230579</v>
      </c>
      <c r="G259" s="37">
        <f t="shared" si="56"/>
        <v>0.1632011252218854</v>
      </c>
      <c r="H259" s="32">
        <f>SUM(H255:H258)</f>
        <v>161786055</v>
      </c>
      <c r="I259" s="37">
        <f t="shared" si="57"/>
        <v>0.19101176029371791</v>
      </c>
      <c r="J259" s="32">
        <f>SUM(J255:J258)</f>
        <v>249245682</v>
      </c>
      <c r="K259" s="37">
        <f t="shared" si="58"/>
        <v>0.29107443942768874</v>
      </c>
      <c r="L259" s="32">
        <f>SUM(L255:L258)</f>
        <v>0</v>
      </c>
      <c r="M259" s="37">
        <f t="shared" si="59"/>
        <v>0</v>
      </c>
      <c r="N259" s="32">
        <f t="shared" si="60"/>
        <v>549262316</v>
      </c>
      <c r="O259" s="37">
        <f t="shared" si="61"/>
        <v>0.64144028271853493</v>
      </c>
      <c r="P259" s="32">
        <f>SUM(P255:P258)</f>
        <v>302702985</v>
      </c>
      <c r="Q259" s="32">
        <f>SUM(Q255:Q258)</f>
        <v>896198819</v>
      </c>
      <c r="R259" s="32">
        <f>SUM(R255:R258)</f>
        <v>991866998</v>
      </c>
      <c r="S259" s="32">
        <f>SUM(S255:S258)</f>
        <v>608146975</v>
      </c>
      <c r="T259" s="37">
        <f t="shared" si="62"/>
        <v>0.61313359172778925</v>
      </c>
      <c r="U259" s="37">
        <f t="shared" si="63"/>
        <v>-0.17659985414415391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5261080091</v>
      </c>
      <c r="E260" s="32">
        <f>SUM(E234:E239,E241:E246,E248:E253,E255:E258)</f>
        <v>5544749849</v>
      </c>
      <c r="F260" s="32">
        <f>SUM(F234:F239,F241:F246,F248:F253,F255:F258)</f>
        <v>801169967</v>
      </c>
      <c r="G260" s="37">
        <f t="shared" si="56"/>
        <v>0.15228241219337105</v>
      </c>
      <c r="H260" s="32">
        <f>SUM(H234:H239,H241:H246,H248:H253,H255:H258)</f>
        <v>1161281379</v>
      </c>
      <c r="I260" s="37">
        <f t="shared" si="57"/>
        <v>0.22073060263548838</v>
      </c>
      <c r="J260" s="32">
        <f>SUM(J234:J239,J241:J246,J248:J253,J255:J258)</f>
        <v>1375395248</v>
      </c>
      <c r="K260" s="37">
        <f t="shared" si="58"/>
        <v>0.24805361566456485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3337846594</v>
      </c>
      <c r="O260" s="37">
        <f t="shared" si="61"/>
        <v>0.6019832607240132</v>
      </c>
      <c r="P260" s="32">
        <f>SUM(P234:P239,P241:P246,P248:P253,P255:P258)</f>
        <v>1093704762</v>
      </c>
      <c r="Q260" s="32">
        <f>SUM(Q234:Q239,Q241:Q246,Q248:Q253,Q255:Q258)</f>
        <v>5647124849</v>
      </c>
      <c r="R260" s="32">
        <f>SUM(R234:R239,R241:R246,R248:R253,R255:R258)</f>
        <v>5334957555</v>
      </c>
      <c r="S260" s="32">
        <f>SUM(S234:S239,S241:S246,S248:S253,S255:S258)</f>
        <v>3188570693</v>
      </c>
      <c r="T260" s="37">
        <f t="shared" si="62"/>
        <v>0.5976749880627682</v>
      </c>
      <c r="U260" s="37">
        <f t="shared" si="63"/>
        <v>0.25755623984382003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168818680</v>
      </c>
      <c r="E263" s="31">
        <v>174162945</v>
      </c>
      <c r="F263" s="31">
        <v>29731520</v>
      </c>
      <c r="G263" s="36">
        <f t="shared" ref="G263:G299" si="64">IF(($D263     =0),0,($F263     /$D263     ))</f>
        <v>0.17611510764093169</v>
      </c>
      <c r="H263" s="31">
        <v>35465502</v>
      </c>
      <c r="I263" s="36">
        <f t="shared" ref="I263:I299" si="65">IF(($D263     =0),0,($H263     /$D263     ))</f>
        <v>0.21008043659623449</v>
      </c>
      <c r="J263" s="31">
        <v>28209807</v>
      </c>
      <c r="K263" s="36">
        <f t="shared" ref="K263:K299" si="66">IF(($E263     =0),0,($J263     /$E263     ))</f>
        <v>0.16197364485310006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93406829</v>
      </c>
      <c r="O263" s="36">
        <f t="shared" ref="O263:O299" si="69">IF(($E263     =0),0,($N263     /$E263     ))</f>
        <v>0.53631861243503898</v>
      </c>
      <c r="P263" s="31">
        <v>29908623</v>
      </c>
      <c r="Q263" s="31">
        <v>138120786</v>
      </c>
      <c r="R263" s="31">
        <v>184783019</v>
      </c>
      <c r="S263" s="31">
        <v>100967163</v>
      </c>
      <c r="T263" s="36">
        <f t="shared" ref="T263:T299" si="70">IF(($R263     =0),0,($S263     /$R263     ))</f>
        <v>0.54640931589065556</v>
      </c>
      <c r="U263" s="36">
        <f t="shared" ref="U263:U299" si="71">IF(($P263     =0),0,(($J263     /$P263     )-1))</f>
        <v>-5.6800207752794263E-2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208574316</v>
      </c>
      <c r="E264" s="31">
        <v>204308464</v>
      </c>
      <c r="F264" s="31">
        <v>52318182</v>
      </c>
      <c r="G264" s="36">
        <f t="shared" si="64"/>
        <v>0.25083712608219699</v>
      </c>
      <c r="H264" s="31">
        <v>52624164</v>
      </c>
      <c r="I264" s="36">
        <f t="shared" si="65"/>
        <v>0.25230414275936064</v>
      </c>
      <c r="J264" s="31">
        <v>54588710</v>
      </c>
      <c r="K264" s="36">
        <f t="shared" si="66"/>
        <v>0.26718770691751664</v>
      </c>
      <c r="L264" s="31">
        <v>0</v>
      </c>
      <c r="M264" s="36">
        <f t="shared" si="67"/>
        <v>0</v>
      </c>
      <c r="N264" s="31">
        <f t="shared" si="68"/>
        <v>159531056</v>
      </c>
      <c r="O264" s="36">
        <f t="shared" si="69"/>
        <v>0.78083429769214063</v>
      </c>
      <c r="P264" s="31">
        <v>32042772</v>
      </c>
      <c r="Q264" s="31">
        <v>206774564</v>
      </c>
      <c r="R264" s="31">
        <v>214137428</v>
      </c>
      <c r="S264" s="31">
        <v>141155967</v>
      </c>
      <c r="T264" s="36">
        <f t="shared" si="70"/>
        <v>0.65918400308796088</v>
      </c>
      <c r="U264" s="36">
        <f t="shared" si="71"/>
        <v>0.70362008630214645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190970548</v>
      </c>
      <c r="E265" s="31">
        <v>218641820</v>
      </c>
      <c r="F265" s="31">
        <v>27607084</v>
      </c>
      <c r="G265" s="36">
        <f t="shared" si="64"/>
        <v>0.14456199811501824</v>
      </c>
      <c r="H265" s="31">
        <v>44317754</v>
      </c>
      <c r="I265" s="36">
        <f t="shared" si="65"/>
        <v>0.23206590997476742</v>
      </c>
      <c r="J265" s="31">
        <v>27637401</v>
      </c>
      <c r="K265" s="36">
        <f t="shared" si="66"/>
        <v>0.12640491649767643</v>
      </c>
      <c r="L265" s="31">
        <v>0</v>
      </c>
      <c r="M265" s="36">
        <f t="shared" si="67"/>
        <v>0</v>
      </c>
      <c r="N265" s="31">
        <f t="shared" si="68"/>
        <v>99562239</v>
      </c>
      <c r="O265" s="36">
        <f t="shared" si="69"/>
        <v>0.4553668598258101</v>
      </c>
      <c r="P265" s="31">
        <v>52362662</v>
      </c>
      <c r="Q265" s="31">
        <v>206042587</v>
      </c>
      <c r="R265" s="31">
        <v>198226621</v>
      </c>
      <c r="S265" s="31">
        <v>137694047</v>
      </c>
      <c r="T265" s="36">
        <f t="shared" si="70"/>
        <v>0.69462944132009397</v>
      </c>
      <c r="U265" s="36">
        <f t="shared" si="71"/>
        <v>-0.47219259020864901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49783808</v>
      </c>
      <c r="E266" s="31">
        <v>51586318</v>
      </c>
      <c r="F266" s="31">
        <v>11418590</v>
      </c>
      <c r="G266" s="36">
        <f t="shared" si="64"/>
        <v>0.22936353121079048</v>
      </c>
      <c r="H266" s="31">
        <v>18453224</v>
      </c>
      <c r="I266" s="36">
        <f t="shared" si="65"/>
        <v>0.37066718560380113</v>
      </c>
      <c r="J266" s="31">
        <v>13356970</v>
      </c>
      <c r="K266" s="36">
        <f t="shared" si="66"/>
        <v>0.25892466293097327</v>
      </c>
      <c r="L266" s="31">
        <v>0</v>
      </c>
      <c r="M266" s="36">
        <f t="shared" si="67"/>
        <v>0</v>
      </c>
      <c r="N266" s="31">
        <f t="shared" si="68"/>
        <v>43228784</v>
      </c>
      <c r="O266" s="36">
        <f t="shared" si="69"/>
        <v>0.83798932887592403</v>
      </c>
      <c r="P266" s="31">
        <v>13597681</v>
      </c>
      <c r="Q266" s="31">
        <v>57023740</v>
      </c>
      <c r="R266" s="31">
        <v>63121982</v>
      </c>
      <c r="S266" s="31">
        <v>47119438</v>
      </c>
      <c r="T266" s="36">
        <f t="shared" si="70"/>
        <v>0.74648223181585138</v>
      </c>
      <c r="U266" s="36">
        <f t="shared" si="71"/>
        <v>-1.7702356747448356E-2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618147352</v>
      </c>
      <c r="E267" s="32">
        <f>SUM(E263:E266)</f>
        <v>648699547</v>
      </c>
      <c r="F267" s="32">
        <f>SUM(F263:F266)</f>
        <v>121075376</v>
      </c>
      <c r="G267" s="37">
        <f t="shared" si="64"/>
        <v>0.19586814633802718</v>
      </c>
      <c r="H267" s="32">
        <f>SUM(H263:H266)</f>
        <v>150860644</v>
      </c>
      <c r="I267" s="37">
        <f t="shared" si="65"/>
        <v>0.24405288401203085</v>
      </c>
      <c r="J267" s="32">
        <f>SUM(J263:J266)</f>
        <v>123792888</v>
      </c>
      <c r="K267" s="37">
        <f t="shared" si="66"/>
        <v>0.1908323947079926</v>
      </c>
      <c r="L267" s="32">
        <f>SUM(L263:L266)</f>
        <v>0</v>
      </c>
      <c r="M267" s="37">
        <f t="shared" si="67"/>
        <v>0</v>
      </c>
      <c r="N267" s="32">
        <f t="shared" si="68"/>
        <v>395728908</v>
      </c>
      <c r="O267" s="37">
        <f t="shared" si="69"/>
        <v>0.61003419815861226</v>
      </c>
      <c r="P267" s="32">
        <f>SUM(P263:P266)</f>
        <v>127911738</v>
      </c>
      <c r="Q267" s="32">
        <f>SUM(Q263:Q266)</f>
        <v>607961677</v>
      </c>
      <c r="R267" s="32">
        <f>SUM(R263:R266)</f>
        <v>660269050</v>
      </c>
      <c r="S267" s="32">
        <f>SUM(S263:S266)</f>
        <v>426936615</v>
      </c>
      <c r="T267" s="37">
        <f t="shared" si="70"/>
        <v>0.64661006751717354</v>
      </c>
      <c r="U267" s="37">
        <f t="shared" si="71"/>
        <v>-3.2200719530525057E-2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51580560</v>
      </c>
      <c r="E268" s="31">
        <v>53178482</v>
      </c>
      <c r="F268" s="31">
        <v>9689155</v>
      </c>
      <c r="G268" s="36">
        <f t="shared" si="64"/>
        <v>0.1878450912514327</v>
      </c>
      <c r="H268" s="31">
        <v>6774075</v>
      </c>
      <c r="I268" s="36">
        <f t="shared" si="65"/>
        <v>0.13133000107017062</v>
      </c>
      <c r="J268" s="31">
        <v>7956400</v>
      </c>
      <c r="K268" s="36">
        <f t="shared" si="66"/>
        <v>0.14961690707907008</v>
      </c>
      <c r="L268" s="31">
        <v>0</v>
      </c>
      <c r="M268" s="36">
        <f t="shared" si="67"/>
        <v>0</v>
      </c>
      <c r="N268" s="31">
        <f t="shared" si="68"/>
        <v>24419630</v>
      </c>
      <c r="O268" s="36">
        <f t="shared" si="69"/>
        <v>0.45920133636007138</v>
      </c>
      <c r="P268" s="31">
        <v>6405714</v>
      </c>
      <c r="Q268" s="31">
        <v>36739770</v>
      </c>
      <c r="R268" s="31">
        <v>42685981</v>
      </c>
      <c r="S268" s="31">
        <v>22446573</v>
      </c>
      <c r="T268" s="36">
        <f t="shared" si="70"/>
        <v>0.52585351148425052</v>
      </c>
      <c r="U268" s="36">
        <f t="shared" si="71"/>
        <v>0.24207855673856193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107307490</v>
      </c>
      <c r="E269" s="31">
        <v>139372429</v>
      </c>
      <c r="F269" s="31">
        <v>12600204</v>
      </c>
      <c r="G269" s="36">
        <f t="shared" si="64"/>
        <v>0.11742147728923676</v>
      </c>
      <c r="H269" s="31">
        <v>34071154</v>
      </c>
      <c r="I269" s="36">
        <f t="shared" si="65"/>
        <v>0.31750956060942254</v>
      </c>
      <c r="J269" s="31">
        <v>22610177</v>
      </c>
      <c r="K269" s="36">
        <f t="shared" si="66"/>
        <v>0.16222847777159713</v>
      </c>
      <c r="L269" s="31">
        <v>0</v>
      </c>
      <c r="M269" s="36">
        <f t="shared" si="67"/>
        <v>0</v>
      </c>
      <c r="N269" s="31">
        <f t="shared" si="68"/>
        <v>69281535</v>
      </c>
      <c r="O269" s="36">
        <f t="shared" si="69"/>
        <v>0.49709641639380481</v>
      </c>
      <c r="P269" s="31">
        <v>13746537</v>
      </c>
      <c r="Q269" s="31">
        <v>85687119</v>
      </c>
      <c r="R269" s="31">
        <v>101497060</v>
      </c>
      <c r="S269" s="31">
        <v>47115219</v>
      </c>
      <c r="T269" s="36">
        <f t="shared" si="70"/>
        <v>0.46420279562777483</v>
      </c>
      <c r="U269" s="36">
        <f t="shared" si="71"/>
        <v>0.64479075711941114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37561604</v>
      </c>
      <c r="E270" s="31">
        <v>57028265</v>
      </c>
      <c r="F270" s="31">
        <v>3860866</v>
      </c>
      <c r="G270" s="36">
        <f t="shared" si="64"/>
        <v>0.10278756998769276</v>
      </c>
      <c r="H270" s="31">
        <v>4588619</v>
      </c>
      <c r="I270" s="36">
        <f t="shared" si="65"/>
        <v>0.12216248805562191</v>
      </c>
      <c r="J270" s="31">
        <v>5541217</v>
      </c>
      <c r="K270" s="36">
        <f t="shared" si="66"/>
        <v>9.7166150855194353E-2</v>
      </c>
      <c r="L270" s="31">
        <v>0</v>
      </c>
      <c r="M270" s="36">
        <f t="shared" si="67"/>
        <v>0</v>
      </c>
      <c r="N270" s="31">
        <f t="shared" si="68"/>
        <v>13990702</v>
      </c>
      <c r="O270" s="36">
        <f t="shared" si="69"/>
        <v>0.24532925909634459</v>
      </c>
      <c r="P270" s="31">
        <v>5221403</v>
      </c>
      <c r="Q270" s="31">
        <v>50681487</v>
      </c>
      <c r="R270" s="31">
        <v>50084155</v>
      </c>
      <c r="S270" s="31">
        <v>15972345</v>
      </c>
      <c r="T270" s="36">
        <f t="shared" si="70"/>
        <v>0.31891014233942849</v>
      </c>
      <c r="U270" s="36">
        <f t="shared" si="71"/>
        <v>6.1250587246377997E-2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46308382</v>
      </c>
      <c r="E271" s="31">
        <v>39557806</v>
      </c>
      <c r="F271" s="31">
        <v>4420853</v>
      </c>
      <c r="G271" s="36">
        <f t="shared" si="64"/>
        <v>9.5465503415774713E-2</v>
      </c>
      <c r="H271" s="31">
        <v>8151203</v>
      </c>
      <c r="I271" s="36">
        <f t="shared" si="65"/>
        <v>0.1760200345587544</v>
      </c>
      <c r="J271" s="31">
        <v>7789095</v>
      </c>
      <c r="K271" s="36">
        <f t="shared" si="66"/>
        <v>0.19690412051669398</v>
      </c>
      <c r="L271" s="31">
        <v>0</v>
      </c>
      <c r="M271" s="36">
        <f t="shared" si="67"/>
        <v>0</v>
      </c>
      <c r="N271" s="31">
        <f t="shared" si="68"/>
        <v>20361151</v>
      </c>
      <c r="O271" s="36">
        <f t="shared" si="69"/>
        <v>0.51471891540193104</v>
      </c>
      <c r="P271" s="31">
        <v>7323678</v>
      </c>
      <c r="Q271" s="31">
        <v>31358348</v>
      </c>
      <c r="R271" s="31">
        <v>36428337</v>
      </c>
      <c r="S271" s="31">
        <v>22510972</v>
      </c>
      <c r="T271" s="36">
        <f t="shared" si="70"/>
        <v>0.61795222768472802</v>
      </c>
      <c r="U271" s="36">
        <f t="shared" si="71"/>
        <v>6.3549626294329142E-2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21691118</v>
      </c>
      <c r="E272" s="31">
        <v>23467878</v>
      </c>
      <c r="F272" s="31">
        <v>4740087</v>
      </c>
      <c r="G272" s="36">
        <f t="shared" si="64"/>
        <v>0.21852663380467527</v>
      </c>
      <c r="H272" s="31">
        <v>4684894</v>
      </c>
      <c r="I272" s="36">
        <f t="shared" si="65"/>
        <v>0.21598213609828687</v>
      </c>
      <c r="J272" s="31">
        <v>4002248</v>
      </c>
      <c r="K272" s="36">
        <f t="shared" si="66"/>
        <v>0.17054153767119465</v>
      </c>
      <c r="L272" s="31">
        <v>0</v>
      </c>
      <c r="M272" s="36">
        <f t="shared" si="67"/>
        <v>0</v>
      </c>
      <c r="N272" s="31">
        <f t="shared" si="68"/>
        <v>13427229</v>
      </c>
      <c r="O272" s="36">
        <f t="shared" si="69"/>
        <v>0.57215351980268514</v>
      </c>
      <c r="P272" s="31">
        <v>3178887</v>
      </c>
      <c r="Q272" s="31">
        <v>21148652</v>
      </c>
      <c r="R272" s="31">
        <v>21900652</v>
      </c>
      <c r="S272" s="31">
        <v>14976458</v>
      </c>
      <c r="T272" s="36">
        <f t="shared" si="70"/>
        <v>0.68383617072222325</v>
      </c>
      <c r="U272" s="36">
        <f t="shared" si="71"/>
        <v>0.25900920668145799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28926691</v>
      </c>
      <c r="E273" s="31">
        <v>28956691</v>
      </c>
      <c r="F273" s="31">
        <v>4411315</v>
      </c>
      <c r="G273" s="36">
        <f t="shared" si="64"/>
        <v>0.15249981409902708</v>
      </c>
      <c r="H273" s="31">
        <v>5097138</v>
      </c>
      <c r="I273" s="36">
        <f t="shared" si="65"/>
        <v>0.1762088169711496</v>
      </c>
      <c r="J273" s="31">
        <v>4906415</v>
      </c>
      <c r="K273" s="36">
        <f t="shared" si="66"/>
        <v>0.16943976782430009</v>
      </c>
      <c r="L273" s="31">
        <v>0</v>
      </c>
      <c r="M273" s="36">
        <f t="shared" si="67"/>
        <v>0</v>
      </c>
      <c r="N273" s="31">
        <f t="shared" si="68"/>
        <v>14414868</v>
      </c>
      <c r="O273" s="36">
        <f t="shared" si="69"/>
        <v>0.49780784689797603</v>
      </c>
      <c r="P273" s="31">
        <v>3936884</v>
      </c>
      <c r="Q273" s="31">
        <v>29236222</v>
      </c>
      <c r="R273" s="31">
        <v>29281222</v>
      </c>
      <c r="S273" s="31">
        <v>13308232</v>
      </c>
      <c r="T273" s="36">
        <f t="shared" si="70"/>
        <v>0.45449715179236716</v>
      </c>
      <c r="U273" s="36">
        <f t="shared" si="71"/>
        <v>0.2462686225959414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31079060</v>
      </c>
      <c r="E274" s="31">
        <v>31992827</v>
      </c>
      <c r="F274" s="31">
        <v>6837846</v>
      </c>
      <c r="G274" s="36">
        <f t="shared" si="64"/>
        <v>0.22001456929521035</v>
      </c>
      <c r="H274" s="31">
        <v>9382155</v>
      </c>
      <c r="I274" s="36">
        <f t="shared" si="65"/>
        <v>0.30188026922307176</v>
      </c>
      <c r="J274" s="31">
        <v>5714293</v>
      </c>
      <c r="K274" s="36">
        <f t="shared" si="66"/>
        <v>0.17861169317734879</v>
      </c>
      <c r="L274" s="31">
        <v>0</v>
      </c>
      <c r="M274" s="36">
        <f t="shared" si="67"/>
        <v>0</v>
      </c>
      <c r="N274" s="31">
        <f t="shared" si="68"/>
        <v>21934294</v>
      </c>
      <c r="O274" s="36">
        <f t="shared" si="69"/>
        <v>0.68560036910773781</v>
      </c>
      <c r="P274" s="31">
        <v>5479824</v>
      </c>
      <c r="Q274" s="31">
        <v>32808970</v>
      </c>
      <c r="R274" s="31">
        <v>30606620</v>
      </c>
      <c r="S274" s="31">
        <v>18056387</v>
      </c>
      <c r="T274" s="36">
        <f t="shared" si="70"/>
        <v>0.58995037674855966</v>
      </c>
      <c r="U274" s="36">
        <f t="shared" si="71"/>
        <v>4.278768807173372E-2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324454905</v>
      </c>
      <c r="E275" s="32">
        <f>SUM(E268:E274)</f>
        <v>373554378</v>
      </c>
      <c r="F275" s="32">
        <f>SUM(F268:F274)</f>
        <v>46560326</v>
      </c>
      <c r="G275" s="37">
        <f t="shared" si="64"/>
        <v>0.14350322735913024</v>
      </c>
      <c r="H275" s="32">
        <f>SUM(H268:H274)</f>
        <v>72749238</v>
      </c>
      <c r="I275" s="37">
        <f t="shared" si="65"/>
        <v>0.22421987425340356</v>
      </c>
      <c r="J275" s="32">
        <f>SUM(J268:J274)</f>
        <v>58519845</v>
      </c>
      <c r="K275" s="37">
        <f t="shared" si="66"/>
        <v>0.15665683082959345</v>
      </c>
      <c r="L275" s="32">
        <f>SUM(L268:L274)</f>
        <v>0</v>
      </c>
      <c r="M275" s="37">
        <f t="shared" si="67"/>
        <v>0</v>
      </c>
      <c r="N275" s="32">
        <f t="shared" si="68"/>
        <v>177829409</v>
      </c>
      <c r="O275" s="37">
        <f t="shared" si="69"/>
        <v>0.47604691437989249</v>
      </c>
      <c r="P275" s="32">
        <f>SUM(P268:P274)</f>
        <v>45292927</v>
      </c>
      <c r="Q275" s="32">
        <f>SUM(Q268:Q274)</f>
        <v>287660568</v>
      </c>
      <c r="R275" s="32">
        <f>SUM(R268:R274)</f>
        <v>312484027</v>
      </c>
      <c r="S275" s="32">
        <f>SUM(S268:S274)</f>
        <v>154386186</v>
      </c>
      <c r="T275" s="37">
        <f t="shared" si="70"/>
        <v>0.49406104843880549</v>
      </c>
      <c r="U275" s="37">
        <f t="shared" si="71"/>
        <v>0.29203054154570318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61652741</v>
      </c>
      <c r="E276" s="31">
        <v>63866966</v>
      </c>
      <c r="F276" s="31">
        <v>10264223</v>
      </c>
      <c r="G276" s="36">
        <f t="shared" si="64"/>
        <v>0.16648445524911862</v>
      </c>
      <c r="H276" s="31">
        <v>10750812</v>
      </c>
      <c r="I276" s="36">
        <f t="shared" si="65"/>
        <v>0.17437686995943943</v>
      </c>
      <c r="J276" s="31">
        <v>5552975</v>
      </c>
      <c r="K276" s="36">
        <f t="shared" si="66"/>
        <v>8.6945965148868973E-2</v>
      </c>
      <c r="L276" s="31">
        <v>0</v>
      </c>
      <c r="M276" s="36">
        <f t="shared" si="67"/>
        <v>0</v>
      </c>
      <c r="N276" s="31">
        <f t="shared" si="68"/>
        <v>26568010</v>
      </c>
      <c r="O276" s="36">
        <f t="shared" si="69"/>
        <v>0.41598985616445283</v>
      </c>
      <c r="P276" s="31">
        <v>7028140</v>
      </c>
      <c r="Q276" s="31">
        <v>66339864</v>
      </c>
      <c r="R276" s="31">
        <v>66732749</v>
      </c>
      <c r="S276" s="31">
        <v>25833504</v>
      </c>
      <c r="T276" s="36">
        <f t="shared" si="70"/>
        <v>0.38711883426231997</v>
      </c>
      <c r="U276" s="36">
        <f t="shared" si="71"/>
        <v>-0.20989408292948064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46351500</v>
      </c>
      <c r="E277" s="31">
        <v>46989250</v>
      </c>
      <c r="F277" s="31">
        <v>8337082</v>
      </c>
      <c r="G277" s="36">
        <f t="shared" si="64"/>
        <v>0.17986649838732297</v>
      </c>
      <c r="H277" s="31">
        <v>8043963</v>
      </c>
      <c r="I277" s="36">
        <f t="shared" si="65"/>
        <v>0.1735426685220543</v>
      </c>
      <c r="J277" s="31">
        <v>9351291</v>
      </c>
      <c r="K277" s="36">
        <f t="shared" si="66"/>
        <v>0.1990091563495906</v>
      </c>
      <c r="L277" s="31">
        <v>0</v>
      </c>
      <c r="M277" s="36">
        <f t="shared" si="67"/>
        <v>0</v>
      </c>
      <c r="N277" s="31">
        <f t="shared" si="68"/>
        <v>25732336</v>
      </c>
      <c r="O277" s="36">
        <f t="shared" si="69"/>
        <v>0.54762176455253064</v>
      </c>
      <c r="P277" s="31">
        <v>6978626</v>
      </c>
      <c r="Q277" s="31">
        <v>44187190</v>
      </c>
      <c r="R277" s="31">
        <v>44987501</v>
      </c>
      <c r="S277" s="31">
        <v>20283197</v>
      </c>
      <c r="T277" s="36">
        <f t="shared" si="70"/>
        <v>0.45086294079771178</v>
      </c>
      <c r="U277" s="36">
        <f t="shared" si="71"/>
        <v>0.3399902788887097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134481547</v>
      </c>
      <c r="E278" s="31">
        <v>170253607</v>
      </c>
      <c r="F278" s="31">
        <v>4506150</v>
      </c>
      <c r="G278" s="36">
        <f t="shared" si="64"/>
        <v>3.3507571116801624E-2</v>
      </c>
      <c r="H278" s="31">
        <v>10283395</v>
      </c>
      <c r="I278" s="36">
        <f t="shared" si="65"/>
        <v>7.6466959440911253E-2</v>
      </c>
      <c r="J278" s="31">
        <v>25100283</v>
      </c>
      <c r="K278" s="36">
        <f t="shared" si="66"/>
        <v>0.14742878839565496</v>
      </c>
      <c r="L278" s="31">
        <v>0</v>
      </c>
      <c r="M278" s="36">
        <f t="shared" si="67"/>
        <v>0</v>
      </c>
      <c r="N278" s="31">
        <f t="shared" si="68"/>
        <v>39889828</v>
      </c>
      <c r="O278" s="36">
        <f t="shared" si="69"/>
        <v>0.23429652212889682</v>
      </c>
      <c r="P278" s="31">
        <v>3519796</v>
      </c>
      <c r="Q278" s="31">
        <v>0</v>
      </c>
      <c r="R278" s="31">
        <v>139842350</v>
      </c>
      <c r="S278" s="31">
        <v>9239654</v>
      </c>
      <c r="T278" s="36">
        <f t="shared" si="70"/>
        <v>6.6071930284352348E-2</v>
      </c>
      <c r="U278" s="36">
        <f t="shared" si="71"/>
        <v>6.1311754999437467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31613197</v>
      </c>
      <c r="E279" s="31">
        <v>35815750</v>
      </c>
      <c r="F279" s="31">
        <v>5406149</v>
      </c>
      <c r="G279" s="36">
        <f t="shared" si="64"/>
        <v>0.17100924654978741</v>
      </c>
      <c r="H279" s="31">
        <v>9555610</v>
      </c>
      <c r="I279" s="36">
        <f t="shared" si="65"/>
        <v>0.30226648699908459</v>
      </c>
      <c r="J279" s="31">
        <v>7041947</v>
      </c>
      <c r="K279" s="36">
        <f t="shared" si="66"/>
        <v>0.19661593014246526</v>
      </c>
      <c r="L279" s="31">
        <v>0</v>
      </c>
      <c r="M279" s="36">
        <f t="shared" si="67"/>
        <v>0</v>
      </c>
      <c r="N279" s="31">
        <f t="shared" si="68"/>
        <v>22003706</v>
      </c>
      <c r="O279" s="36">
        <f t="shared" si="69"/>
        <v>0.61435837585419817</v>
      </c>
      <c r="P279" s="31">
        <v>621099</v>
      </c>
      <c r="Q279" s="31">
        <v>25513170</v>
      </c>
      <c r="R279" s="31">
        <v>28107292</v>
      </c>
      <c r="S279" s="31">
        <v>621099</v>
      </c>
      <c r="T279" s="36">
        <f t="shared" si="70"/>
        <v>2.209743293662015E-2</v>
      </c>
      <c r="U279" s="36">
        <f t="shared" si="71"/>
        <v>10.337881722559528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31439245</v>
      </c>
      <c r="E280" s="31">
        <v>33539414</v>
      </c>
      <c r="F280" s="31">
        <v>7750312</v>
      </c>
      <c r="G280" s="36">
        <f t="shared" si="64"/>
        <v>0.24651711578951721</v>
      </c>
      <c r="H280" s="31">
        <v>7214864</v>
      </c>
      <c r="I280" s="36">
        <f t="shared" si="65"/>
        <v>0.22948591799834889</v>
      </c>
      <c r="J280" s="31">
        <v>6194164</v>
      </c>
      <c r="K280" s="36">
        <f t="shared" si="66"/>
        <v>0.18468313131529371</v>
      </c>
      <c r="L280" s="31">
        <v>0</v>
      </c>
      <c r="M280" s="36">
        <f t="shared" si="67"/>
        <v>0</v>
      </c>
      <c r="N280" s="31">
        <f t="shared" si="68"/>
        <v>21159340</v>
      </c>
      <c r="O280" s="36">
        <f t="shared" si="69"/>
        <v>0.63087983588502772</v>
      </c>
      <c r="P280" s="31">
        <v>10328632</v>
      </c>
      <c r="Q280" s="31">
        <v>27818732</v>
      </c>
      <c r="R280" s="31">
        <v>31575005</v>
      </c>
      <c r="S280" s="31">
        <v>25735361</v>
      </c>
      <c r="T280" s="36">
        <f t="shared" si="70"/>
        <v>0.81505485113937437</v>
      </c>
      <c r="U280" s="36">
        <f t="shared" si="71"/>
        <v>-0.4002919263654664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52007750</v>
      </c>
      <c r="E281" s="31">
        <v>52944375</v>
      </c>
      <c r="F281" s="31">
        <v>9587304</v>
      </c>
      <c r="G281" s="36">
        <f t="shared" si="64"/>
        <v>0.18434375645937384</v>
      </c>
      <c r="H281" s="31">
        <v>8912031</v>
      </c>
      <c r="I281" s="36">
        <f t="shared" si="65"/>
        <v>0.1713596723565238</v>
      </c>
      <c r="J281" s="31">
        <v>4744194</v>
      </c>
      <c r="K281" s="36">
        <f t="shared" si="66"/>
        <v>8.9607139568651059E-2</v>
      </c>
      <c r="L281" s="31">
        <v>0</v>
      </c>
      <c r="M281" s="36">
        <f t="shared" si="67"/>
        <v>0</v>
      </c>
      <c r="N281" s="31">
        <f t="shared" si="68"/>
        <v>23243529</v>
      </c>
      <c r="O281" s="36">
        <f t="shared" si="69"/>
        <v>0.43901791266777634</v>
      </c>
      <c r="P281" s="31">
        <v>5088198</v>
      </c>
      <c r="Q281" s="31">
        <v>38691594</v>
      </c>
      <c r="R281" s="31">
        <v>40046160</v>
      </c>
      <c r="S281" s="31">
        <v>20683866</v>
      </c>
      <c r="T281" s="36">
        <f t="shared" si="70"/>
        <v>0.51650060829802413</v>
      </c>
      <c r="U281" s="36">
        <f t="shared" si="71"/>
        <v>-6.7608218076419146E-2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59412445</v>
      </c>
      <c r="E282" s="31">
        <v>84952345</v>
      </c>
      <c r="F282" s="31">
        <v>5901883</v>
      </c>
      <c r="G282" s="36">
        <f t="shared" si="64"/>
        <v>9.9337487289068813E-2</v>
      </c>
      <c r="H282" s="31">
        <v>21965892</v>
      </c>
      <c r="I282" s="36">
        <f t="shared" si="65"/>
        <v>0.36971870119130762</v>
      </c>
      <c r="J282" s="31">
        <v>6323234</v>
      </c>
      <c r="K282" s="36">
        <f t="shared" si="66"/>
        <v>7.4432718720124788E-2</v>
      </c>
      <c r="L282" s="31">
        <v>0</v>
      </c>
      <c r="M282" s="36">
        <f t="shared" si="67"/>
        <v>0</v>
      </c>
      <c r="N282" s="31">
        <f t="shared" si="68"/>
        <v>34191009</v>
      </c>
      <c r="O282" s="36">
        <f t="shared" si="69"/>
        <v>0.40247280990301093</v>
      </c>
      <c r="P282" s="31">
        <v>13957023</v>
      </c>
      <c r="Q282" s="31">
        <v>69198674</v>
      </c>
      <c r="R282" s="31">
        <v>60110787</v>
      </c>
      <c r="S282" s="31">
        <v>28603508</v>
      </c>
      <c r="T282" s="36">
        <f t="shared" si="70"/>
        <v>0.47584650655131167</v>
      </c>
      <c r="U282" s="36">
        <f t="shared" si="71"/>
        <v>-0.54694966111326182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68685800</v>
      </c>
      <c r="E283" s="31">
        <v>70886503</v>
      </c>
      <c r="F283" s="31">
        <v>3667317</v>
      </c>
      <c r="G283" s="36">
        <f t="shared" si="64"/>
        <v>5.3392651756258208E-2</v>
      </c>
      <c r="H283" s="31">
        <v>16074686</v>
      </c>
      <c r="I283" s="36">
        <f t="shared" si="65"/>
        <v>0.23403215802975288</v>
      </c>
      <c r="J283" s="31">
        <v>8680867</v>
      </c>
      <c r="K283" s="36">
        <f t="shared" si="66"/>
        <v>0.12246149312796542</v>
      </c>
      <c r="L283" s="31">
        <v>0</v>
      </c>
      <c r="M283" s="36">
        <f t="shared" si="67"/>
        <v>0</v>
      </c>
      <c r="N283" s="31">
        <f t="shared" si="68"/>
        <v>28422870</v>
      </c>
      <c r="O283" s="36">
        <f t="shared" si="69"/>
        <v>0.40096307191229336</v>
      </c>
      <c r="P283" s="31">
        <v>12400417</v>
      </c>
      <c r="Q283" s="31">
        <v>62682013</v>
      </c>
      <c r="R283" s="31">
        <v>63099824</v>
      </c>
      <c r="S283" s="31">
        <v>38322002</v>
      </c>
      <c r="T283" s="36">
        <f t="shared" si="70"/>
        <v>0.60732343722543503</v>
      </c>
      <c r="U283" s="36">
        <f t="shared" si="71"/>
        <v>-0.29995362252737146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27081415</v>
      </c>
      <c r="E284" s="31">
        <v>26234428</v>
      </c>
      <c r="F284" s="31">
        <v>6408518</v>
      </c>
      <c r="G284" s="36">
        <f t="shared" si="64"/>
        <v>0.23663896439680127</v>
      </c>
      <c r="H284" s="31">
        <v>6891898</v>
      </c>
      <c r="I284" s="36">
        <f t="shared" si="65"/>
        <v>0.25448810558827889</v>
      </c>
      <c r="J284" s="31">
        <v>5695665</v>
      </c>
      <c r="K284" s="36">
        <f t="shared" si="66"/>
        <v>0.21710650600043577</v>
      </c>
      <c r="L284" s="31">
        <v>0</v>
      </c>
      <c r="M284" s="36">
        <f t="shared" si="67"/>
        <v>0</v>
      </c>
      <c r="N284" s="31">
        <f t="shared" si="68"/>
        <v>18996081</v>
      </c>
      <c r="O284" s="36">
        <f t="shared" si="69"/>
        <v>0.72408977241661221</v>
      </c>
      <c r="P284" s="31">
        <v>4867495</v>
      </c>
      <c r="Q284" s="31">
        <v>23547156</v>
      </c>
      <c r="R284" s="31">
        <v>25940609</v>
      </c>
      <c r="S284" s="31">
        <v>20745394</v>
      </c>
      <c r="T284" s="36">
        <f t="shared" si="70"/>
        <v>0.79972656000481712</v>
      </c>
      <c r="U284" s="36">
        <f t="shared" si="71"/>
        <v>0.17014295854438477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512725640</v>
      </c>
      <c r="E285" s="32">
        <f>SUM(E276:E284)</f>
        <v>585482638</v>
      </c>
      <c r="F285" s="32">
        <f>SUM(F276:F284)</f>
        <v>61828938</v>
      </c>
      <c r="G285" s="37">
        <f t="shared" si="64"/>
        <v>0.12058873825775517</v>
      </c>
      <c r="H285" s="32">
        <f>SUM(H276:H284)</f>
        <v>99693151</v>
      </c>
      <c r="I285" s="37">
        <f t="shared" si="65"/>
        <v>0.19443761579779784</v>
      </c>
      <c r="J285" s="32">
        <f>SUM(J276:J284)</f>
        <v>78684620</v>
      </c>
      <c r="K285" s="37">
        <f t="shared" si="66"/>
        <v>0.1343927469289021</v>
      </c>
      <c r="L285" s="32">
        <f>SUM(L276:L284)</f>
        <v>0</v>
      </c>
      <c r="M285" s="37">
        <f t="shared" si="67"/>
        <v>0</v>
      </c>
      <c r="N285" s="32">
        <f t="shared" si="68"/>
        <v>240206709</v>
      </c>
      <c r="O285" s="37">
        <f t="shared" si="69"/>
        <v>0.41027127605447455</v>
      </c>
      <c r="P285" s="32">
        <f>SUM(P276:P284)</f>
        <v>64789426</v>
      </c>
      <c r="Q285" s="32">
        <f>SUM(Q276:Q284)</f>
        <v>357978393</v>
      </c>
      <c r="R285" s="32">
        <f>SUM(R276:R284)</f>
        <v>500442277</v>
      </c>
      <c r="S285" s="32">
        <f>SUM(S276:S284)</f>
        <v>190067585</v>
      </c>
      <c r="T285" s="37">
        <f t="shared" si="70"/>
        <v>0.37979921708333209</v>
      </c>
      <c r="U285" s="37">
        <f t="shared" si="71"/>
        <v>0.21446700268651853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121386812</v>
      </c>
      <c r="E286" s="31">
        <v>121386812</v>
      </c>
      <c r="F286" s="31">
        <v>12955201</v>
      </c>
      <c r="G286" s="36">
        <f t="shared" si="64"/>
        <v>0.10672659398946897</v>
      </c>
      <c r="H286" s="31">
        <v>17118822</v>
      </c>
      <c r="I286" s="36">
        <f t="shared" si="65"/>
        <v>0.14102703348037512</v>
      </c>
      <c r="J286" s="31">
        <v>15702692</v>
      </c>
      <c r="K286" s="36">
        <f t="shared" si="66"/>
        <v>0.1293607743813224</v>
      </c>
      <c r="L286" s="31">
        <v>0</v>
      </c>
      <c r="M286" s="36">
        <f t="shared" si="67"/>
        <v>0</v>
      </c>
      <c r="N286" s="31">
        <f t="shared" si="68"/>
        <v>45776715</v>
      </c>
      <c r="O286" s="36">
        <f t="shared" si="69"/>
        <v>0.37711440185116651</v>
      </c>
      <c r="P286" s="31">
        <v>13564095</v>
      </c>
      <c r="Q286" s="31">
        <v>94704315</v>
      </c>
      <c r="R286" s="31">
        <v>94704315</v>
      </c>
      <c r="S286" s="31">
        <v>50633113</v>
      </c>
      <c r="T286" s="36">
        <f t="shared" si="70"/>
        <v>0.53464420285390379</v>
      </c>
      <c r="U286" s="36">
        <f t="shared" si="71"/>
        <v>0.15766602932226581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37330642</v>
      </c>
      <c r="E287" s="31">
        <v>39150009</v>
      </c>
      <c r="F287" s="31">
        <v>4886172</v>
      </c>
      <c r="G287" s="36">
        <f t="shared" si="64"/>
        <v>0.13088904284046335</v>
      </c>
      <c r="H287" s="31">
        <v>5009084</v>
      </c>
      <c r="I287" s="36">
        <f t="shared" si="65"/>
        <v>0.13418156591038535</v>
      </c>
      <c r="J287" s="31">
        <v>4851172</v>
      </c>
      <c r="K287" s="36">
        <f t="shared" si="66"/>
        <v>0.12391241085027592</v>
      </c>
      <c r="L287" s="31">
        <v>0</v>
      </c>
      <c r="M287" s="36">
        <f t="shared" si="67"/>
        <v>0</v>
      </c>
      <c r="N287" s="31">
        <f t="shared" si="68"/>
        <v>14746428</v>
      </c>
      <c r="O287" s="36">
        <f t="shared" si="69"/>
        <v>0.37666474099661129</v>
      </c>
      <c r="P287" s="31">
        <v>3703780</v>
      </c>
      <c r="Q287" s="31">
        <v>35236537</v>
      </c>
      <c r="R287" s="31">
        <v>34908608</v>
      </c>
      <c r="S287" s="31">
        <v>15734295</v>
      </c>
      <c r="T287" s="36">
        <f t="shared" si="70"/>
        <v>0.45072822726131045</v>
      </c>
      <c r="U287" s="36">
        <f t="shared" si="71"/>
        <v>0.30978945833715832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74802660</v>
      </c>
      <c r="E288" s="31">
        <v>96732500</v>
      </c>
      <c r="F288" s="31">
        <v>18640447</v>
      </c>
      <c r="G288" s="36">
        <f t="shared" si="64"/>
        <v>0.24919497515195316</v>
      </c>
      <c r="H288" s="31">
        <v>28202463</v>
      </c>
      <c r="I288" s="36">
        <f t="shared" si="65"/>
        <v>0.37702486783224021</v>
      </c>
      <c r="J288" s="31">
        <v>19661509</v>
      </c>
      <c r="K288" s="36">
        <f t="shared" si="66"/>
        <v>0.20325649600702969</v>
      </c>
      <c r="L288" s="31">
        <v>0</v>
      </c>
      <c r="M288" s="36">
        <f t="shared" si="67"/>
        <v>0</v>
      </c>
      <c r="N288" s="31">
        <f t="shared" si="68"/>
        <v>66504419</v>
      </c>
      <c r="O288" s="36">
        <f t="shared" si="69"/>
        <v>0.687508531258884</v>
      </c>
      <c r="P288" s="31">
        <v>23806626</v>
      </c>
      <c r="Q288" s="31">
        <v>61963811</v>
      </c>
      <c r="R288" s="31">
        <v>73878873</v>
      </c>
      <c r="S288" s="31">
        <v>64219319</v>
      </c>
      <c r="T288" s="36">
        <f t="shared" si="70"/>
        <v>0.86925147057941721</v>
      </c>
      <c r="U288" s="36">
        <f t="shared" si="71"/>
        <v>-0.17411610532294663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40579533</v>
      </c>
      <c r="E289" s="31">
        <v>41918926</v>
      </c>
      <c r="F289" s="31">
        <v>11432548</v>
      </c>
      <c r="G289" s="36">
        <f t="shared" si="64"/>
        <v>0.2817318770031188</v>
      </c>
      <c r="H289" s="31">
        <v>7105771</v>
      </c>
      <c r="I289" s="36">
        <f t="shared" si="65"/>
        <v>0.17510726404860302</v>
      </c>
      <c r="J289" s="31">
        <v>8792189</v>
      </c>
      <c r="K289" s="36">
        <f t="shared" si="66"/>
        <v>0.20974270667144479</v>
      </c>
      <c r="L289" s="31">
        <v>0</v>
      </c>
      <c r="M289" s="36">
        <f t="shared" si="67"/>
        <v>0</v>
      </c>
      <c r="N289" s="31">
        <f t="shared" si="68"/>
        <v>27330508</v>
      </c>
      <c r="O289" s="36">
        <f t="shared" si="69"/>
        <v>0.65198492919403517</v>
      </c>
      <c r="P289" s="31">
        <v>8765211</v>
      </c>
      <c r="Q289" s="31">
        <v>40532953</v>
      </c>
      <c r="R289" s="31">
        <v>43309822</v>
      </c>
      <c r="S289" s="31">
        <v>17902143</v>
      </c>
      <c r="T289" s="36">
        <f t="shared" si="70"/>
        <v>0.41335064826634477</v>
      </c>
      <c r="U289" s="36">
        <f t="shared" si="71"/>
        <v>3.0778494664873701E-3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264054690</v>
      </c>
      <c r="E290" s="31">
        <v>253910213</v>
      </c>
      <c r="F290" s="31">
        <v>49426577</v>
      </c>
      <c r="G290" s="36">
        <f t="shared" si="64"/>
        <v>0.1871831058937071</v>
      </c>
      <c r="H290" s="31">
        <v>45800816</v>
      </c>
      <c r="I290" s="36">
        <f t="shared" si="65"/>
        <v>0.17345200723380449</v>
      </c>
      <c r="J290" s="31">
        <v>45637505</v>
      </c>
      <c r="K290" s="36">
        <f t="shared" si="66"/>
        <v>0.17973875276927123</v>
      </c>
      <c r="L290" s="31">
        <v>0</v>
      </c>
      <c r="M290" s="36">
        <f t="shared" si="67"/>
        <v>0</v>
      </c>
      <c r="N290" s="31">
        <f t="shared" si="68"/>
        <v>140864898</v>
      </c>
      <c r="O290" s="36">
        <f t="shared" si="69"/>
        <v>0.55478232378151726</v>
      </c>
      <c r="P290" s="31">
        <v>43679618</v>
      </c>
      <c r="Q290" s="31">
        <v>241273996</v>
      </c>
      <c r="R290" s="31">
        <v>240253996</v>
      </c>
      <c r="S290" s="31">
        <v>131121866</v>
      </c>
      <c r="T290" s="36">
        <f t="shared" si="70"/>
        <v>0.5457635177064859</v>
      </c>
      <c r="U290" s="36">
        <f t="shared" si="71"/>
        <v>4.4823812332791091E-2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47382596</v>
      </c>
      <c r="E291" s="31">
        <v>46615825</v>
      </c>
      <c r="F291" s="31">
        <v>10071623</v>
      </c>
      <c r="G291" s="36">
        <f t="shared" si="64"/>
        <v>0.21255954401485305</v>
      </c>
      <c r="H291" s="31">
        <v>16113887</v>
      </c>
      <c r="I291" s="36">
        <f t="shared" si="65"/>
        <v>0.34008029023990161</v>
      </c>
      <c r="J291" s="31">
        <v>10662905</v>
      </c>
      <c r="K291" s="36">
        <f t="shared" si="66"/>
        <v>0.22874002551708567</v>
      </c>
      <c r="L291" s="31">
        <v>0</v>
      </c>
      <c r="M291" s="36">
        <f t="shared" si="67"/>
        <v>0</v>
      </c>
      <c r="N291" s="31">
        <f t="shared" si="68"/>
        <v>36848415</v>
      </c>
      <c r="O291" s="36">
        <f t="shared" si="69"/>
        <v>0.79047008178016798</v>
      </c>
      <c r="P291" s="31">
        <v>8487216</v>
      </c>
      <c r="Q291" s="31">
        <v>49493778</v>
      </c>
      <c r="R291" s="31">
        <v>47957785</v>
      </c>
      <c r="S291" s="31">
        <v>27928493</v>
      </c>
      <c r="T291" s="36">
        <f t="shared" si="70"/>
        <v>0.58235577393743265</v>
      </c>
      <c r="U291" s="36">
        <f t="shared" si="71"/>
        <v>0.2563489606014504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585536933</v>
      </c>
      <c r="E292" s="32">
        <f>SUM(E286:E291)</f>
        <v>599714285</v>
      </c>
      <c r="F292" s="32">
        <f>SUM(F286:F291)</f>
        <v>107412568</v>
      </c>
      <c r="G292" s="37">
        <f t="shared" si="64"/>
        <v>0.183442857224516</v>
      </c>
      <c r="H292" s="32">
        <f>SUM(H286:H291)</f>
        <v>119350843</v>
      </c>
      <c r="I292" s="37">
        <f t="shared" si="65"/>
        <v>0.2038314515678894</v>
      </c>
      <c r="J292" s="32">
        <f>SUM(J286:J291)</f>
        <v>105307972</v>
      </c>
      <c r="K292" s="37">
        <f t="shared" si="66"/>
        <v>0.17559690444925788</v>
      </c>
      <c r="L292" s="32">
        <f>SUM(L286:L291)</f>
        <v>0</v>
      </c>
      <c r="M292" s="37">
        <f t="shared" si="67"/>
        <v>0</v>
      </c>
      <c r="N292" s="32">
        <f t="shared" si="68"/>
        <v>332071383</v>
      </c>
      <c r="O292" s="37">
        <f t="shared" si="69"/>
        <v>0.55371597993534538</v>
      </c>
      <c r="P292" s="32">
        <f>SUM(P286:P291)</f>
        <v>102006546</v>
      </c>
      <c r="Q292" s="32">
        <f>SUM(Q286:Q291)</f>
        <v>523205390</v>
      </c>
      <c r="R292" s="32">
        <f>SUM(R286:R291)</f>
        <v>535013399</v>
      </c>
      <c r="S292" s="32">
        <f>SUM(S286:S291)</f>
        <v>307539229</v>
      </c>
      <c r="T292" s="37">
        <f t="shared" si="70"/>
        <v>0.57482528395517807</v>
      </c>
      <c r="U292" s="37">
        <f t="shared" si="71"/>
        <v>3.2364844507135837E-2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311792946</v>
      </c>
      <c r="E293" s="31">
        <v>329498747</v>
      </c>
      <c r="F293" s="31">
        <v>64014248</v>
      </c>
      <c r="G293" s="36">
        <f t="shared" si="64"/>
        <v>0.20531012269918383</v>
      </c>
      <c r="H293" s="31">
        <v>71618026</v>
      </c>
      <c r="I293" s="36">
        <f t="shared" si="65"/>
        <v>0.22969739026745012</v>
      </c>
      <c r="J293" s="31">
        <v>72304363</v>
      </c>
      <c r="K293" s="36">
        <f t="shared" si="66"/>
        <v>0.21943744447683741</v>
      </c>
      <c r="L293" s="31">
        <v>0</v>
      </c>
      <c r="M293" s="36">
        <f t="shared" si="67"/>
        <v>0</v>
      </c>
      <c r="N293" s="31">
        <f t="shared" si="68"/>
        <v>207936637</v>
      </c>
      <c r="O293" s="36">
        <f t="shared" si="69"/>
        <v>0.63106958339966013</v>
      </c>
      <c r="P293" s="31">
        <v>60624655</v>
      </c>
      <c r="Q293" s="31">
        <v>300053629</v>
      </c>
      <c r="R293" s="31">
        <v>303068629</v>
      </c>
      <c r="S293" s="31">
        <v>188792286</v>
      </c>
      <c r="T293" s="36">
        <f t="shared" si="70"/>
        <v>0.6229357575640071</v>
      </c>
      <c r="U293" s="36">
        <f t="shared" si="71"/>
        <v>0.19265607367167692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112651395</v>
      </c>
      <c r="E294" s="31">
        <v>165739514</v>
      </c>
      <c r="F294" s="31">
        <v>18272940</v>
      </c>
      <c r="G294" s="36">
        <f t="shared" si="64"/>
        <v>0.16220784482961795</v>
      </c>
      <c r="H294" s="31">
        <v>18037805</v>
      </c>
      <c r="I294" s="36">
        <f t="shared" si="65"/>
        <v>0.1601205648629562</v>
      </c>
      <c r="J294" s="31">
        <v>5332647</v>
      </c>
      <c r="K294" s="36">
        <f t="shared" si="66"/>
        <v>3.2174868088487338E-2</v>
      </c>
      <c r="L294" s="31">
        <v>0</v>
      </c>
      <c r="M294" s="36">
        <f t="shared" si="67"/>
        <v>0</v>
      </c>
      <c r="N294" s="31">
        <f t="shared" si="68"/>
        <v>41643392</v>
      </c>
      <c r="O294" s="36">
        <f t="shared" si="69"/>
        <v>0.25125807959108654</v>
      </c>
      <c r="P294" s="31">
        <v>20628691</v>
      </c>
      <c r="Q294" s="31">
        <v>112231677</v>
      </c>
      <c r="R294" s="31">
        <v>119165389</v>
      </c>
      <c r="S294" s="31">
        <v>59313425</v>
      </c>
      <c r="T294" s="36">
        <f t="shared" si="70"/>
        <v>0.4977403715771867</v>
      </c>
      <c r="U294" s="36">
        <f t="shared" si="71"/>
        <v>-0.74149367984619086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62436878</v>
      </c>
      <c r="E295" s="31">
        <v>61202443</v>
      </c>
      <c r="F295" s="31">
        <v>13282532</v>
      </c>
      <c r="G295" s="36">
        <f t="shared" si="64"/>
        <v>0.21273536450685443</v>
      </c>
      <c r="H295" s="31">
        <v>14119905</v>
      </c>
      <c r="I295" s="36">
        <f t="shared" si="65"/>
        <v>0.22614687749121601</v>
      </c>
      <c r="J295" s="31">
        <v>13287596</v>
      </c>
      <c r="K295" s="36">
        <f t="shared" si="66"/>
        <v>0.21710891508039964</v>
      </c>
      <c r="L295" s="31">
        <v>0</v>
      </c>
      <c r="M295" s="36">
        <f t="shared" si="67"/>
        <v>0</v>
      </c>
      <c r="N295" s="31">
        <f t="shared" si="68"/>
        <v>40690033</v>
      </c>
      <c r="O295" s="36">
        <f t="shared" si="69"/>
        <v>0.66484328084746547</v>
      </c>
      <c r="P295" s="31">
        <v>17722708</v>
      </c>
      <c r="Q295" s="31">
        <v>51185453</v>
      </c>
      <c r="R295" s="31">
        <v>59680384</v>
      </c>
      <c r="S295" s="31">
        <v>46417965</v>
      </c>
      <c r="T295" s="36">
        <f t="shared" si="70"/>
        <v>0.77777591042309646</v>
      </c>
      <c r="U295" s="36">
        <f t="shared" si="71"/>
        <v>-0.25025024392434836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75766978</v>
      </c>
      <c r="E296" s="31">
        <v>77026724</v>
      </c>
      <c r="F296" s="31">
        <v>14573866</v>
      </c>
      <c r="G296" s="36">
        <f t="shared" si="64"/>
        <v>0.19235115857464977</v>
      </c>
      <c r="H296" s="31">
        <v>12101386</v>
      </c>
      <c r="I296" s="36">
        <f t="shared" si="65"/>
        <v>0.15971847260425248</v>
      </c>
      <c r="J296" s="31">
        <v>10837713</v>
      </c>
      <c r="K296" s="36">
        <f t="shared" si="66"/>
        <v>0.14070068720565085</v>
      </c>
      <c r="L296" s="31">
        <v>0</v>
      </c>
      <c r="M296" s="36">
        <f t="shared" si="67"/>
        <v>0</v>
      </c>
      <c r="N296" s="31">
        <f t="shared" si="68"/>
        <v>37512965</v>
      </c>
      <c r="O296" s="36">
        <f t="shared" si="69"/>
        <v>0.48701233873064625</v>
      </c>
      <c r="P296" s="31">
        <v>10003273</v>
      </c>
      <c r="Q296" s="31">
        <v>85827975</v>
      </c>
      <c r="R296" s="31">
        <v>85827975</v>
      </c>
      <c r="S296" s="31">
        <v>34180925</v>
      </c>
      <c r="T296" s="36">
        <f t="shared" si="70"/>
        <v>0.39824923051021532</v>
      </c>
      <c r="U296" s="36">
        <f t="shared" si="71"/>
        <v>8.341669771483784E-2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72465737</v>
      </c>
      <c r="E297" s="31">
        <v>73378493</v>
      </c>
      <c r="F297" s="31">
        <v>11105115</v>
      </c>
      <c r="G297" s="36">
        <f t="shared" si="64"/>
        <v>0.15324642320273374</v>
      </c>
      <c r="H297" s="31">
        <v>14277072</v>
      </c>
      <c r="I297" s="36">
        <f t="shared" si="65"/>
        <v>0.19701824049619476</v>
      </c>
      <c r="J297" s="31">
        <v>13062223</v>
      </c>
      <c r="K297" s="36">
        <f t="shared" si="66"/>
        <v>0.17801160075609621</v>
      </c>
      <c r="L297" s="31">
        <v>0</v>
      </c>
      <c r="M297" s="36">
        <f t="shared" si="67"/>
        <v>0</v>
      </c>
      <c r="N297" s="31">
        <f t="shared" si="68"/>
        <v>38444410</v>
      </c>
      <c r="O297" s="36">
        <f t="shared" si="69"/>
        <v>0.52391931788514656</v>
      </c>
      <c r="P297" s="31">
        <v>9832405</v>
      </c>
      <c r="Q297" s="31">
        <v>69368258</v>
      </c>
      <c r="R297" s="31">
        <v>68469049</v>
      </c>
      <c r="S297" s="31">
        <v>30853856</v>
      </c>
      <c r="T297" s="36">
        <f t="shared" si="70"/>
        <v>0.4506248655505643</v>
      </c>
      <c r="U297" s="36">
        <f t="shared" si="71"/>
        <v>0.32848707920391806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635113934</v>
      </c>
      <c r="E298" s="32">
        <f>SUM(E293:E297)</f>
        <v>706845921</v>
      </c>
      <c r="F298" s="32">
        <f>SUM(F293:F297)</f>
        <v>121248701</v>
      </c>
      <c r="G298" s="37">
        <f t="shared" si="64"/>
        <v>0.19090858271108252</v>
      </c>
      <c r="H298" s="32">
        <f>SUM(H293:H297)</f>
        <v>130154194</v>
      </c>
      <c r="I298" s="37">
        <f t="shared" si="65"/>
        <v>0.20493046527932104</v>
      </c>
      <c r="J298" s="32">
        <f>SUM(J293:J297)</f>
        <v>114824542</v>
      </c>
      <c r="K298" s="37">
        <f t="shared" si="66"/>
        <v>0.16244635300088264</v>
      </c>
      <c r="L298" s="32">
        <f>SUM(L293:L297)</f>
        <v>0</v>
      </c>
      <c r="M298" s="37">
        <f t="shared" si="67"/>
        <v>0</v>
      </c>
      <c r="N298" s="32">
        <f t="shared" si="68"/>
        <v>366227437</v>
      </c>
      <c r="O298" s="37">
        <f t="shared" si="69"/>
        <v>0.51811494714701767</v>
      </c>
      <c r="P298" s="32">
        <f>SUM(P293:P297)</f>
        <v>118811732</v>
      </c>
      <c r="Q298" s="32">
        <f>SUM(Q293:Q297)</f>
        <v>618666992</v>
      </c>
      <c r="R298" s="32">
        <f>SUM(R293:R297)</f>
        <v>636211426</v>
      </c>
      <c r="S298" s="32">
        <f>SUM(S293:S297)</f>
        <v>359558457</v>
      </c>
      <c r="T298" s="37">
        <f t="shared" si="70"/>
        <v>0.56515561070731224</v>
      </c>
      <c r="U298" s="37">
        <f t="shared" si="71"/>
        <v>-3.3558891305447869E-2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2675978764</v>
      </c>
      <c r="E299" s="32">
        <f>SUM(E263:E266,E268:E274,E276:E284,E286:E291,E293:E297)</f>
        <v>2914296769</v>
      </c>
      <c r="F299" s="32">
        <f>SUM(F263:F266,F268:F274,F276:F284,F286:F291,F293:F297)</f>
        <v>458125909</v>
      </c>
      <c r="G299" s="37">
        <f t="shared" si="64"/>
        <v>0.17119938138642118</v>
      </c>
      <c r="H299" s="32">
        <f>SUM(H263:H266,H268:H274,H276:H284,H286:H291,H293:H297)</f>
        <v>572808070</v>
      </c>
      <c r="I299" s="37">
        <f t="shared" si="65"/>
        <v>0.21405553650350267</v>
      </c>
      <c r="J299" s="32">
        <f>SUM(J263:J266,J268:J274,J276:J284,J286:J291,J293:J297)</f>
        <v>481129867</v>
      </c>
      <c r="K299" s="37">
        <f t="shared" si="66"/>
        <v>0.16509295556920683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1512063846</v>
      </c>
      <c r="O299" s="37">
        <f t="shared" si="69"/>
        <v>0.51884346923214808</v>
      </c>
      <c r="P299" s="32">
        <f>SUM(P263:P266,P268:P274,P276:P284,P286:P291,P293:P297)</f>
        <v>458812369</v>
      </c>
      <c r="Q299" s="32">
        <f>SUM(Q263:Q266,Q268:Q274,Q276:Q284,Q286:Q291,Q293:Q297)</f>
        <v>2395473020</v>
      </c>
      <c r="R299" s="32">
        <f>SUM(R263:R266,R268:R274,R276:R284,R286:R291,R293:R297)</f>
        <v>2644420179</v>
      </c>
      <c r="S299" s="32">
        <f>SUM(S263:S266,S268:S274,S276:S284,S286:S291,S293:S297)</f>
        <v>1438488072</v>
      </c>
      <c r="T299" s="37">
        <f t="shared" si="70"/>
        <v>0.54397106913016036</v>
      </c>
      <c r="U299" s="37">
        <f t="shared" si="71"/>
        <v>4.8641883933168373E-2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13260570240</v>
      </c>
      <c r="E302" s="31">
        <v>13090720010</v>
      </c>
      <c r="F302" s="31">
        <v>2936708081</v>
      </c>
      <c r="G302" s="36">
        <f t="shared" ref="G302:G339" si="72">IF(($D302     =0),0,($F302     /$D302     ))</f>
        <v>0.22146167380807902</v>
      </c>
      <c r="H302" s="31">
        <v>3572793246</v>
      </c>
      <c r="I302" s="36">
        <f t="shared" ref="I302:I339" si="73">IF(($D302     =0),0,($H302     /$D302     ))</f>
        <v>0.26942983456494252</v>
      </c>
      <c r="J302" s="31">
        <v>2905014379</v>
      </c>
      <c r="K302" s="36">
        <f t="shared" ref="K302:K339" si="74">IF(($E302     =0),0,($J302     /$E302     ))</f>
        <v>0.22191402587335607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9414515706</v>
      </c>
      <c r="O302" s="36">
        <f t="shared" ref="O302:O339" si="77">IF(($E302     =0),0,($N302     /$E302     ))</f>
        <v>0.7191747817391444</v>
      </c>
      <c r="P302" s="31">
        <v>2594393691</v>
      </c>
      <c r="Q302" s="31">
        <v>12130265793</v>
      </c>
      <c r="R302" s="31">
        <v>12001607239</v>
      </c>
      <c r="S302" s="31">
        <v>8038082734</v>
      </c>
      <c r="T302" s="36">
        <f t="shared" ref="T302:T339" si="78">IF(($R302     =0),0,($S302     /$R302     ))</f>
        <v>0.66975052373649835</v>
      </c>
      <c r="U302" s="36">
        <f t="shared" ref="U302:U339" si="79">IF(($P302     =0),0,(($J302     /$P302     )-1))</f>
        <v>0.11972766087026376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13260570240</v>
      </c>
      <c r="E303" s="32">
        <f>E302</f>
        <v>13090720010</v>
      </c>
      <c r="F303" s="32">
        <f>F302</f>
        <v>2936708081</v>
      </c>
      <c r="G303" s="37">
        <f t="shared" si="72"/>
        <v>0.22146167380807902</v>
      </c>
      <c r="H303" s="32">
        <f>H302</f>
        <v>3572793246</v>
      </c>
      <c r="I303" s="37">
        <f t="shared" si="73"/>
        <v>0.26942983456494252</v>
      </c>
      <c r="J303" s="32">
        <f>J302</f>
        <v>2905014379</v>
      </c>
      <c r="K303" s="37">
        <f t="shared" si="74"/>
        <v>0.22191402587335607</v>
      </c>
      <c r="L303" s="32">
        <f>L302</f>
        <v>0</v>
      </c>
      <c r="M303" s="37">
        <f t="shared" si="75"/>
        <v>0</v>
      </c>
      <c r="N303" s="32">
        <f t="shared" si="76"/>
        <v>9414515706</v>
      </c>
      <c r="O303" s="37">
        <f t="shared" si="77"/>
        <v>0.7191747817391444</v>
      </c>
      <c r="P303" s="32">
        <f>P302</f>
        <v>2594393691</v>
      </c>
      <c r="Q303" s="32">
        <f>Q302</f>
        <v>12130265793</v>
      </c>
      <c r="R303" s="32">
        <f>R302</f>
        <v>12001607239</v>
      </c>
      <c r="S303" s="32">
        <f>S302</f>
        <v>8038082734</v>
      </c>
      <c r="T303" s="37">
        <f t="shared" si="78"/>
        <v>0.66975052373649835</v>
      </c>
      <c r="U303" s="37">
        <f t="shared" si="79"/>
        <v>0.11972766087026376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101908018</v>
      </c>
      <c r="E304" s="31">
        <v>102198012</v>
      </c>
      <c r="F304" s="31">
        <v>15826706</v>
      </c>
      <c r="G304" s="36">
        <f t="shared" si="72"/>
        <v>0.15530383487587798</v>
      </c>
      <c r="H304" s="31">
        <v>20827315</v>
      </c>
      <c r="I304" s="36">
        <f t="shared" si="73"/>
        <v>0.20437366370916957</v>
      </c>
      <c r="J304" s="31">
        <v>23025752</v>
      </c>
      <c r="K304" s="36">
        <f t="shared" si="74"/>
        <v>0.22530528284640214</v>
      </c>
      <c r="L304" s="31">
        <v>0</v>
      </c>
      <c r="M304" s="36">
        <f t="shared" si="75"/>
        <v>0</v>
      </c>
      <c r="N304" s="31">
        <f t="shared" si="76"/>
        <v>59679773</v>
      </c>
      <c r="O304" s="36">
        <f t="shared" si="77"/>
        <v>0.58396217139722839</v>
      </c>
      <c r="P304" s="31">
        <v>15587679</v>
      </c>
      <c r="Q304" s="31">
        <v>96088561</v>
      </c>
      <c r="R304" s="31">
        <v>110705754</v>
      </c>
      <c r="S304" s="31">
        <v>50026023</v>
      </c>
      <c r="T304" s="36">
        <f t="shared" si="78"/>
        <v>0.4518827720553712</v>
      </c>
      <c r="U304" s="36">
        <f t="shared" si="79"/>
        <v>0.4771764288961815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115764824</v>
      </c>
      <c r="E305" s="31">
        <v>117709267</v>
      </c>
      <c r="F305" s="31">
        <v>21974922</v>
      </c>
      <c r="G305" s="36">
        <f t="shared" si="72"/>
        <v>0.18982382765942787</v>
      </c>
      <c r="H305" s="31">
        <v>29852421</v>
      </c>
      <c r="I305" s="36">
        <f t="shared" si="73"/>
        <v>0.25787125975330816</v>
      </c>
      <c r="J305" s="31">
        <v>24401549</v>
      </c>
      <c r="K305" s="36">
        <f t="shared" si="74"/>
        <v>0.20730355070514542</v>
      </c>
      <c r="L305" s="31">
        <v>0</v>
      </c>
      <c r="M305" s="36">
        <f t="shared" si="75"/>
        <v>0</v>
      </c>
      <c r="N305" s="31">
        <f t="shared" si="76"/>
        <v>76228892</v>
      </c>
      <c r="O305" s="36">
        <f t="shared" si="77"/>
        <v>0.64760314920659556</v>
      </c>
      <c r="P305" s="31">
        <v>25559706</v>
      </c>
      <c r="Q305" s="31">
        <v>108638557</v>
      </c>
      <c r="R305" s="31">
        <v>112437514</v>
      </c>
      <c r="S305" s="31">
        <v>73341450</v>
      </c>
      <c r="T305" s="36">
        <f t="shared" si="78"/>
        <v>0.65228630010442956</v>
      </c>
      <c r="U305" s="36">
        <f t="shared" si="79"/>
        <v>-4.5311827921651338E-2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118006580</v>
      </c>
      <c r="E306" s="31">
        <v>121070883</v>
      </c>
      <c r="F306" s="31">
        <v>22272285</v>
      </c>
      <c r="G306" s="36">
        <f t="shared" si="72"/>
        <v>0.18873765344271481</v>
      </c>
      <c r="H306" s="31">
        <v>30603868</v>
      </c>
      <c r="I306" s="36">
        <f t="shared" si="73"/>
        <v>0.25934035203799655</v>
      </c>
      <c r="J306" s="31">
        <v>25034864</v>
      </c>
      <c r="K306" s="36">
        <f t="shared" si="74"/>
        <v>0.20677856954260423</v>
      </c>
      <c r="L306" s="31">
        <v>0</v>
      </c>
      <c r="M306" s="36">
        <f t="shared" si="75"/>
        <v>0</v>
      </c>
      <c r="N306" s="31">
        <f t="shared" si="76"/>
        <v>77911017</v>
      </c>
      <c r="O306" s="36">
        <f t="shared" si="77"/>
        <v>0.64351572458590234</v>
      </c>
      <c r="P306" s="31">
        <v>25347798</v>
      </c>
      <c r="Q306" s="31">
        <v>97641484</v>
      </c>
      <c r="R306" s="31">
        <v>111330446</v>
      </c>
      <c r="S306" s="31">
        <v>68350382</v>
      </c>
      <c r="T306" s="36">
        <f t="shared" si="78"/>
        <v>0.61394150886631682</v>
      </c>
      <c r="U306" s="36">
        <f t="shared" si="79"/>
        <v>-1.2345608876952574E-2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357902893</v>
      </c>
      <c r="E307" s="31">
        <v>357802072</v>
      </c>
      <c r="F307" s="31">
        <v>76824739</v>
      </c>
      <c r="G307" s="36">
        <f t="shared" si="72"/>
        <v>0.21465246719869346</v>
      </c>
      <c r="H307" s="31">
        <v>86624503</v>
      </c>
      <c r="I307" s="36">
        <f t="shared" si="73"/>
        <v>0.24203353673366368</v>
      </c>
      <c r="J307" s="31">
        <v>62306445</v>
      </c>
      <c r="K307" s="36">
        <f t="shared" si="74"/>
        <v>0.1741366243401743</v>
      </c>
      <c r="L307" s="31">
        <v>0</v>
      </c>
      <c r="M307" s="36">
        <f t="shared" si="75"/>
        <v>0</v>
      </c>
      <c r="N307" s="31">
        <f t="shared" si="76"/>
        <v>225755687</v>
      </c>
      <c r="O307" s="36">
        <f t="shared" si="77"/>
        <v>0.63095131265757454</v>
      </c>
      <c r="P307" s="31">
        <v>62664535</v>
      </c>
      <c r="Q307" s="31">
        <v>319660670</v>
      </c>
      <c r="R307" s="31">
        <v>323297179</v>
      </c>
      <c r="S307" s="31">
        <v>203124510</v>
      </c>
      <c r="T307" s="36">
        <f t="shared" si="78"/>
        <v>0.62829038789726033</v>
      </c>
      <c r="U307" s="36">
        <f t="shared" si="79"/>
        <v>-5.7143965083280568E-3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165245305</v>
      </c>
      <c r="E308" s="31">
        <v>168056913</v>
      </c>
      <c r="F308" s="31">
        <v>35641093</v>
      </c>
      <c r="G308" s="36">
        <f t="shared" si="72"/>
        <v>0.21568596457248815</v>
      </c>
      <c r="H308" s="31">
        <v>37155228</v>
      </c>
      <c r="I308" s="36">
        <f t="shared" si="73"/>
        <v>0.22484891779527413</v>
      </c>
      <c r="J308" s="31">
        <v>33234302</v>
      </c>
      <c r="K308" s="36">
        <f t="shared" si="74"/>
        <v>0.19775623273527582</v>
      </c>
      <c r="L308" s="31">
        <v>0</v>
      </c>
      <c r="M308" s="36">
        <f t="shared" si="75"/>
        <v>0</v>
      </c>
      <c r="N308" s="31">
        <f t="shared" si="76"/>
        <v>106030623</v>
      </c>
      <c r="O308" s="36">
        <f t="shared" si="77"/>
        <v>0.63092092498450214</v>
      </c>
      <c r="P308" s="31">
        <v>31656755</v>
      </c>
      <c r="Q308" s="31">
        <v>156988374</v>
      </c>
      <c r="R308" s="31">
        <v>156046455</v>
      </c>
      <c r="S308" s="31">
        <v>99869640</v>
      </c>
      <c r="T308" s="36">
        <f t="shared" si="78"/>
        <v>0.63999941555865525</v>
      </c>
      <c r="U308" s="36">
        <f t="shared" si="79"/>
        <v>4.9832871372950338E-2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63591394</v>
      </c>
      <c r="E309" s="31">
        <v>67401786</v>
      </c>
      <c r="F309" s="31">
        <v>12779988</v>
      </c>
      <c r="G309" s="36">
        <f t="shared" si="72"/>
        <v>0.20097040174964556</v>
      </c>
      <c r="H309" s="31">
        <v>16218446</v>
      </c>
      <c r="I309" s="36">
        <f t="shared" si="73"/>
        <v>0.25504152338601038</v>
      </c>
      <c r="J309" s="31">
        <v>10065532</v>
      </c>
      <c r="K309" s="36">
        <f t="shared" si="74"/>
        <v>0.14933628019886594</v>
      </c>
      <c r="L309" s="31">
        <v>0</v>
      </c>
      <c r="M309" s="36">
        <f t="shared" si="75"/>
        <v>0</v>
      </c>
      <c r="N309" s="31">
        <f t="shared" si="76"/>
        <v>39063966</v>
      </c>
      <c r="O309" s="36">
        <f t="shared" si="77"/>
        <v>0.57956870757104273</v>
      </c>
      <c r="P309" s="31">
        <v>16739832</v>
      </c>
      <c r="Q309" s="31">
        <v>56414441</v>
      </c>
      <c r="R309" s="31">
        <v>72612805</v>
      </c>
      <c r="S309" s="31">
        <v>44092177</v>
      </c>
      <c r="T309" s="36">
        <f t="shared" si="78"/>
        <v>0.6072231612592297</v>
      </c>
      <c r="U309" s="36">
        <f t="shared" si="79"/>
        <v>-0.39870770507135311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922419014</v>
      </c>
      <c r="E310" s="32">
        <f>SUM(E304:E309)</f>
        <v>934238933</v>
      </c>
      <c r="F310" s="32">
        <f>SUM(F304:F309)</f>
        <v>185319733</v>
      </c>
      <c r="G310" s="37">
        <f t="shared" si="72"/>
        <v>0.20090623695664625</v>
      </c>
      <c r="H310" s="32">
        <f>SUM(H304:H309)</f>
        <v>221281781</v>
      </c>
      <c r="I310" s="37">
        <f t="shared" si="73"/>
        <v>0.23989290944950101</v>
      </c>
      <c r="J310" s="32">
        <f>SUM(J304:J309)</f>
        <v>178068444</v>
      </c>
      <c r="K310" s="37">
        <f t="shared" si="74"/>
        <v>0.19060267958239757</v>
      </c>
      <c r="L310" s="32">
        <f>SUM(L304:L309)</f>
        <v>0</v>
      </c>
      <c r="M310" s="37">
        <f t="shared" si="75"/>
        <v>0</v>
      </c>
      <c r="N310" s="32">
        <f t="shared" si="76"/>
        <v>584669958</v>
      </c>
      <c r="O310" s="37">
        <f t="shared" si="77"/>
        <v>0.62582486915047031</v>
      </c>
      <c r="P310" s="32">
        <f>SUM(P304:P309)</f>
        <v>177556305</v>
      </c>
      <c r="Q310" s="32">
        <f>SUM(Q304:Q309)</f>
        <v>835432087</v>
      </c>
      <c r="R310" s="32">
        <f>SUM(R304:R309)</f>
        <v>886430153</v>
      </c>
      <c r="S310" s="32">
        <f>SUM(S304:S309)</f>
        <v>538804182</v>
      </c>
      <c r="T310" s="37">
        <f t="shared" si="78"/>
        <v>0.60783602653462532</v>
      </c>
      <c r="U310" s="37">
        <f t="shared" si="79"/>
        <v>2.8843751845364363E-3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118495739</v>
      </c>
      <c r="E311" s="31">
        <v>118417336</v>
      </c>
      <c r="F311" s="31">
        <v>26966446</v>
      </c>
      <c r="G311" s="36">
        <f t="shared" si="72"/>
        <v>0.22757312817805203</v>
      </c>
      <c r="H311" s="31">
        <v>32154972</v>
      </c>
      <c r="I311" s="36">
        <f t="shared" si="73"/>
        <v>0.27135973218412518</v>
      </c>
      <c r="J311" s="31">
        <v>23047225</v>
      </c>
      <c r="K311" s="36">
        <f t="shared" si="74"/>
        <v>0.19462711946163017</v>
      </c>
      <c r="L311" s="31">
        <v>0</v>
      </c>
      <c r="M311" s="36">
        <f t="shared" si="75"/>
        <v>0</v>
      </c>
      <c r="N311" s="31">
        <f t="shared" si="76"/>
        <v>82168643</v>
      </c>
      <c r="O311" s="36">
        <f t="shared" si="77"/>
        <v>0.69389031855943795</v>
      </c>
      <c r="P311" s="31">
        <v>21774058</v>
      </c>
      <c r="Q311" s="31">
        <v>124775739</v>
      </c>
      <c r="R311" s="31">
        <v>126977502</v>
      </c>
      <c r="S311" s="31">
        <v>76415318</v>
      </c>
      <c r="T311" s="36">
        <f t="shared" si="78"/>
        <v>0.60180202631486635</v>
      </c>
      <c r="U311" s="36">
        <f t="shared" si="79"/>
        <v>5.8471737330726414E-2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576052424</v>
      </c>
      <c r="E312" s="31">
        <v>595381529</v>
      </c>
      <c r="F312" s="31">
        <v>105996228</v>
      </c>
      <c r="G312" s="36">
        <f t="shared" si="72"/>
        <v>0.18400448220316837</v>
      </c>
      <c r="H312" s="31">
        <v>144062585</v>
      </c>
      <c r="I312" s="36">
        <f t="shared" si="73"/>
        <v>0.25008589322419028</v>
      </c>
      <c r="J312" s="31">
        <v>123577611</v>
      </c>
      <c r="K312" s="36">
        <f t="shared" si="74"/>
        <v>0.20756037092309593</v>
      </c>
      <c r="L312" s="31">
        <v>0</v>
      </c>
      <c r="M312" s="36">
        <f t="shared" si="75"/>
        <v>0</v>
      </c>
      <c r="N312" s="31">
        <f t="shared" si="76"/>
        <v>373636424</v>
      </c>
      <c r="O312" s="36">
        <f t="shared" si="77"/>
        <v>0.62755797047912787</v>
      </c>
      <c r="P312" s="31">
        <v>101373148</v>
      </c>
      <c r="Q312" s="31">
        <v>550181338</v>
      </c>
      <c r="R312" s="31">
        <v>542161439</v>
      </c>
      <c r="S312" s="31">
        <v>346383419</v>
      </c>
      <c r="T312" s="36">
        <f t="shared" si="78"/>
        <v>0.63889349939548168</v>
      </c>
      <c r="U312" s="36">
        <f t="shared" si="79"/>
        <v>0.21903692879301717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349590230</v>
      </c>
      <c r="E313" s="31">
        <v>354123885</v>
      </c>
      <c r="F313" s="31">
        <v>73754527</v>
      </c>
      <c r="G313" s="36">
        <f t="shared" si="72"/>
        <v>0.21097422259197576</v>
      </c>
      <c r="H313" s="31">
        <v>75705631</v>
      </c>
      <c r="I313" s="36">
        <f t="shared" si="73"/>
        <v>0.21655533966152316</v>
      </c>
      <c r="J313" s="31">
        <v>94902497</v>
      </c>
      <c r="K313" s="36">
        <f t="shared" si="74"/>
        <v>0.2679923637458117</v>
      </c>
      <c r="L313" s="31">
        <v>0</v>
      </c>
      <c r="M313" s="36">
        <f t="shared" si="75"/>
        <v>0</v>
      </c>
      <c r="N313" s="31">
        <f t="shared" si="76"/>
        <v>244362655</v>
      </c>
      <c r="O313" s="36">
        <f t="shared" si="77"/>
        <v>0.69004849814070013</v>
      </c>
      <c r="P313" s="31">
        <v>116988201</v>
      </c>
      <c r="Q313" s="31">
        <v>314933692</v>
      </c>
      <c r="R313" s="31">
        <v>324083056</v>
      </c>
      <c r="S313" s="31">
        <v>179254514</v>
      </c>
      <c r="T313" s="36">
        <f t="shared" si="78"/>
        <v>0.55311288474149667</v>
      </c>
      <c r="U313" s="36">
        <f t="shared" si="79"/>
        <v>-0.1887857391703972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282929827</v>
      </c>
      <c r="E314" s="31">
        <v>277361212</v>
      </c>
      <c r="F314" s="31">
        <v>53584171</v>
      </c>
      <c r="G314" s="36">
        <f t="shared" si="72"/>
        <v>0.18939032186238886</v>
      </c>
      <c r="H314" s="31">
        <v>55893698</v>
      </c>
      <c r="I314" s="36">
        <f t="shared" si="73"/>
        <v>0.19755321873504697</v>
      </c>
      <c r="J314" s="31">
        <v>101524951</v>
      </c>
      <c r="K314" s="36">
        <f t="shared" si="74"/>
        <v>0.36603874877789327</v>
      </c>
      <c r="L314" s="31">
        <v>0</v>
      </c>
      <c r="M314" s="36">
        <f t="shared" si="75"/>
        <v>0</v>
      </c>
      <c r="N314" s="31">
        <f t="shared" si="76"/>
        <v>211002820</v>
      </c>
      <c r="O314" s="36">
        <f t="shared" si="77"/>
        <v>0.76075100219853375</v>
      </c>
      <c r="P314" s="31">
        <v>52276032</v>
      </c>
      <c r="Q314" s="31">
        <v>264445289</v>
      </c>
      <c r="R314" s="31">
        <v>265050470</v>
      </c>
      <c r="S314" s="31">
        <v>164277152</v>
      </c>
      <c r="T314" s="36">
        <f t="shared" si="78"/>
        <v>0.6197957392793908</v>
      </c>
      <c r="U314" s="36">
        <f t="shared" si="79"/>
        <v>0.94209367306225533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127764952</v>
      </c>
      <c r="E315" s="31">
        <v>170112049</v>
      </c>
      <c r="F315" s="31">
        <v>30053847</v>
      </c>
      <c r="G315" s="36">
        <f t="shared" si="72"/>
        <v>0.23522763112688369</v>
      </c>
      <c r="H315" s="31">
        <v>37658116</v>
      </c>
      <c r="I315" s="36">
        <f t="shared" si="73"/>
        <v>0.29474527568405456</v>
      </c>
      <c r="J315" s="31">
        <v>29744045</v>
      </c>
      <c r="K315" s="36">
        <f t="shared" si="74"/>
        <v>0.1748497250773812</v>
      </c>
      <c r="L315" s="31">
        <v>0</v>
      </c>
      <c r="M315" s="36">
        <f t="shared" si="75"/>
        <v>0</v>
      </c>
      <c r="N315" s="31">
        <f t="shared" si="76"/>
        <v>97456008</v>
      </c>
      <c r="O315" s="36">
        <f t="shared" si="77"/>
        <v>0.57289303475499254</v>
      </c>
      <c r="P315" s="31">
        <v>24181259</v>
      </c>
      <c r="Q315" s="31">
        <v>185627301</v>
      </c>
      <c r="R315" s="31">
        <v>146253155</v>
      </c>
      <c r="S315" s="31">
        <v>86415387</v>
      </c>
      <c r="T315" s="36">
        <f t="shared" si="78"/>
        <v>0.59086169457335813</v>
      </c>
      <c r="U315" s="36">
        <f t="shared" si="79"/>
        <v>0.23004534213871985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113257807</v>
      </c>
      <c r="E316" s="31">
        <v>111812887</v>
      </c>
      <c r="F316" s="31">
        <v>20104415</v>
      </c>
      <c r="G316" s="36">
        <f t="shared" si="72"/>
        <v>0.17751019141664998</v>
      </c>
      <c r="H316" s="31">
        <v>29510200</v>
      </c>
      <c r="I316" s="36">
        <f t="shared" si="73"/>
        <v>0.26055775563445266</v>
      </c>
      <c r="J316" s="31">
        <v>23310678</v>
      </c>
      <c r="K316" s="36">
        <f t="shared" si="74"/>
        <v>0.20847934996974007</v>
      </c>
      <c r="L316" s="31">
        <v>0</v>
      </c>
      <c r="M316" s="36">
        <f t="shared" si="75"/>
        <v>0</v>
      </c>
      <c r="N316" s="31">
        <f t="shared" si="76"/>
        <v>72925293</v>
      </c>
      <c r="O316" s="36">
        <f t="shared" si="77"/>
        <v>0.65220830046182421</v>
      </c>
      <c r="P316" s="31">
        <v>21196850</v>
      </c>
      <c r="Q316" s="31">
        <v>114097673</v>
      </c>
      <c r="R316" s="31">
        <v>104306180</v>
      </c>
      <c r="S316" s="31">
        <v>66965354</v>
      </c>
      <c r="T316" s="36">
        <f t="shared" si="78"/>
        <v>0.64200753972583413</v>
      </c>
      <c r="U316" s="36">
        <f t="shared" si="79"/>
        <v>9.9723685358909409E-2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1568090979</v>
      </c>
      <c r="E317" s="32">
        <f>SUM(E311:E316)</f>
        <v>1627208898</v>
      </c>
      <c r="F317" s="32">
        <f>SUM(F311:F316)</f>
        <v>310459634</v>
      </c>
      <c r="G317" s="37">
        <f t="shared" si="72"/>
        <v>0.19798572796967798</v>
      </c>
      <c r="H317" s="32">
        <f>SUM(H311:H316)</f>
        <v>374985202</v>
      </c>
      <c r="I317" s="37">
        <f t="shared" si="73"/>
        <v>0.23913485060613948</v>
      </c>
      <c r="J317" s="32">
        <f>SUM(J311:J316)</f>
        <v>396107007</v>
      </c>
      <c r="K317" s="37">
        <f t="shared" si="74"/>
        <v>0.24342726215844476</v>
      </c>
      <c r="L317" s="32">
        <f>SUM(L311:L316)</f>
        <v>0</v>
      </c>
      <c r="M317" s="37">
        <f t="shared" si="75"/>
        <v>0</v>
      </c>
      <c r="N317" s="32">
        <f t="shared" si="76"/>
        <v>1081551843</v>
      </c>
      <c r="O317" s="37">
        <f t="shared" si="77"/>
        <v>0.66466686872800029</v>
      </c>
      <c r="P317" s="32">
        <f>SUM(P311:P316)</f>
        <v>337789548</v>
      </c>
      <c r="Q317" s="32">
        <f>SUM(Q311:Q316)</f>
        <v>1554061032</v>
      </c>
      <c r="R317" s="32">
        <f>SUM(R311:R316)</f>
        <v>1508831802</v>
      </c>
      <c r="S317" s="32">
        <f>SUM(S311:S316)</f>
        <v>919711144</v>
      </c>
      <c r="T317" s="37">
        <f t="shared" si="78"/>
        <v>0.60955180211664173</v>
      </c>
      <c r="U317" s="37">
        <f t="shared" si="79"/>
        <v>0.1726443560651556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234042631</v>
      </c>
      <c r="E318" s="31">
        <v>227902003</v>
      </c>
      <c r="F318" s="31">
        <v>50781052</v>
      </c>
      <c r="G318" s="36">
        <f t="shared" si="72"/>
        <v>0.21697351368435094</v>
      </c>
      <c r="H318" s="31">
        <v>48766390</v>
      </c>
      <c r="I318" s="36">
        <f t="shared" si="73"/>
        <v>0.20836541527342511</v>
      </c>
      <c r="J318" s="31">
        <v>45345463</v>
      </c>
      <c r="K318" s="36">
        <f t="shared" si="74"/>
        <v>0.1989691288496486</v>
      </c>
      <c r="L318" s="31">
        <v>0</v>
      </c>
      <c r="M318" s="36">
        <f t="shared" si="75"/>
        <v>0</v>
      </c>
      <c r="N318" s="31">
        <f t="shared" si="76"/>
        <v>144892905</v>
      </c>
      <c r="O318" s="36">
        <f t="shared" si="77"/>
        <v>0.6357684579016184</v>
      </c>
      <c r="P318" s="31">
        <v>60846226</v>
      </c>
      <c r="Q318" s="31">
        <v>218001120</v>
      </c>
      <c r="R318" s="31">
        <v>224940203</v>
      </c>
      <c r="S318" s="31">
        <v>160694757</v>
      </c>
      <c r="T318" s="36">
        <f t="shared" si="78"/>
        <v>0.71438877913700471</v>
      </c>
      <c r="U318" s="36">
        <f t="shared" si="79"/>
        <v>-0.25475307211329756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284657298</v>
      </c>
      <c r="E319" s="31">
        <v>292637789</v>
      </c>
      <c r="F319" s="31">
        <v>60474700</v>
      </c>
      <c r="G319" s="36">
        <f t="shared" si="72"/>
        <v>0.21244738998400806</v>
      </c>
      <c r="H319" s="31">
        <v>70591121</v>
      </c>
      <c r="I319" s="36">
        <f t="shared" si="73"/>
        <v>0.24798633829511021</v>
      </c>
      <c r="J319" s="31">
        <v>57309223</v>
      </c>
      <c r="K319" s="36">
        <f t="shared" si="74"/>
        <v>0.19583671403422201</v>
      </c>
      <c r="L319" s="31">
        <v>0</v>
      </c>
      <c r="M319" s="36">
        <f t="shared" si="75"/>
        <v>0</v>
      </c>
      <c r="N319" s="31">
        <f t="shared" si="76"/>
        <v>188375044</v>
      </c>
      <c r="O319" s="36">
        <f t="shared" si="77"/>
        <v>0.6437140078310255</v>
      </c>
      <c r="P319" s="31">
        <v>57474931</v>
      </c>
      <c r="Q319" s="31">
        <v>264137186</v>
      </c>
      <c r="R319" s="31">
        <v>267915496</v>
      </c>
      <c r="S319" s="31">
        <v>170118126</v>
      </c>
      <c r="T319" s="36">
        <f t="shared" si="78"/>
        <v>0.63496934122839988</v>
      </c>
      <c r="U319" s="36">
        <f t="shared" si="79"/>
        <v>-2.8831352577004532E-3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128717780</v>
      </c>
      <c r="E320" s="31">
        <v>126402868</v>
      </c>
      <c r="F320" s="31">
        <v>22898907</v>
      </c>
      <c r="G320" s="36">
        <f t="shared" si="72"/>
        <v>0.17790010828340885</v>
      </c>
      <c r="H320" s="31">
        <v>31047342</v>
      </c>
      <c r="I320" s="36">
        <f t="shared" si="73"/>
        <v>0.24120476596162552</v>
      </c>
      <c r="J320" s="31">
        <v>23304537</v>
      </c>
      <c r="K320" s="36">
        <f t="shared" si="74"/>
        <v>0.1843671537579353</v>
      </c>
      <c r="L320" s="31">
        <v>0</v>
      </c>
      <c r="M320" s="36">
        <f t="shared" si="75"/>
        <v>0</v>
      </c>
      <c r="N320" s="31">
        <f t="shared" si="76"/>
        <v>77250786</v>
      </c>
      <c r="O320" s="36">
        <f t="shared" si="77"/>
        <v>0.61114741478808854</v>
      </c>
      <c r="P320" s="31">
        <v>20130595</v>
      </c>
      <c r="Q320" s="31">
        <v>101890969</v>
      </c>
      <c r="R320" s="31">
        <v>98401756</v>
      </c>
      <c r="S320" s="31">
        <v>73936320</v>
      </c>
      <c r="T320" s="36">
        <f t="shared" si="78"/>
        <v>0.7513719572240154</v>
      </c>
      <c r="U320" s="36">
        <f t="shared" si="79"/>
        <v>0.15766757018359367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78115258</v>
      </c>
      <c r="E321" s="31">
        <v>88065062</v>
      </c>
      <c r="F321" s="31">
        <v>15700539</v>
      </c>
      <c r="G321" s="36">
        <f t="shared" si="72"/>
        <v>0.20099196241533249</v>
      </c>
      <c r="H321" s="31">
        <v>20873831</v>
      </c>
      <c r="I321" s="36">
        <f t="shared" si="73"/>
        <v>0.26721835828795443</v>
      </c>
      <c r="J321" s="31">
        <v>13973841</v>
      </c>
      <c r="K321" s="36">
        <f t="shared" si="74"/>
        <v>0.15867633182385088</v>
      </c>
      <c r="L321" s="31">
        <v>0</v>
      </c>
      <c r="M321" s="36">
        <f t="shared" si="75"/>
        <v>0</v>
      </c>
      <c r="N321" s="31">
        <f t="shared" si="76"/>
        <v>50548211</v>
      </c>
      <c r="O321" s="36">
        <f t="shared" si="77"/>
        <v>0.57398711647985889</v>
      </c>
      <c r="P321" s="31">
        <v>14050248</v>
      </c>
      <c r="Q321" s="31">
        <v>75976015</v>
      </c>
      <c r="R321" s="31">
        <v>76152295</v>
      </c>
      <c r="S321" s="31">
        <v>46271845</v>
      </c>
      <c r="T321" s="36">
        <f t="shared" si="78"/>
        <v>0.60762246233025541</v>
      </c>
      <c r="U321" s="36">
        <f t="shared" si="79"/>
        <v>-5.4381246508958814E-3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54512078</v>
      </c>
      <c r="E322" s="31">
        <v>55137179</v>
      </c>
      <c r="F322" s="31">
        <v>13194643</v>
      </c>
      <c r="G322" s="36">
        <f t="shared" si="72"/>
        <v>0.24204989947365427</v>
      </c>
      <c r="H322" s="31">
        <v>16071487</v>
      </c>
      <c r="I322" s="36">
        <f t="shared" si="73"/>
        <v>0.2948243323250308</v>
      </c>
      <c r="J322" s="31">
        <v>12009877</v>
      </c>
      <c r="K322" s="36">
        <f t="shared" si="74"/>
        <v>0.21781812595091235</v>
      </c>
      <c r="L322" s="31">
        <v>0</v>
      </c>
      <c r="M322" s="36">
        <f t="shared" si="75"/>
        <v>0</v>
      </c>
      <c r="N322" s="31">
        <f t="shared" si="76"/>
        <v>41276007</v>
      </c>
      <c r="O322" s="36">
        <f t="shared" si="77"/>
        <v>0.74860570940707716</v>
      </c>
      <c r="P322" s="31">
        <v>-24464649</v>
      </c>
      <c r="Q322" s="31">
        <v>53382411</v>
      </c>
      <c r="R322" s="31">
        <v>57735288</v>
      </c>
      <c r="S322" s="31">
        <v>37210273</v>
      </c>
      <c r="T322" s="36">
        <f t="shared" si="78"/>
        <v>0.64449791953925994</v>
      </c>
      <c r="U322" s="36">
        <f t="shared" si="79"/>
        <v>-1.4909073904963852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780045045</v>
      </c>
      <c r="E323" s="32">
        <f>SUM(E318:E322)</f>
        <v>790144901</v>
      </c>
      <c r="F323" s="32">
        <f>SUM(F318:F322)</f>
        <v>163049841</v>
      </c>
      <c r="G323" s="37">
        <f t="shared" si="72"/>
        <v>0.20902618643004137</v>
      </c>
      <c r="H323" s="32">
        <f>SUM(H318:H322)</f>
        <v>187350171</v>
      </c>
      <c r="I323" s="37">
        <f t="shared" si="73"/>
        <v>0.24017865660565796</v>
      </c>
      <c r="J323" s="32">
        <f>SUM(J318:J322)</f>
        <v>151942941</v>
      </c>
      <c r="K323" s="37">
        <f t="shared" si="74"/>
        <v>0.1922975656840947</v>
      </c>
      <c r="L323" s="32">
        <f>SUM(L318:L322)</f>
        <v>0</v>
      </c>
      <c r="M323" s="37">
        <f t="shared" si="75"/>
        <v>0</v>
      </c>
      <c r="N323" s="32">
        <f t="shared" si="76"/>
        <v>502342953</v>
      </c>
      <c r="O323" s="37">
        <f t="shared" si="77"/>
        <v>0.63576054514082092</v>
      </c>
      <c r="P323" s="32">
        <f>SUM(P318:P322)</f>
        <v>128037351</v>
      </c>
      <c r="Q323" s="32">
        <f>SUM(Q318:Q322)</f>
        <v>713387701</v>
      </c>
      <c r="R323" s="32">
        <f>SUM(R318:R322)</f>
        <v>725145038</v>
      </c>
      <c r="S323" s="32">
        <f>SUM(S318:S322)</f>
        <v>488231321</v>
      </c>
      <c r="T323" s="37">
        <f t="shared" si="78"/>
        <v>0.67328781887079536</v>
      </c>
      <c r="U323" s="37">
        <f t="shared" si="79"/>
        <v>0.18670793962302445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60609013</v>
      </c>
      <c r="E324" s="31">
        <v>61509013</v>
      </c>
      <c r="F324" s="31">
        <v>14093088</v>
      </c>
      <c r="G324" s="36">
        <f t="shared" si="72"/>
        <v>0.23252462467917107</v>
      </c>
      <c r="H324" s="31">
        <v>15309191</v>
      </c>
      <c r="I324" s="36">
        <f t="shared" si="73"/>
        <v>0.25258934673626843</v>
      </c>
      <c r="J324" s="31">
        <v>12719439</v>
      </c>
      <c r="K324" s="36">
        <f t="shared" si="74"/>
        <v>0.20678984070188217</v>
      </c>
      <c r="L324" s="31">
        <v>0</v>
      </c>
      <c r="M324" s="36">
        <f t="shared" si="75"/>
        <v>0</v>
      </c>
      <c r="N324" s="31">
        <f t="shared" si="76"/>
        <v>42121718</v>
      </c>
      <c r="O324" s="36">
        <f t="shared" si="77"/>
        <v>0.68480562352707564</v>
      </c>
      <c r="P324" s="31">
        <v>15013403</v>
      </c>
      <c r="Q324" s="31">
        <v>61080659</v>
      </c>
      <c r="R324" s="31">
        <v>61080659</v>
      </c>
      <c r="S324" s="31">
        <v>40132291</v>
      </c>
      <c r="T324" s="36">
        <f t="shared" si="78"/>
        <v>0.65703762298962753</v>
      </c>
      <c r="U324" s="36">
        <f t="shared" si="79"/>
        <v>-0.1527944064380341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96785851</v>
      </c>
      <c r="E325" s="31">
        <v>96472505</v>
      </c>
      <c r="F325" s="31">
        <v>18021463</v>
      </c>
      <c r="G325" s="36">
        <f t="shared" si="72"/>
        <v>0.18619935469700008</v>
      </c>
      <c r="H325" s="31">
        <v>22070388</v>
      </c>
      <c r="I325" s="36">
        <f t="shared" si="73"/>
        <v>0.22803320704386842</v>
      </c>
      <c r="J325" s="31">
        <v>20335323</v>
      </c>
      <c r="K325" s="36">
        <f t="shared" si="74"/>
        <v>0.21078879417508647</v>
      </c>
      <c r="L325" s="31">
        <v>0</v>
      </c>
      <c r="M325" s="36">
        <f t="shared" si="75"/>
        <v>0</v>
      </c>
      <c r="N325" s="31">
        <f t="shared" si="76"/>
        <v>60427174</v>
      </c>
      <c r="O325" s="36">
        <f t="shared" si="77"/>
        <v>0.62636679746213697</v>
      </c>
      <c r="P325" s="31">
        <v>17938896</v>
      </c>
      <c r="Q325" s="31">
        <v>90189587</v>
      </c>
      <c r="R325" s="31">
        <v>89101185</v>
      </c>
      <c r="S325" s="31">
        <v>58558218</v>
      </c>
      <c r="T325" s="36">
        <f t="shared" si="78"/>
        <v>0.65721031656312989</v>
      </c>
      <c r="U325" s="36">
        <f t="shared" si="79"/>
        <v>0.13358832115421149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226766875</v>
      </c>
      <c r="E326" s="31">
        <v>218575527</v>
      </c>
      <c r="F326" s="31">
        <v>45787393</v>
      </c>
      <c r="G326" s="36">
        <f t="shared" si="72"/>
        <v>0.20191393915006325</v>
      </c>
      <c r="H326" s="31">
        <v>48236409</v>
      </c>
      <c r="I326" s="36">
        <f t="shared" si="73"/>
        <v>0.21271364699980982</v>
      </c>
      <c r="J326" s="31">
        <v>39140921</v>
      </c>
      <c r="K326" s="36">
        <f t="shared" si="74"/>
        <v>0.17907275136067727</v>
      </c>
      <c r="L326" s="31">
        <v>0</v>
      </c>
      <c r="M326" s="36">
        <f t="shared" si="75"/>
        <v>0</v>
      </c>
      <c r="N326" s="31">
        <f t="shared" si="76"/>
        <v>133164723</v>
      </c>
      <c r="O326" s="36">
        <f t="shared" si="77"/>
        <v>0.60923894283919533</v>
      </c>
      <c r="P326" s="31">
        <v>37336472</v>
      </c>
      <c r="Q326" s="31">
        <v>196776683</v>
      </c>
      <c r="R326" s="31">
        <v>201344577</v>
      </c>
      <c r="S326" s="31">
        <v>153604737</v>
      </c>
      <c r="T326" s="36">
        <f t="shared" si="78"/>
        <v>0.76289483078553444</v>
      </c>
      <c r="U326" s="36">
        <f t="shared" si="79"/>
        <v>4.832939223609567E-2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482767515</v>
      </c>
      <c r="E327" s="31">
        <v>480268084</v>
      </c>
      <c r="F327" s="31">
        <v>92866673</v>
      </c>
      <c r="G327" s="36">
        <f t="shared" si="72"/>
        <v>0.19236313570104235</v>
      </c>
      <c r="H327" s="31">
        <v>154055205</v>
      </c>
      <c r="I327" s="36">
        <f t="shared" si="73"/>
        <v>0.31910847398255454</v>
      </c>
      <c r="J327" s="31">
        <v>53578765</v>
      </c>
      <c r="K327" s="36">
        <f t="shared" si="74"/>
        <v>0.11156011982674244</v>
      </c>
      <c r="L327" s="31">
        <v>0</v>
      </c>
      <c r="M327" s="36">
        <f t="shared" si="75"/>
        <v>0</v>
      </c>
      <c r="N327" s="31">
        <f t="shared" si="76"/>
        <v>300500643</v>
      </c>
      <c r="O327" s="36">
        <f t="shared" si="77"/>
        <v>0.62569355118754888</v>
      </c>
      <c r="P327" s="31">
        <v>86992029</v>
      </c>
      <c r="Q327" s="31">
        <v>436092909</v>
      </c>
      <c r="R327" s="31">
        <v>431731651</v>
      </c>
      <c r="S327" s="31">
        <v>272566955</v>
      </c>
      <c r="T327" s="36">
        <f t="shared" si="78"/>
        <v>0.63133419652848199</v>
      </c>
      <c r="U327" s="36">
        <f t="shared" si="79"/>
        <v>-0.3840956968597663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149212100</v>
      </c>
      <c r="E328" s="31">
        <v>151009900</v>
      </c>
      <c r="F328" s="31">
        <v>27102478</v>
      </c>
      <c r="G328" s="36">
        <f t="shared" si="72"/>
        <v>0.18163726668279584</v>
      </c>
      <c r="H328" s="31">
        <v>27960114</v>
      </c>
      <c r="I328" s="36">
        <f t="shared" si="73"/>
        <v>0.18738503110672661</v>
      </c>
      <c r="J328" s="31">
        <v>25479958</v>
      </c>
      <c r="K328" s="36">
        <f t="shared" si="74"/>
        <v>0.16873038125314962</v>
      </c>
      <c r="L328" s="31">
        <v>0</v>
      </c>
      <c r="M328" s="36">
        <f t="shared" si="75"/>
        <v>0</v>
      </c>
      <c r="N328" s="31">
        <f t="shared" si="76"/>
        <v>80542550</v>
      </c>
      <c r="O328" s="36">
        <f t="shared" si="77"/>
        <v>0.53335940226435485</v>
      </c>
      <c r="P328" s="31">
        <v>24866881</v>
      </c>
      <c r="Q328" s="31">
        <v>127627900</v>
      </c>
      <c r="R328" s="31">
        <v>137620500</v>
      </c>
      <c r="S328" s="31">
        <v>75370811</v>
      </c>
      <c r="T328" s="36">
        <f t="shared" si="78"/>
        <v>0.54767139343339111</v>
      </c>
      <c r="U328" s="36">
        <f t="shared" si="79"/>
        <v>2.4654358542191224E-2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188785485</v>
      </c>
      <c r="E329" s="31">
        <v>195087338</v>
      </c>
      <c r="F329" s="31">
        <v>35677910</v>
      </c>
      <c r="G329" s="36">
        <f t="shared" si="72"/>
        <v>0.18898651027116836</v>
      </c>
      <c r="H329" s="31">
        <v>43653568</v>
      </c>
      <c r="I329" s="36">
        <f t="shared" si="73"/>
        <v>0.23123370951956396</v>
      </c>
      <c r="J329" s="31">
        <v>23511431</v>
      </c>
      <c r="K329" s="36">
        <f t="shared" si="74"/>
        <v>0.12051746279914896</v>
      </c>
      <c r="L329" s="31">
        <v>0</v>
      </c>
      <c r="M329" s="36">
        <f t="shared" si="75"/>
        <v>0</v>
      </c>
      <c r="N329" s="31">
        <f t="shared" si="76"/>
        <v>102842909</v>
      </c>
      <c r="O329" s="36">
        <f t="shared" si="77"/>
        <v>0.52716342359441082</v>
      </c>
      <c r="P329" s="31">
        <v>36029263</v>
      </c>
      <c r="Q329" s="31">
        <v>171973863</v>
      </c>
      <c r="R329" s="31">
        <v>184370215</v>
      </c>
      <c r="S329" s="31">
        <v>103699391</v>
      </c>
      <c r="T329" s="36">
        <f t="shared" si="78"/>
        <v>0.56245197197388963</v>
      </c>
      <c r="U329" s="36">
        <f t="shared" si="79"/>
        <v>-0.34743513904239454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193554369</v>
      </c>
      <c r="E330" s="31">
        <v>206979263</v>
      </c>
      <c r="F330" s="31">
        <v>41366800</v>
      </c>
      <c r="G330" s="36">
        <f t="shared" si="72"/>
        <v>0.21372186127196127</v>
      </c>
      <c r="H330" s="31">
        <v>49597946</v>
      </c>
      <c r="I330" s="36">
        <f t="shared" si="73"/>
        <v>0.25624813460036133</v>
      </c>
      <c r="J330" s="31">
        <v>42603549</v>
      </c>
      <c r="K330" s="36">
        <f t="shared" si="74"/>
        <v>0.20583486665521655</v>
      </c>
      <c r="L330" s="31">
        <v>0</v>
      </c>
      <c r="M330" s="36">
        <f t="shared" si="75"/>
        <v>0</v>
      </c>
      <c r="N330" s="31">
        <f t="shared" si="76"/>
        <v>133568295</v>
      </c>
      <c r="O330" s="36">
        <f t="shared" si="77"/>
        <v>0.64532211132667916</v>
      </c>
      <c r="P330" s="31">
        <v>14395911</v>
      </c>
      <c r="Q330" s="31">
        <v>192052181</v>
      </c>
      <c r="R330" s="31">
        <v>184107050</v>
      </c>
      <c r="S330" s="31">
        <v>133955217</v>
      </c>
      <c r="T330" s="36">
        <f t="shared" si="78"/>
        <v>0.72759417415031091</v>
      </c>
      <c r="U330" s="36">
        <f t="shared" si="79"/>
        <v>1.9594201436782988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104249941</v>
      </c>
      <c r="E331" s="31">
        <v>104449941</v>
      </c>
      <c r="F331" s="31">
        <v>24970619</v>
      </c>
      <c r="G331" s="36">
        <f t="shared" si="72"/>
        <v>0.23952645690226337</v>
      </c>
      <c r="H331" s="31">
        <v>28790377</v>
      </c>
      <c r="I331" s="36">
        <f t="shared" si="73"/>
        <v>0.27616684214718162</v>
      </c>
      <c r="J331" s="31">
        <v>21887736</v>
      </c>
      <c r="K331" s="36">
        <f t="shared" si="74"/>
        <v>0.2095524017576994</v>
      </c>
      <c r="L331" s="31">
        <v>0</v>
      </c>
      <c r="M331" s="36">
        <f t="shared" si="75"/>
        <v>0</v>
      </c>
      <c r="N331" s="31">
        <f t="shared" si="76"/>
        <v>75648732</v>
      </c>
      <c r="O331" s="36">
        <f t="shared" si="77"/>
        <v>0.72425825496636709</v>
      </c>
      <c r="P331" s="31">
        <v>25517112</v>
      </c>
      <c r="Q331" s="31">
        <v>112572397</v>
      </c>
      <c r="R331" s="31">
        <v>105024276</v>
      </c>
      <c r="S331" s="31">
        <v>74506015</v>
      </c>
      <c r="T331" s="36">
        <f t="shared" si="78"/>
        <v>0.70941707800965936</v>
      </c>
      <c r="U331" s="36">
        <f t="shared" si="79"/>
        <v>-0.14223302386257508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1502731149</v>
      </c>
      <c r="E332" s="32">
        <f>SUM(E324:E331)</f>
        <v>1514351571</v>
      </c>
      <c r="F332" s="32">
        <f>SUM(F324:F331)</f>
        <v>299886424</v>
      </c>
      <c r="G332" s="37">
        <f t="shared" si="72"/>
        <v>0.19956092891237459</v>
      </c>
      <c r="H332" s="32">
        <f>SUM(H324:H331)</f>
        <v>389673198</v>
      </c>
      <c r="I332" s="37">
        <f t="shared" si="73"/>
        <v>0.25930998918822573</v>
      </c>
      <c r="J332" s="32">
        <f>SUM(J324:J331)</f>
        <v>239257122</v>
      </c>
      <c r="K332" s="37">
        <f t="shared" si="74"/>
        <v>0.15799311506112607</v>
      </c>
      <c r="L332" s="32">
        <f>SUM(L324:L331)</f>
        <v>0</v>
      </c>
      <c r="M332" s="37">
        <f t="shared" si="75"/>
        <v>0</v>
      </c>
      <c r="N332" s="32">
        <f t="shared" si="76"/>
        <v>928816744</v>
      </c>
      <c r="O332" s="37">
        <f t="shared" si="77"/>
        <v>0.61334287346937355</v>
      </c>
      <c r="P332" s="32">
        <f>SUM(P324:P331)</f>
        <v>258089967</v>
      </c>
      <c r="Q332" s="32">
        <f>SUM(Q324:Q331)</f>
        <v>1388366179</v>
      </c>
      <c r="R332" s="32">
        <f>SUM(R324:R331)</f>
        <v>1394380113</v>
      </c>
      <c r="S332" s="32">
        <f>SUM(S324:S331)</f>
        <v>912393635</v>
      </c>
      <c r="T332" s="37">
        <f t="shared" si="78"/>
        <v>0.65433637965259761</v>
      </c>
      <c r="U332" s="37">
        <f t="shared" si="79"/>
        <v>-7.2970077910854969E-2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26951521</v>
      </c>
      <c r="E333" s="31">
        <v>37321507</v>
      </c>
      <c r="F333" s="31">
        <v>6671484</v>
      </c>
      <c r="G333" s="36">
        <f t="shared" si="72"/>
        <v>0.24753645629127943</v>
      </c>
      <c r="H333" s="31">
        <v>13175452</v>
      </c>
      <c r="I333" s="36">
        <f t="shared" si="73"/>
        <v>0.48885745631944111</v>
      </c>
      <c r="J333" s="31">
        <v>3917091</v>
      </c>
      <c r="K333" s="36">
        <f t="shared" si="74"/>
        <v>0.10495532776851696</v>
      </c>
      <c r="L333" s="31">
        <v>0</v>
      </c>
      <c r="M333" s="36">
        <f t="shared" si="75"/>
        <v>0</v>
      </c>
      <c r="N333" s="31">
        <f t="shared" si="76"/>
        <v>23764027</v>
      </c>
      <c r="O333" s="36">
        <f t="shared" si="77"/>
        <v>0.63673814136176232</v>
      </c>
      <c r="P333" s="31">
        <v>4281482</v>
      </c>
      <c r="Q333" s="31">
        <v>23343793</v>
      </c>
      <c r="R333" s="31">
        <v>32656136</v>
      </c>
      <c r="S333" s="31">
        <v>13814663</v>
      </c>
      <c r="T333" s="36">
        <f t="shared" si="78"/>
        <v>0.42303421935773416</v>
      </c>
      <c r="U333" s="36">
        <f t="shared" si="79"/>
        <v>-8.5108614260202442E-2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22940798</v>
      </c>
      <c r="E334" s="31">
        <v>25149573</v>
      </c>
      <c r="F334" s="31">
        <v>2666706</v>
      </c>
      <c r="G334" s="36">
        <f t="shared" si="72"/>
        <v>0.11624294847982185</v>
      </c>
      <c r="H334" s="31">
        <v>6556516</v>
      </c>
      <c r="I334" s="36">
        <f t="shared" si="73"/>
        <v>0.28580156627507031</v>
      </c>
      <c r="J334" s="31">
        <v>5309858</v>
      </c>
      <c r="K334" s="36">
        <f t="shared" si="74"/>
        <v>0.21113113928415406</v>
      </c>
      <c r="L334" s="31">
        <v>0</v>
      </c>
      <c r="M334" s="36">
        <f t="shared" si="75"/>
        <v>0</v>
      </c>
      <c r="N334" s="31">
        <f t="shared" si="76"/>
        <v>14533080</v>
      </c>
      <c r="O334" s="36">
        <f t="shared" si="77"/>
        <v>0.57786587470093431</v>
      </c>
      <c r="P334" s="31">
        <v>3264609</v>
      </c>
      <c r="Q334" s="31">
        <v>18799160</v>
      </c>
      <c r="R334" s="31">
        <v>20181867</v>
      </c>
      <c r="S334" s="31">
        <v>10627458</v>
      </c>
      <c r="T334" s="36">
        <f t="shared" si="78"/>
        <v>0.52658448299158844</v>
      </c>
      <c r="U334" s="36">
        <f t="shared" si="79"/>
        <v>0.62649125821805929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63835698</v>
      </c>
      <c r="E335" s="31">
        <v>59391548</v>
      </c>
      <c r="F335" s="31">
        <v>19185653</v>
      </c>
      <c r="G335" s="36">
        <f t="shared" si="72"/>
        <v>0.30054739904308714</v>
      </c>
      <c r="H335" s="31">
        <v>39246451</v>
      </c>
      <c r="I335" s="36">
        <f t="shared" si="73"/>
        <v>0.61480413357428942</v>
      </c>
      <c r="J335" s="31">
        <v>17652773</v>
      </c>
      <c r="K335" s="36">
        <f t="shared" si="74"/>
        <v>0.29722702294272579</v>
      </c>
      <c r="L335" s="31">
        <v>0</v>
      </c>
      <c r="M335" s="36">
        <f t="shared" si="75"/>
        <v>0</v>
      </c>
      <c r="N335" s="31">
        <f t="shared" si="76"/>
        <v>76084877</v>
      </c>
      <c r="O335" s="36">
        <f t="shared" si="77"/>
        <v>1.2810724684259787</v>
      </c>
      <c r="P335" s="31">
        <v>26563946</v>
      </c>
      <c r="Q335" s="31">
        <v>84055900</v>
      </c>
      <c r="R335" s="31">
        <v>89524687</v>
      </c>
      <c r="S335" s="31">
        <v>73809744</v>
      </c>
      <c r="T335" s="36">
        <f t="shared" si="78"/>
        <v>0.82446246363307585</v>
      </c>
      <c r="U335" s="36">
        <f t="shared" si="79"/>
        <v>-0.33546119239965333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23799086</v>
      </c>
      <c r="E336" s="31">
        <v>26550941</v>
      </c>
      <c r="F336" s="31">
        <v>6545645</v>
      </c>
      <c r="G336" s="36">
        <f t="shared" si="72"/>
        <v>0.27503766321109979</v>
      </c>
      <c r="H336" s="31">
        <v>7355554</v>
      </c>
      <c r="I336" s="36">
        <f t="shared" si="73"/>
        <v>0.30906876003557449</v>
      </c>
      <c r="J336" s="31">
        <v>6293516</v>
      </c>
      <c r="K336" s="36">
        <f t="shared" si="74"/>
        <v>0.23703551599169309</v>
      </c>
      <c r="L336" s="31">
        <v>0</v>
      </c>
      <c r="M336" s="36">
        <f t="shared" si="75"/>
        <v>0</v>
      </c>
      <c r="N336" s="31">
        <f t="shared" si="76"/>
        <v>20194715</v>
      </c>
      <c r="O336" s="36">
        <f t="shared" si="77"/>
        <v>0.76060260915046285</v>
      </c>
      <c r="P336" s="31">
        <v>5937170</v>
      </c>
      <c r="Q336" s="31">
        <v>27658350</v>
      </c>
      <c r="R336" s="31">
        <v>28580129</v>
      </c>
      <c r="S336" s="31">
        <v>20470456</v>
      </c>
      <c r="T336" s="36">
        <f t="shared" si="78"/>
        <v>0.71624785178541361</v>
      </c>
      <c r="U336" s="36">
        <f t="shared" si="79"/>
        <v>6.0019504241920041E-2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137527103</v>
      </c>
      <c r="E337" s="32">
        <f>SUM(E333:E336)</f>
        <v>148413569</v>
      </c>
      <c r="F337" s="32">
        <f>SUM(F333:F336)</f>
        <v>35069488</v>
      </c>
      <c r="G337" s="37">
        <f t="shared" si="72"/>
        <v>0.25500055796274573</v>
      </c>
      <c r="H337" s="32">
        <f>SUM(H333:H336)</f>
        <v>66333973</v>
      </c>
      <c r="I337" s="37">
        <f t="shared" si="73"/>
        <v>0.48233382041065753</v>
      </c>
      <c r="J337" s="32">
        <f>SUM(J333:J336)</f>
        <v>33173238</v>
      </c>
      <c r="K337" s="37">
        <f t="shared" si="74"/>
        <v>0.22351890210254294</v>
      </c>
      <c r="L337" s="32">
        <f>SUM(L333:L336)</f>
        <v>0</v>
      </c>
      <c r="M337" s="37">
        <f t="shared" si="75"/>
        <v>0</v>
      </c>
      <c r="N337" s="32">
        <f t="shared" si="76"/>
        <v>134576699</v>
      </c>
      <c r="O337" s="37">
        <f t="shared" si="77"/>
        <v>0.90676816080071487</v>
      </c>
      <c r="P337" s="32">
        <f>SUM(P333:P336)</f>
        <v>40047207</v>
      </c>
      <c r="Q337" s="32">
        <f>SUM(Q333:Q336)</f>
        <v>153857203</v>
      </c>
      <c r="R337" s="32">
        <f>SUM(R333:R336)</f>
        <v>170942819</v>
      </c>
      <c r="S337" s="32">
        <f>SUM(S333:S336)</f>
        <v>118722321</v>
      </c>
      <c r="T337" s="37">
        <f t="shared" si="78"/>
        <v>0.69451481901676138</v>
      </c>
      <c r="U337" s="37">
        <f t="shared" si="79"/>
        <v>-0.17164665191257911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18171383530</v>
      </c>
      <c r="E338" s="32">
        <f>SUM(E302,E304:E309,E311:E316,E318:E322,E324:E331,E333:E336)</f>
        <v>18105077882</v>
      </c>
      <c r="F338" s="32">
        <f>SUM(F302,F304:F309,F311:F316,F318:F322,F324:F331,F333:F336)</f>
        <v>3930493201</v>
      </c>
      <c r="G338" s="37">
        <f t="shared" si="72"/>
        <v>0.21630126261497712</v>
      </c>
      <c r="H338" s="32">
        <f>SUM(H302,H304:H309,H311:H316,H318:H322,H324:H331,H333:H336)</f>
        <v>4812417571</v>
      </c>
      <c r="I338" s="37">
        <f t="shared" si="73"/>
        <v>0.26483495673595525</v>
      </c>
      <c r="J338" s="32">
        <f>SUM(J302,J304:J309,J311:J316,J318:J322,J324:J331,J333:J336)</f>
        <v>3903563131</v>
      </c>
      <c r="K338" s="37">
        <f t="shared" si="74"/>
        <v>0.21560598393674449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12646473903</v>
      </c>
      <c r="O338" s="37">
        <f t="shared" si="77"/>
        <v>0.69850425308432817</v>
      </c>
      <c r="P338" s="32">
        <f>SUM(P302,P304:P309,P311:P316,P318:P322,P324:P331,P333:P336)</f>
        <v>3535914069</v>
      </c>
      <c r="Q338" s="32">
        <f>SUM(Q302,Q304:Q309,Q311:Q316,Q318:Q322,Q324:Q331,Q333:Q336)</f>
        <v>16775369995</v>
      </c>
      <c r="R338" s="32">
        <f>SUM(R302,R304:R309,R311:R316,R318:R322,R324:R331,R333:R336)</f>
        <v>16687337164</v>
      </c>
      <c r="S338" s="32">
        <f>SUM(S302,S304:S309,S311:S316,S318:S322,S324:S331,S333:S336)</f>
        <v>11015945337</v>
      </c>
      <c r="T338" s="37">
        <f t="shared" si="78"/>
        <v>0.66013799737713508</v>
      </c>
      <c r="U338" s="37">
        <f t="shared" si="79"/>
        <v>0.10397567780938055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122613294899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127065690339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28855872299</v>
      </c>
      <c r="G339" s="39">
        <f t="shared" si="72"/>
        <v>0.23534048508173105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30289922991</v>
      </c>
      <c r="I339" s="39">
        <f t="shared" si="73"/>
        <v>0.24703620448296945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29397093139</v>
      </c>
      <c r="K339" s="39">
        <f t="shared" si="74"/>
        <v>0.23135350746980685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88542888429</v>
      </c>
      <c r="O339" s="39">
        <f t="shared" si="77"/>
        <v>0.69682766601098556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26887646297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113209250064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120297552687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82684660585</v>
      </c>
      <c r="T339" s="39">
        <f t="shared" si="78"/>
        <v>0.68733451959854663</v>
      </c>
      <c r="U339" s="39">
        <f t="shared" si="79"/>
        <v>9.3330848460320359E-2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53" orientation="landscape" r:id="rId1"/>
  <rowBreaks count="8" manualBreakCount="8">
    <brk id="54" max="16383" man="1"/>
    <brk id="103" max="16383" man="1"/>
    <brk id="170" max="16383" man="1"/>
    <brk id="205" max="16383" man="1"/>
    <brk id="232" max="16383" man="1"/>
    <brk id="261" max="16383" man="1"/>
    <brk id="299" max="16383" man="1"/>
    <brk id="3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60"/>
  <sheetViews>
    <sheetView showGridLines="0" view="pageBreakPreview" topLeftCell="A26" zoomScale="60" zoomScaleNormal="100" workbookViewId="0">
      <selection activeCell="A86" sqref="A86:XFD86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1" width="11.7265625" customWidth="1"/>
    <col min="12" max="13" width="11.7265625" hidden="1" customWidth="1"/>
    <col min="1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604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16569691</v>
      </c>
      <c r="E8" s="31">
        <v>16569691</v>
      </c>
      <c r="F8" s="31">
        <v>2961079</v>
      </c>
      <c r="G8" s="36">
        <f>IF(($D8       =0),0,($F8       /$D8       ))</f>
        <v>0.17870453951132825</v>
      </c>
      <c r="H8" s="31">
        <v>3495974</v>
      </c>
      <c r="I8" s="36">
        <f>IF(($D8       =0),0,($H8       /$D8       ))</f>
        <v>0.21098607089293336</v>
      </c>
      <c r="J8" s="31">
        <v>3087973</v>
      </c>
      <c r="K8" s="36">
        <f>IF(($E8       =0),0,($J8       /$E8       ))</f>
        <v>0.18636273905168177</v>
      </c>
      <c r="L8" s="31">
        <v>0</v>
      </c>
      <c r="M8" s="36">
        <f>IF(($E8       =0),0,($L8       /$E8       ))</f>
        <v>0</v>
      </c>
      <c r="N8" s="31">
        <f>$F8       +$H8       +$J8</f>
        <v>9545026</v>
      </c>
      <c r="O8" s="36">
        <f>IF(($E8       =0),0,($N8       /$E8       ))</f>
        <v>0.57605334945594333</v>
      </c>
      <c r="P8" s="31">
        <v>2502164</v>
      </c>
      <c r="Q8" s="31">
        <v>16008839</v>
      </c>
      <c r="R8" s="31">
        <v>15393995</v>
      </c>
      <c r="S8" s="31">
        <v>9028832</v>
      </c>
      <c r="T8" s="36">
        <f>IF(($R8       =0),0,($S8       /$R8       ))</f>
        <v>0.58651649555557217</v>
      </c>
      <c r="U8" s="36">
        <f>IF(($P8       =0),0,(($J8       /$P8       )-1))</f>
        <v>0.23412094491008584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68598290</v>
      </c>
      <c r="E9" s="31">
        <v>69646110</v>
      </c>
      <c r="F9" s="31">
        <v>6100326</v>
      </c>
      <c r="G9" s="36">
        <f>IF(($D9       =0),0,($F9       /$D9       ))</f>
        <v>8.8928251710064493E-2</v>
      </c>
      <c r="H9" s="31">
        <v>0</v>
      </c>
      <c r="I9" s="36">
        <f>IF(($D9       =0),0,($H9       /$D9       ))</f>
        <v>0</v>
      </c>
      <c r="J9" s="31">
        <v>0</v>
      </c>
      <c r="K9" s="36">
        <f>IF(($E9       =0),0,($J9       /$E9       ))</f>
        <v>0</v>
      </c>
      <c r="L9" s="31">
        <v>0</v>
      </c>
      <c r="M9" s="36">
        <f>IF(($E9       =0),0,($L9       /$E9       ))</f>
        <v>0</v>
      </c>
      <c r="N9" s="31">
        <f>$F9       +$H9       +$J9</f>
        <v>6100326</v>
      </c>
      <c r="O9" s="36">
        <f>IF(($E9       =0),0,($N9       /$E9       ))</f>
        <v>8.7590333473039628E-2</v>
      </c>
      <c r="P9" s="31">
        <v>8369822</v>
      </c>
      <c r="Q9" s="31">
        <v>72451100</v>
      </c>
      <c r="R9" s="31">
        <v>72715130</v>
      </c>
      <c r="S9" s="31">
        <v>48247118</v>
      </c>
      <c r="T9" s="36">
        <f>IF(($R9       =0),0,($S9       /$R9       ))</f>
        <v>0.66350865356357058</v>
      </c>
      <c r="U9" s="36">
        <f>IF(($P9       =0),0,(($J9       /$P9       )-1))</f>
        <v>-1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85167981</v>
      </c>
      <c r="E10" s="32">
        <f>SUM(E8:E9)</f>
        <v>86215801</v>
      </c>
      <c r="F10" s="32">
        <f>SUM(F8:F9)</f>
        <v>9061405</v>
      </c>
      <c r="G10" s="37">
        <f t="shared" ref="G10:G54" si="0">IF(($D10      =0),0,($F10      /$D10      ))</f>
        <v>0.10639450288248585</v>
      </c>
      <c r="H10" s="32">
        <f>SUM(H8:H9)</f>
        <v>3495974</v>
      </c>
      <c r="I10" s="37">
        <f t="shared" ref="I10:I54" si="1">IF(($D10      =0),0,($H10      /$D10      ))</f>
        <v>4.1047984922878471E-2</v>
      </c>
      <c r="J10" s="32">
        <f>SUM(J8:J9)</f>
        <v>3087973</v>
      </c>
      <c r="K10" s="37">
        <f t="shared" ref="K10:K54" si="2">IF(($E10      =0),0,($J10      /$E10      ))</f>
        <v>3.581678722674049E-2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15645352</v>
      </c>
      <c r="O10" s="37">
        <f t="shared" ref="O10:O54" si="5">IF(($E10      =0),0,($N10      /$E10      ))</f>
        <v>0.18146733914819163</v>
      </c>
      <c r="P10" s="32">
        <f>SUM(P8:P9)</f>
        <v>10871986</v>
      </c>
      <c r="Q10" s="32">
        <f>SUM(Q8:Q9)</f>
        <v>88459939</v>
      </c>
      <c r="R10" s="32">
        <f>SUM(R8:R9)</f>
        <v>88109125</v>
      </c>
      <c r="S10" s="32">
        <f>SUM(S8:S9)</f>
        <v>57275950</v>
      </c>
      <c r="T10" s="37">
        <f t="shared" ref="T10:T54" si="6">IF(($R10      =0),0,($S10      /$R10      ))</f>
        <v>0.65005696061560025</v>
      </c>
      <c r="U10" s="37">
        <f t="shared" ref="U10:U54" si="7">IF(($P10      =0),0,(($J10      /$P10      )-1))</f>
        <v>-0.71596974094705423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1860760</v>
      </c>
      <c r="E11" s="31">
        <v>1860760</v>
      </c>
      <c r="F11" s="31">
        <v>484564</v>
      </c>
      <c r="G11" s="36">
        <f t="shared" si="0"/>
        <v>0.26041187471785721</v>
      </c>
      <c r="H11" s="31">
        <v>300775</v>
      </c>
      <c r="I11" s="36">
        <f t="shared" si="1"/>
        <v>0.1616409424106279</v>
      </c>
      <c r="J11" s="31">
        <v>464661</v>
      </c>
      <c r="K11" s="36">
        <f t="shared" si="2"/>
        <v>0.24971570756035169</v>
      </c>
      <c r="L11" s="31">
        <v>0</v>
      </c>
      <c r="M11" s="36">
        <f t="shared" si="3"/>
        <v>0</v>
      </c>
      <c r="N11" s="31">
        <f t="shared" si="4"/>
        <v>1250000</v>
      </c>
      <c r="O11" s="36">
        <f t="shared" si="5"/>
        <v>0.67176852468883685</v>
      </c>
      <c r="P11" s="31">
        <v>361179</v>
      </c>
      <c r="Q11" s="31">
        <v>1430729</v>
      </c>
      <c r="R11" s="31">
        <v>1430729</v>
      </c>
      <c r="S11" s="31">
        <v>1260855</v>
      </c>
      <c r="T11" s="36">
        <f t="shared" si="6"/>
        <v>0.88126752166203381</v>
      </c>
      <c r="U11" s="36">
        <f t="shared" si="7"/>
        <v>0.28651167426677637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1489116</v>
      </c>
      <c r="E12" s="31">
        <v>1551554</v>
      </c>
      <c r="F12" s="31">
        <v>472753</v>
      </c>
      <c r="G12" s="36">
        <f t="shared" si="0"/>
        <v>0.31747224527840678</v>
      </c>
      <c r="H12" s="31">
        <v>675414</v>
      </c>
      <c r="I12" s="36">
        <f t="shared" si="1"/>
        <v>0.45356708275245178</v>
      </c>
      <c r="J12" s="31">
        <v>511537</v>
      </c>
      <c r="K12" s="36">
        <f t="shared" si="2"/>
        <v>0.32969332681943392</v>
      </c>
      <c r="L12" s="31">
        <v>0</v>
      </c>
      <c r="M12" s="36">
        <f t="shared" si="3"/>
        <v>0</v>
      </c>
      <c r="N12" s="31">
        <f t="shared" si="4"/>
        <v>1659704</v>
      </c>
      <c r="O12" s="36">
        <f t="shared" si="5"/>
        <v>1.0697043093569414</v>
      </c>
      <c r="P12" s="31">
        <v>290894</v>
      </c>
      <c r="Q12" s="31">
        <v>1897068</v>
      </c>
      <c r="R12" s="31">
        <v>1893068</v>
      </c>
      <c r="S12" s="31">
        <v>1322869</v>
      </c>
      <c r="T12" s="36">
        <f t="shared" si="6"/>
        <v>0.69879634540333468</v>
      </c>
      <c r="U12" s="36">
        <f t="shared" si="7"/>
        <v>0.75849965966984545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2790058</v>
      </c>
      <c r="E13" s="31">
        <v>2780106</v>
      </c>
      <c r="F13" s="31">
        <v>854787</v>
      </c>
      <c r="G13" s="36">
        <f t="shared" si="0"/>
        <v>0.30636889985799576</v>
      </c>
      <c r="H13" s="31">
        <v>923803</v>
      </c>
      <c r="I13" s="36">
        <f t="shared" si="1"/>
        <v>0.33110530318724557</v>
      </c>
      <c r="J13" s="31">
        <v>726633</v>
      </c>
      <c r="K13" s="36">
        <f t="shared" si="2"/>
        <v>0.26136881111727395</v>
      </c>
      <c r="L13" s="31">
        <v>0</v>
      </c>
      <c r="M13" s="36">
        <f t="shared" si="3"/>
        <v>0</v>
      </c>
      <c r="N13" s="31">
        <f t="shared" si="4"/>
        <v>2505223</v>
      </c>
      <c r="O13" s="36">
        <f t="shared" si="5"/>
        <v>0.90112499307580363</v>
      </c>
      <c r="P13" s="31">
        <v>870395</v>
      </c>
      <c r="Q13" s="31">
        <v>2667840</v>
      </c>
      <c r="R13" s="31">
        <v>2662222</v>
      </c>
      <c r="S13" s="31">
        <v>2472704</v>
      </c>
      <c r="T13" s="36">
        <f t="shared" si="6"/>
        <v>0.92881209756361416</v>
      </c>
      <c r="U13" s="36">
        <f t="shared" si="7"/>
        <v>-0.16516868777968619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10055820</v>
      </c>
      <c r="E14" s="31">
        <v>10055820</v>
      </c>
      <c r="F14" s="31">
        <v>1063925</v>
      </c>
      <c r="G14" s="36">
        <f t="shared" si="0"/>
        <v>0.1058019137176282</v>
      </c>
      <c r="H14" s="31">
        <v>5185230</v>
      </c>
      <c r="I14" s="36">
        <f t="shared" si="1"/>
        <v>0.51564467144399961</v>
      </c>
      <c r="J14" s="31">
        <v>1433940</v>
      </c>
      <c r="K14" s="36">
        <f t="shared" si="2"/>
        <v>0.14259801786428158</v>
      </c>
      <c r="L14" s="31">
        <v>0</v>
      </c>
      <c r="M14" s="36">
        <f t="shared" si="3"/>
        <v>0</v>
      </c>
      <c r="N14" s="31">
        <f t="shared" si="4"/>
        <v>7683095</v>
      </c>
      <c r="O14" s="36">
        <f t="shared" si="5"/>
        <v>0.76404460302590937</v>
      </c>
      <c r="P14" s="31">
        <v>1339702</v>
      </c>
      <c r="Q14" s="31">
        <v>9054299</v>
      </c>
      <c r="R14" s="31">
        <v>9080099</v>
      </c>
      <c r="S14" s="31">
        <v>7194336</v>
      </c>
      <c r="T14" s="36">
        <f t="shared" si="6"/>
        <v>0.79231911458234106</v>
      </c>
      <c r="U14" s="36">
        <f t="shared" si="7"/>
        <v>7.0342509005734133E-2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0</v>
      </c>
      <c r="E15" s="31">
        <v>0</v>
      </c>
      <c r="F15" s="31">
        <v>9000</v>
      </c>
      <c r="G15" s="36">
        <f t="shared" si="0"/>
        <v>0</v>
      </c>
      <c r="H15" s="31">
        <v>0</v>
      </c>
      <c r="I15" s="36">
        <f t="shared" si="1"/>
        <v>0</v>
      </c>
      <c r="J15" s="31">
        <v>0</v>
      </c>
      <c r="K15" s="36">
        <f t="shared" si="2"/>
        <v>0</v>
      </c>
      <c r="L15" s="31">
        <v>0</v>
      </c>
      <c r="M15" s="36">
        <f t="shared" si="3"/>
        <v>0</v>
      </c>
      <c r="N15" s="31">
        <f t="shared" si="4"/>
        <v>9000</v>
      </c>
      <c r="O15" s="36">
        <f t="shared" si="5"/>
        <v>0</v>
      </c>
      <c r="P15" s="31">
        <v>0</v>
      </c>
      <c r="Q15" s="31">
        <v>0</v>
      </c>
      <c r="R15" s="31">
        <v>0</v>
      </c>
      <c r="S15" s="31">
        <v>0</v>
      </c>
      <c r="T15" s="36">
        <f t="shared" si="6"/>
        <v>0</v>
      </c>
      <c r="U15" s="36">
        <f t="shared" si="7"/>
        <v>0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3218333</v>
      </c>
      <c r="E16" s="31">
        <v>3219306</v>
      </c>
      <c r="F16" s="31">
        <v>68495</v>
      </c>
      <c r="G16" s="36">
        <f t="shared" si="0"/>
        <v>2.1282757253522244E-2</v>
      </c>
      <c r="H16" s="31">
        <v>253525</v>
      </c>
      <c r="I16" s="36">
        <f t="shared" si="1"/>
        <v>7.8775254145546772E-2</v>
      </c>
      <c r="J16" s="31">
        <v>635195</v>
      </c>
      <c r="K16" s="36">
        <f t="shared" si="2"/>
        <v>0.19730805335062898</v>
      </c>
      <c r="L16" s="31">
        <v>0</v>
      </c>
      <c r="M16" s="36">
        <f t="shared" si="3"/>
        <v>0</v>
      </c>
      <c r="N16" s="31">
        <f t="shared" si="4"/>
        <v>957215</v>
      </c>
      <c r="O16" s="36">
        <f t="shared" si="5"/>
        <v>0.2973358233109869</v>
      </c>
      <c r="P16" s="31">
        <v>20244</v>
      </c>
      <c r="Q16" s="31">
        <v>522500</v>
      </c>
      <c r="R16" s="31">
        <v>417500</v>
      </c>
      <c r="S16" s="31">
        <v>85814</v>
      </c>
      <c r="T16" s="36">
        <f t="shared" si="6"/>
        <v>0.20554251497005988</v>
      </c>
      <c r="U16" s="36">
        <f t="shared" si="7"/>
        <v>30.376951195415927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0</v>
      </c>
      <c r="E17" s="31">
        <v>0</v>
      </c>
      <c r="F17" s="31">
        <v>0</v>
      </c>
      <c r="G17" s="36">
        <f t="shared" si="0"/>
        <v>0</v>
      </c>
      <c r="H17" s="31">
        <v>0</v>
      </c>
      <c r="I17" s="36">
        <f t="shared" si="1"/>
        <v>0</v>
      </c>
      <c r="J17" s="31">
        <v>0</v>
      </c>
      <c r="K17" s="36">
        <f t="shared" si="2"/>
        <v>0</v>
      </c>
      <c r="L17" s="31">
        <v>0</v>
      </c>
      <c r="M17" s="36">
        <f t="shared" si="3"/>
        <v>0</v>
      </c>
      <c r="N17" s="31">
        <f t="shared" si="4"/>
        <v>0</v>
      </c>
      <c r="O17" s="36">
        <f t="shared" si="5"/>
        <v>0</v>
      </c>
      <c r="P17" s="31">
        <v>0</v>
      </c>
      <c r="Q17" s="31">
        <v>0</v>
      </c>
      <c r="R17" s="31">
        <v>0</v>
      </c>
      <c r="S17" s="31">
        <v>0</v>
      </c>
      <c r="T17" s="36">
        <f t="shared" si="6"/>
        <v>0</v>
      </c>
      <c r="U17" s="36">
        <f t="shared" si="7"/>
        <v>0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500000</v>
      </c>
      <c r="E18" s="31">
        <v>280000</v>
      </c>
      <c r="F18" s="31">
        <v>106975</v>
      </c>
      <c r="G18" s="36">
        <f t="shared" si="0"/>
        <v>0.21395</v>
      </c>
      <c r="H18" s="31">
        <v>147000</v>
      </c>
      <c r="I18" s="36">
        <f t="shared" si="1"/>
        <v>0.29399999999999998</v>
      </c>
      <c r="J18" s="31">
        <v>23200</v>
      </c>
      <c r="K18" s="36">
        <f t="shared" si="2"/>
        <v>8.2857142857142851E-2</v>
      </c>
      <c r="L18" s="31">
        <v>0</v>
      </c>
      <c r="M18" s="36">
        <f t="shared" si="3"/>
        <v>0</v>
      </c>
      <c r="N18" s="31">
        <f t="shared" si="4"/>
        <v>277175</v>
      </c>
      <c r="O18" s="36">
        <f t="shared" si="5"/>
        <v>0.98991071428571431</v>
      </c>
      <c r="P18" s="31">
        <v>0</v>
      </c>
      <c r="Q18" s="31">
        <v>0</v>
      </c>
      <c r="R18" s="31">
        <v>0</v>
      </c>
      <c r="S18" s="31">
        <v>0</v>
      </c>
      <c r="T18" s="36">
        <f t="shared" si="6"/>
        <v>0</v>
      </c>
      <c r="U18" s="36">
        <f t="shared" si="7"/>
        <v>0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19914087</v>
      </c>
      <c r="E19" s="32">
        <f>SUM(E11:E18)</f>
        <v>19747546</v>
      </c>
      <c r="F19" s="32">
        <f>SUM(F11:F18)</f>
        <v>3060499</v>
      </c>
      <c r="G19" s="37">
        <f t="shared" si="0"/>
        <v>0.1536851275180228</v>
      </c>
      <c r="H19" s="32">
        <f>SUM(H11:H18)</f>
        <v>7485747</v>
      </c>
      <c r="I19" s="37">
        <f t="shared" si="1"/>
        <v>0.37590209382935807</v>
      </c>
      <c r="J19" s="32">
        <f>SUM(J11:J18)</f>
        <v>3795166</v>
      </c>
      <c r="K19" s="37">
        <f t="shared" si="2"/>
        <v>0.19218418329041997</v>
      </c>
      <c r="L19" s="32">
        <f>SUM(L11:L18)</f>
        <v>0</v>
      </c>
      <c r="M19" s="37">
        <f t="shared" si="3"/>
        <v>0</v>
      </c>
      <c r="N19" s="32">
        <f t="shared" si="4"/>
        <v>14341412</v>
      </c>
      <c r="O19" s="37">
        <f t="shared" si="5"/>
        <v>0.72623768036798086</v>
      </c>
      <c r="P19" s="32">
        <f>SUM(P11:P18)</f>
        <v>2882414</v>
      </c>
      <c r="Q19" s="32">
        <f>SUM(Q11:Q18)</f>
        <v>15572436</v>
      </c>
      <c r="R19" s="32">
        <f>SUM(R11:R18)</f>
        <v>15483618</v>
      </c>
      <c r="S19" s="32">
        <f>SUM(S11:S18)</f>
        <v>12336578</v>
      </c>
      <c r="T19" s="37">
        <f t="shared" si="6"/>
        <v>0.7967503460754457</v>
      </c>
      <c r="U19" s="37">
        <f t="shared" si="7"/>
        <v>0.3166623531526005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8099407</v>
      </c>
      <c r="E20" s="31">
        <v>8509984</v>
      </c>
      <c r="F20" s="31">
        <v>537798</v>
      </c>
      <c r="G20" s="36">
        <f t="shared" si="0"/>
        <v>6.639967592689193E-2</v>
      </c>
      <c r="H20" s="31">
        <v>504758</v>
      </c>
      <c r="I20" s="36">
        <f t="shared" si="1"/>
        <v>6.2320364935358849E-2</v>
      </c>
      <c r="J20" s="31">
        <v>393543</v>
      </c>
      <c r="K20" s="36">
        <f t="shared" si="2"/>
        <v>4.624485780466802E-2</v>
      </c>
      <c r="L20" s="31">
        <v>0</v>
      </c>
      <c r="M20" s="36">
        <f t="shared" si="3"/>
        <v>0</v>
      </c>
      <c r="N20" s="31">
        <f t="shared" si="4"/>
        <v>1436099</v>
      </c>
      <c r="O20" s="36">
        <f t="shared" si="5"/>
        <v>0.1687546063541365</v>
      </c>
      <c r="P20" s="31">
        <v>237475</v>
      </c>
      <c r="Q20" s="31">
        <v>7686338</v>
      </c>
      <c r="R20" s="31">
        <v>7901603</v>
      </c>
      <c r="S20" s="31">
        <v>870820</v>
      </c>
      <c r="T20" s="36">
        <f t="shared" si="6"/>
        <v>0.11020801728459402</v>
      </c>
      <c r="U20" s="36">
        <f t="shared" si="7"/>
        <v>0.65719759974734182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980000</v>
      </c>
      <c r="E21" s="31">
        <v>1010000</v>
      </c>
      <c r="F21" s="31">
        <v>171422</v>
      </c>
      <c r="G21" s="36">
        <f t="shared" si="0"/>
        <v>0.17492040816326532</v>
      </c>
      <c r="H21" s="31">
        <v>116262</v>
      </c>
      <c r="I21" s="36">
        <f t="shared" si="1"/>
        <v>0.11863469387755102</v>
      </c>
      <c r="J21" s="31">
        <v>74035</v>
      </c>
      <c r="K21" s="36">
        <f t="shared" si="2"/>
        <v>7.3301980198019798E-2</v>
      </c>
      <c r="L21" s="31">
        <v>0</v>
      </c>
      <c r="M21" s="36">
        <f t="shared" si="3"/>
        <v>0</v>
      </c>
      <c r="N21" s="31">
        <f t="shared" si="4"/>
        <v>361719</v>
      </c>
      <c r="O21" s="36">
        <f t="shared" si="5"/>
        <v>0.35813762376237623</v>
      </c>
      <c r="P21" s="31">
        <v>167780</v>
      </c>
      <c r="Q21" s="31">
        <v>1095000</v>
      </c>
      <c r="R21" s="31">
        <v>855000</v>
      </c>
      <c r="S21" s="31">
        <v>444192</v>
      </c>
      <c r="T21" s="36">
        <f t="shared" si="6"/>
        <v>0.51952280701754383</v>
      </c>
      <c r="U21" s="36">
        <f t="shared" si="7"/>
        <v>-0.55873763261413756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0</v>
      </c>
      <c r="S22" s="31">
        <v>0</v>
      </c>
      <c r="T22" s="36">
        <f t="shared" si="6"/>
        <v>0</v>
      </c>
      <c r="U22" s="36">
        <f t="shared" si="7"/>
        <v>0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2782328</v>
      </c>
      <c r="E23" s="31">
        <v>4217002</v>
      </c>
      <c r="F23" s="31">
        <v>948452</v>
      </c>
      <c r="G23" s="36">
        <f t="shared" si="0"/>
        <v>0.34088432420620429</v>
      </c>
      <c r="H23" s="31">
        <v>1185282</v>
      </c>
      <c r="I23" s="36">
        <f t="shared" si="1"/>
        <v>0.42600369187241766</v>
      </c>
      <c r="J23" s="31">
        <v>1069302</v>
      </c>
      <c r="K23" s="36">
        <f t="shared" si="2"/>
        <v>0.25356924184527302</v>
      </c>
      <c r="L23" s="31">
        <v>0</v>
      </c>
      <c r="M23" s="36">
        <f t="shared" si="3"/>
        <v>0</v>
      </c>
      <c r="N23" s="31">
        <f t="shared" si="4"/>
        <v>3203036</v>
      </c>
      <c r="O23" s="36">
        <f t="shared" si="5"/>
        <v>0.75955287666451188</v>
      </c>
      <c r="P23" s="31">
        <v>588449</v>
      </c>
      <c r="Q23" s="31">
        <v>1612254</v>
      </c>
      <c r="R23" s="31">
        <v>2726763</v>
      </c>
      <c r="S23" s="31">
        <v>1862500</v>
      </c>
      <c r="T23" s="36">
        <f t="shared" si="6"/>
        <v>0.68304432765150469</v>
      </c>
      <c r="U23" s="36">
        <f t="shared" si="7"/>
        <v>0.81715322823218317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2728135</v>
      </c>
      <c r="E24" s="31">
        <v>2772435</v>
      </c>
      <c r="F24" s="31">
        <v>513029</v>
      </c>
      <c r="G24" s="36">
        <f t="shared" si="0"/>
        <v>0.18805117781927946</v>
      </c>
      <c r="H24" s="31">
        <v>437330</v>
      </c>
      <c r="I24" s="36">
        <f t="shared" si="1"/>
        <v>0.16030365066244889</v>
      </c>
      <c r="J24" s="31">
        <v>741159</v>
      </c>
      <c r="K24" s="36">
        <f t="shared" si="2"/>
        <v>0.26733142526335152</v>
      </c>
      <c r="L24" s="31">
        <v>0</v>
      </c>
      <c r="M24" s="36">
        <f t="shared" si="3"/>
        <v>0</v>
      </c>
      <c r="N24" s="31">
        <f t="shared" si="4"/>
        <v>1691518</v>
      </c>
      <c r="O24" s="36">
        <f t="shared" si="5"/>
        <v>0.61011998477872342</v>
      </c>
      <c r="P24" s="31">
        <v>708693</v>
      </c>
      <c r="Q24" s="31">
        <v>2361965</v>
      </c>
      <c r="R24" s="31">
        <v>2332964</v>
      </c>
      <c r="S24" s="31">
        <v>1805446</v>
      </c>
      <c r="T24" s="36">
        <f t="shared" si="6"/>
        <v>0.77388506637907828</v>
      </c>
      <c r="U24" s="36">
        <f t="shared" si="7"/>
        <v>4.5811091685680649E-2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554348</v>
      </c>
      <c r="E25" s="31">
        <v>554348</v>
      </c>
      <c r="F25" s="31">
        <v>76156</v>
      </c>
      <c r="G25" s="36">
        <f t="shared" si="0"/>
        <v>0.13737940788097008</v>
      </c>
      <c r="H25" s="31">
        <v>38974</v>
      </c>
      <c r="I25" s="36">
        <f t="shared" si="1"/>
        <v>7.0306017158896575E-2</v>
      </c>
      <c r="J25" s="31">
        <v>67438</v>
      </c>
      <c r="K25" s="36">
        <f t="shared" si="2"/>
        <v>0.12165282457950602</v>
      </c>
      <c r="L25" s="31">
        <v>0</v>
      </c>
      <c r="M25" s="36">
        <f t="shared" si="3"/>
        <v>0</v>
      </c>
      <c r="N25" s="31">
        <f t="shared" si="4"/>
        <v>182568</v>
      </c>
      <c r="O25" s="36">
        <f t="shared" si="5"/>
        <v>0.32933824961937269</v>
      </c>
      <c r="P25" s="31">
        <v>21146</v>
      </c>
      <c r="Q25" s="31">
        <v>420000</v>
      </c>
      <c r="R25" s="31">
        <v>420000</v>
      </c>
      <c r="S25" s="31">
        <v>124939</v>
      </c>
      <c r="T25" s="36">
        <f t="shared" si="6"/>
        <v>0.29747380952380953</v>
      </c>
      <c r="U25" s="36">
        <f t="shared" si="7"/>
        <v>2.18916107065166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14346960</v>
      </c>
      <c r="E26" s="31">
        <v>14389608</v>
      </c>
      <c r="F26" s="31">
        <v>3206497</v>
      </c>
      <c r="G26" s="36">
        <f t="shared" si="0"/>
        <v>0.22349661531083936</v>
      </c>
      <c r="H26" s="31">
        <v>140500</v>
      </c>
      <c r="I26" s="36">
        <f t="shared" si="1"/>
        <v>9.7930153844438123E-3</v>
      </c>
      <c r="J26" s="31">
        <v>3044990</v>
      </c>
      <c r="K26" s="36">
        <f t="shared" si="2"/>
        <v>0.21161035102554565</v>
      </c>
      <c r="L26" s="31">
        <v>0</v>
      </c>
      <c r="M26" s="36">
        <f t="shared" si="3"/>
        <v>0</v>
      </c>
      <c r="N26" s="31">
        <f t="shared" si="4"/>
        <v>6391987</v>
      </c>
      <c r="O26" s="36">
        <f t="shared" si="5"/>
        <v>0.44420855661947151</v>
      </c>
      <c r="P26" s="31">
        <v>2804077</v>
      </c>
      <c r="Q26" s="31">
        <v>11474844</v>
      </c>
      <c r="R26" s="31">
        <v>11292558</v>
      </c>
      <c r="S26" s="31">
        <v>8982633</v>
      </c>
      <c r="T26" s="36">
        <f t="shared" si="6"/>
        <v>0.79544714315392495</v>
      </c>
      <c r="U26" s="36">
        <f t="shared" si="7"/>
        <v>8.5915258389837268E-2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29491178</v>
      </c>
      <c r="E27" s="32">
        <f>SUM(E20:E26)</f>
        <v>31453377</v>
      </c>
      <c r="F27" s="32">
        <f>SUM(F20:F26)</f>
        <v>5453354</v>
      </c>
      <c r="G27" s="37">
        <f t="shared" si="0"/>
        <v>0.18491475654176989</v>
      </c>
      <c r="H27" s="32">
        <f>SUM(H20:H26)</f>
        <v>2423106</v>
      </c>
      <c r="I27" s="37">
        <f t="shared" si="1"/>
        <v>8.2163757582013164E-2</v>
      </c>
      <c r="J27" s="32">
        <f>SUM(J20:J26)</f>
        <v>5390467</v>
      </c>
      <c r="K27" s="37">
        <f t="shared" si="2"/>
        <v>0.17137959462985486</v>
      </c>
      <c r="L27" s="32">
        <f>SUM(L20:L26)</f>
        <v>0</v>
      </c>
      <c r="M27" s="37">
        <f t="shared" si="3"/>
        <v>0</v>
      </c>
      <c r="N27" s="32">
        <f t="shared" si="4"/>
        <v>13266927</v>
      </c>
      <c r="O27" s="37">
        <f t="shared" si="5"/>
        <v>0.42179658483093885</v>
      </c>
      <c r="P27" s="32">
        <f>SUM(P20:P26)</f>
        <v>4527620</v>
      </c>
      <c r="Q27" s="32">
        <f>SUM(Q20:Q26)</f>
        <v>24650401</v>
      </c>
      <c r="R27" s="32">
        <f>SUM(R20:R26)</f>
        <v>25528888</v>
      </c>
      <c r="S27" s="32">
        <f>SUM(S20:S26)</f>
        <v>14090530</v>
      </c>
      <c r="T27" s="37">
        <f t="shared" si="6"/>
        <v>0.55194452653010195</v>
      </c>
      <c r="U27" s="37">
        <f t="shared" si="7"/>
        <v>0.19057407644634483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2636200</v>
      </c>
      <c r="E28" s="31">
        <v>2636200</v>
      </c>
      <c r="F28" s="31">
        <v>738904</v>
      </c>
      <c r="G28" s="36">
        <f t="shared" si="0"/>
        <v>0.28029132842728172</v>
      </c>
      <c r="H28" s="31">
        <v>782500</v>
      </c>
      <c r="I28" s="36">
        <f t="shared" si="1"/>
        <v>0.29682876868219404</v>
      </c>
      <c r="J28" s="31">
        <v>816765</v>
      </c>
      <c r="K28" s="36">
        <f t="shared" si="2"/>
        <v>0.30982664441241181</v>
      </c>
      <c r="L28" s="31">
        <v>0</v>
      </c>
      <c r="M28" s="36">
        <f t="shared" si="3"/>
        <v>0</v>
      </c>
      <c r="N28" s="31">
        <f t="shared" si="4"/>
        <v>2338169</v>
      </c>
      <c r="O28" s="36">
        <f t="shared" si="5"/>
        <v>0.88694674152188757</v>
      </c>
      <c r="P28" s="31">
        <v>742892</v>
      </c>
      <c r="Q28" s="31">
        <v>2594011</v>
      </c>
      <c r="R28" s="31">
        <v>2633824</v>
      </c>
      <c r="S28" s="31">
        <v>-333035</v>
      </c>
      <c r="T28" s="36">
        <f t="shared" si="6"/>
        <v>-0.12644542687742233</v>
      </c>
      <c r="U28" s="36">
        <f t="shared" si="7"/>
        <v>9.9439757057553368E-2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1812421</v>
      </c>
      <c r="E29" s="31">
        <v>1812421</v>
      </c>
      <c r="F29" s="31">
        <v>0</v>
      </c>
      <c r="G29" s="36">
        <f t="shared" si="0"/>
        <v>0</v>
      </c>
      <c r="H29" s="31">
        <v>166264</v>
      </c>
      <c r="I29" s="36">
        <f t="shared" si="1"/>
        <v>9.173586048716055E-2</v>
      </c>
      <c r="J29" s="31">
        <v>0</v>
      </c>
      <c r="K29" s="36">
        <f t="shared" si="2"/>
        <v>0</v>
      </c>
      <c r="L29" s="31">
        <v>0</v>
      </c>
      <c r="M29" s="36">
        <f t="shared" si="3"/>
        <v>0</v>
      </c>
      <c r="N29" s="31">
        <f t="shared" si="4"/>
        <v>166264</v>
      </c>
      <c r="O29" s="36">
        <f t="shared" si="5"/>
        <v>9.173586048716055E-2</v>
      </c>
      <c r="P29" s="31">
        <v>0</v>
      </c>
      <c r="Q29" s="31">
        <v>776540</v>
      </c>
      <c r="R29" s="31">
        <v>1026540</v>
      </c>
      <c r="S29" s="31">
        <v>0</v>
      </c>
      <c r="T29" s="36">
        <f t="shared" si="6"/>
        <v>0</v>
      </c>
      <c r="U29" s="36">
        <f t="shared" si="7"/>
        <v>0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1797589</v>
      </c>
      <c r="E30" s="31">
        <v>5730757</v>
      </c>
      <c r="F30" s="31">
        <v>856214</v>
      </c>
      <c r="G30" s="36">
        <f t="shared" si="0"/>
        <v>0.47631243849400501</v>
      </c>
      <c r="H30" s="31">
        <v>1174119</v>
      </c>
      <c r="I30" s="36">
        <f t="shared" si="1"/>
        <v>0.65316320916516513</v>
      </c>
      <c r="J30" s="31">
        <v>796409</v>
      </c>
      <c r="K30" s="36">
        <f t="shared" si="2"/>
        <v>0.13897099458239112</v>
      </c>
      <c r="L30" s="31">
        <v>0</v>
      </c>
      <c r="M30" s="36">
        <f t="shared" si="3"/>
        <v>0</v>
      </c>
      <c r="N30" s="31">
        <f t="shared" si="4"/>
        <v>2826742</v>
      </c>
      <c r="O30" s="36">
        <f t="shared" si="5"/>
        <v>0.49325804601381634</v>
      </c>
      <c r="P30" s="31">
        <v>743382</v>
      </c>
      <c r="Q30" s="31">
        <v>1678406</v>
      </c>
      <c r="R30" s="31">
        <v>3445913</v>
      </c>
      <c r="S30" s="31">
        <v>2227617</v>
      </c>
      <c r="T30" s="36">
        <f t="shared" si="6"/>
        <v>0.646451898234227</v>
      </c>
      <c r="U30" s="36">
        <f t="shared" si="7"/>
        <v>7.1332101127011383E-2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1307826</v>
      </c>
      <c r="E31" s="31">
        <v>782826</v>
      </c>
      <c r="F31" s="31">
        <v>28976</v>
      </c>
      <c r="G31" s="36">
        <f t="shared" si="0"/>
        <v>2.215585253695828E-2</v>
      </c>
      <c r="H31" s="31">
        <v>113641</v>
      </c>
      <c r="I31" s="36">
        <f t="shared" si="1"/>
        <v>8.6893057639166063E-2</v>
      </c>
      <c r="J31" s="31">
        <v>98219</v>
      </c>
      <c r="K31" s="36">
        <f t="shared" si="2"/>
        <v>0.12546721749149875</v>
      </c>
      <c r="L31" s="31">
        <v>0</v>
      </c>
      <c r="M31" s="36">
        <f t="shared" si="3"/>
        <v>0</v>
      </c>
      <c r="N31" s="31">
        <f t="shared" si="4"/>
        <v>240836</v>
      </c>
      <c r="O31" s="36">
        <f t="shared" si="5"/>
        <v>0.3076494648874718</v>
      </c>
      <c r="P31" s="31">
        <v>267046</v>
      </c>
      <c r="Q31" s="31">
        <v>1842173</v>
      </c>
      <c r="R31" s="31">
        <v>1471096</v>
      </c>
      <c r="S31" s="31">
        <v>705192</v>
      </c>
      <c r="T31" s="36">
        <f t="shared" si="6"/>
        <v>0.47936504483731857</v>
      </c>
      <c r="U31" s="36">
        <f t="shared" si="7"/>
        <v>-0.63220194273645736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202409</v>
      </c>
      <c r="E32" s="31">
        <v>335746</v>
      </c>
      <c r="F32" s="31">
        <v>40400</v>
      </c>
      <c r="G32" s="36">
        <f t="shared" si="0"/>
        <v>0.1995958677726781</v>
      </c>
      <c r="H32" s="31">
        <v>90900</v>
      </c>
      <c r="I32" s="36">
        <f t="shared" si="1"/>
        <v>0.44909070248852573</v>
      </c>
      <c r="J32" s="31">
        <v>90900</v>
      </c>
      <c r="K32" s="36">
        <f t="shared" si="2"/>
        <v>0.270740381121443</v>
      </c>
      <c r="L32" s="31">
        <v>0</v>
      </c>
      <c r="M32" s="36">
        <f t="shared" si="3"/>
        <v>0</v>
      </c>
      <c r="N32" s="31">
        <f t="shared" si="4"/>
        <v>222200</v>
      </c>
      <c r="O32" s="36">
        <f t="shared" si="5"/>
        <v>0.66180982051908288</v>
      </c>
      <c r="P32" s="31">
        <v>0</v>
      </c>
      <c r="Q32" s="31">
        <v>194065</v>
      </c>
      <c r="R32" s="31">
        <v>194065</v>
      </c>
      <c r="S32" s="31">
        <v>0</v>
      </c>
      <c r="T32" s="36">
        <f t="shared" si="6"/>
        <v>0</v>
      </c>
      <c r="U32" s="36">
        <f t="shared" si="7"/>
        <v>0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0</v>
      </c>
      <c r="E33" s="31">
        <v>0</v>
      </c>
      <c r="F33" s="31">
        <v>0</v>
      </c>
      <c r="G33" s="36">
        <f t="shared" si="0"/>
        <v>0</v>
      </c>
      <c r="H33" s="31">
        <v>0</v>
      </c>
      <c r="I33" s="36">
        <f t="shared" si="1"/>
        <v>0</v>
      </c>
      <c r="J33" s="31">
        <v>0</v>
      </c>
      <c r="K33" s="36">
        <f t="shared" si="2"/>
        <v>0</v>
      </c>
      <c r="L33" s="31">
        <v>0</v>
      </c>
      <c r="M33" s="36">
        <f t="shared" si="3"/>
        <v>0</v>
      </c>
      <c r="N33" s="31">
        <f t="shared" si="4"/>
        <v>0</v>
      </c>
      <c r="O33" s="36">
        <f t="shared" si="5"/>
        <v>0</v>
      </c>
      <c r="P33" s="31">
        <v>0</v>
      </c>
      <c r="Q33" s="31">
        <v>0</v>
      </c>
      <c r="R33" s="31">
        <v>0</v>
      </c>
      <c r="S33" s="31">
        <v>0</v>
      </c>
      <c r="T33" s="36">
        <f t="shared" si="6"/>
        <v>0</v>
      </c>
      <c r="U33" s="36">
        <f t="shared" si="7"/>
        <v>0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4008192</v>
      </c>
      <c r="E34" s="31">
        <v>3171465</v>
      </c>
      <c r="F34" s="31">
        <v>650795</v>
      </c>
      <c r="G34" s="36">
        <f t="shared" si="0"/>
        <v>0.16236622397330266</v>
      </c>
      <c r="H34" s="31">
        <v>805495</v>
      </c>
      <c r="I34" s="36">
        <f t="shared" si="1"/>
        <v>0.20096217945647316</v>
      </c>
      <c r="J34" s="31">
        <v>632471</v>
      </c>
      <c r="K34" s="36">
        <f t="shared" si="2"/>
        <v>0.19942550209445792</v>
      </c>
      <c r="L34" s="31">
        <v>0</v>
      </c>
      <c r="M34" s="36">
        <f t="shared" si="3"/>
        <v>0</v>
      </c>
      <c r="N34" s="31">
        <f t="shared" si="4"/>
        <v>2088761</v>
      </c>
      <c r="O34" s="36">
        <f t="shared" si="5"/>
        <v>0.65861076820964448</v>
      </c>
      <c r="P34" s="31">
        <v>588029</v>
      </c>
      <c r="Q34" s="31">
        <v>3805645</v>
      </c>
      <c r="R34" s="31">
        <v>3765863</v>
      </c>
      <c r="S34" s="31">
        <v>2078109</v>
      </c>
      <c r="T34" s="36">
        <f t="shared" si="6"/>
        <v>0.55182809358704765</v>
      </c>
      <c r="U34" s="36">
        <f t="shared" si="7"/>
        <v>7.5577905171343662E-2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11764637</v>
      </c>
      <c r="E35" s="32">
        <f>SUM(E28:E34)</f>
        <v>14469415</v>
      </c>
      <c r="F35" s="32">
        <f>SUM(F28:F34)</f>
        <v>2315289</v>
      </c>
      <c r="G35" s="37">
        <f t="shared" si="0"/>
        <v>0.19680071726819962</v>
      </c>
      <c r="H35" s="32">
        <f>SUM(H28:H34)</f>
        <v>3132919</v>
      </c>
      <c r="I35" s="37">
        <f t="shared" si="1"/>
        <v>0.26629967418459233</v>
      </c>
      <c r="J35" s="32">
        <f>SUM(J28:J34)</f>
        <v>2434764</v>
      </c>
      <c r="K35" s="37">
        <f t="shared" si="2"/>
        <v>0.16826969162194877</v>
      </c>
      <c r="L35" s="32">
        <f>SUM(L28:L34)</f>
        <v>0</v>
      </c>
      <c r="M35" s="37">
        <f t="shared" si="3"/>
        <v>0</v>
      </c>
      <c r="N35" s="32">
        <f t="shared" si="4"/>
        <v>7882972</v>
      </c>
      <c r="O35" s="37">
        <f t="shared" si="5"/>
        <v>0.5448023987148064</v>
      </c>
      <c r="P35" s="32">
        <f>SUM(P28:P34)</f>
        <v>2341349</v>
      </c>
      <c r="Q35" s="32">
        <f>SUM(Q28:Q34)</f>
        <v>10890840</v>
      </c>
      <c r="R35" s="32">
        <f>SUM(R28:R34)</f>
        <v>12537301</v>
      </c>
      <c r="S35" s="32">
        <f>SUM(S28:S34)</f>
        <v>4677883</v>
      </c>
      <c r="T35" s="37">
        <f t="shared" si="6"/>
        <v>0.37311722834125144</v>
      </c>
      <c r="U35" s="37">
        <f t="shared" si="7"/>
        <v>3.9897939179507125E-2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0</v>
      </c>
      <c r="E36" s="31">
        <v>0</v>
      </c>
      <c r="F36" s="31">
        <v>0</v>
      </c>
      <c r="G36" s="36">
        <f t="shared" si="0"/>
        <v>0</v>
      </c>
      <c r="H36" s="31">
        <v>0</v>
      </c>
      <c r="I36" s="36">
        <f t="shared" si="1"/>
        <v>0</v>
      </c>
      <c r="J36" s="31">
        <v>0</v>
      </c>
      <c r="K36" s="36">
        <f t="shared" si="2"/>
        <v>0</v>
      </c>
      <c r="L36" s="31">
        <v>0</v>
      </c>
      <c r="M36" s="36">
        <f t="shared" si="3"/>
        <v>0</v>
      </c>
      <c r="N36" s="31">
        <f t="shared" si="4"/>
        <v>0</v>
      </c>
      <c r="O36" s="36">
        <f t="shared" si="5"/>
        <v>0</v>
      </c>
      <c r="P36" s="31">
        <v>0</v>
      </c>
      <c r="Q36" s="31">
        <v>0</v>
      </c>
      <c r="R36" s="31">
        <v>0</v>
      </c>
      <c r="S36" s="31">
        <v>0</v>
      </c>
      <c r="T36" s="36">
        <f t="shared" si="6"/>
        <v>0</v>
      </c>
      <c r="U36" s="36">
        <f t="shared" si="7"/>
        <v>0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4440365</v>
      </c>
      <c r="E37" s="31">
        <v>4258837</v>
      </c>
      <c r="F37" s="31">
        <v>1033128</v>
      </c>
      <c r="G37" s="36">
        <f t="shared" si="0"/>
        <v>0.23266735955264939</v>
      </c>
      <c r="H37" s="31">
        <v>849014</v>
      </c>
      <c r="I37" s="36">
        <f t="shared" si="1"/>
        <v>0.19120365105120862</v>
      </c>
      <c r="J37" s="31">
        <v>864133</v>
      </c>
      <c r="K37" s="36">
        <f t="shared" si="2"/>
        <v>0.20290351567810649</v>
      </c>
      <c r="L37" s="31">
        <v>0</v>
      </c>
      <c r="M37" s="36">
        <f t="shared" si="3"/>
        <v>0</v>
      </c>
      <c r="N37" s="31">
        <f t="shared" si="4"/>
        <v>2746275</v>
      </c>
      <c r="O37" s="36">
        <f t="shared" si="5"/>
        <v>0.64484153772497044</v>
      </c>
      <c r="P37" s="31">
        <v>837761</v>
      </c>
      <c r="Q37" s="31">
        <v>5329955</v>
      </c>
      <c r="R37" s="31">
        <v>5168204</v>
      </c>
      <c r="S37" s="31">
        <v>2236387</v>
      </c>
      <c r="T37" s="36">
        <f t="shared" si="6"/>
        <v>0.432720341534506</v>
      </c>
      <c r="U37" s="36">
        <f t="shared" si="7"/>
        <v>3.1479145006750198E-2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3554504</v>
      </c>
      <c r="E38" s="31">
        <v>3736504</v>
      </c>
      <c r="F38" s="31">
        <v>454321</v>
      </c>
      <c r="G38" s="36">
        <f t="shared" si="0"/>
        <v>0.12781558270858606</v>
      </c>
      <c r="H38" s="31">
        <v>643894</v>
      </c>
      <c r="I38" s="36">
        <f t="shared" si="1"/>
        <v>0.18114876224643439</v>
      </c>
      <c r="J38" s="31">
        <v>705666</v>
      </c>
      <c r="K38" s="36">
        <f t="shared" si="2"/>
        <v>0.1888572847774283</v>
      </c>
      <c r="L38" s="31">
        <v>0</v>
      </c>
      <c r="M38" s="36">
        <f t="shared" si="3"/>
        <v>0</v>
      </c>
      <c r="N38" s="31">
        <f t="shared" si="4"/>
        <v>1803881</v>
      </c>
      <c r="O38" s="36">
        <f t="shared" si="5"/>
        <v>0.48277239901255292</v>
      </c>
      <c r="P38" s="31">
        <v>47755</v>
      </c>
      <c r="Q38" s="31">
        <v>1694239</v>
      </c>
      <c r="R38" s="31">
        <v>1876932</v>
      </c>
      <c r="S38" s="31">
        <v>92106</v>
      </c>
      <c r="T38" s="36">
        <f t="shared" si="6"/>
        <v>4.9072635556322762E-2</v>
      </c>
      <c r="U38" s="36">
        <f t="shared" si="7"/>
        <v>13.776798241021883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4733854</v>
      </c>
      <c r="E39" s="31">
        <v>3715944</v>
      </c>
      <c r="F39" s="31">
        <v>753434</v>
      </c>
      <c r="G39" s="36">
        <f t="shared" si="0"/>
        <v>0.1591586897272286</v>
      </c>
      <c r="H39" s="31">
        <v>832317</v>
      </c>
      <c r="I39" s="36">
        <f t="shared" si="1"/>
        <v>0.17582227926759042</v>
      </c>
      <c r="J39" s="31">
        <v>923012</v>
      </c>
      <c r="K39" s="36">
        <f t="shared" si="2"/>
        <v>0.24839233314603235</v>
      </c>
      <c r="L39" s="31">
        <v>0</v>
      </c>
      <c r="M39" s="36">
        <f t="shared" si="3"/>
        <v>0</v>
      </c>
      <c r="N39" s="31">
        <f t="shared" si="4"/>
        <v>2508763</v>
      </c>
      <c r="O39" s="36">
        <f t="shared" si="5"/>
        <v>0.67513477059934168</v>
      </c>
      <c r="P39" s="31">
        <v>928787</v>
      </c>
      <c r="Q39" s="31">
        <v>4192248</v>
      </c>
      <c r="R39" s="31">
        <v>4255844</v>
      </c>
      <c r="S39" s="31">
        <v>2888520</v>
      </c>
      <c r="T39" s="36">
        <f t="shared" si="6"/>
        <v>0.67871848686183045</v>
      </c>
      <c r="U39" s="36">
        <f t="shared" si="7"/>
        <v>-6.2177872859977557E-3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12728723</v>
      </c>
      <c r="E40" s="32">
        <f>SUM(E36:E39)</f>
        <v>11711285</v>
      </c>
      <c r="F40" s="32">
        <f>SUM(F36:F39)</f>
        <v>2240883</v>
      </c>
      <c r="G40" s="37">
        <f t="shared" si="0"/>
        <v>0.17604931775167076</v>
      </c>
      <c r="H40" s="32">
        <f>SUM(H36:H39)</f>
        <v>2325225</v>
      </c>
      <c r="I40" s="37">
        <f t="shared" si="1"/>
        <v>0.18267543413428039</v>
      </c>
      <c r="J40" s="32">
        <f>SUM(J36:J39)</f>
        <v>2492811</v>
      </c>
      <c r="K40" s="37">
        <f t="shared" si="2"/>
        <v>0.21285546376849337</v>
      </c>
      <c r="L40" s="32">
        <f>SUM(L36:L39)</f>
        <v>0</v>
      </c>
      <c r="M40" s="37">
        <f t="shared" si="3"/>
        <v>0</v>
      </c>
      <c r="N40" s="32">
        <f t="shared" si="4"/>
        <v>7058919</v>
      </c>
      <c r="O40" s="37">
        <f t="shared" si="5"/>
        <v>0.60274504463002987</v>
      </c>
      <c r="P40" s="32">
        <f>SUM(P36:P39)</f>
        <v>1814303</v>
      </c>
      <c r="Q40" s="32">
        <f>SUM(Q36:Q39)</f>
        <v>11216442</v>
      </c>
      <c r="R40" s="32">
        <f>SUM(R36:R39)</f>
        <v>11300980</v>
      </c>
      <c r="S40" s="32">
        <f>SUM(S36:S39)</f>
        <v>5217013</v>
      </c>
      <c r="T40" s="37">
        <f t="shared" si="6"/>
        <v>0.46164253011685713</v>
      </c>
      <c r="U40" s="37">
        <f t="shared" si="7"/>
        <v>0.37397722431148495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5312832</v>
      </c>
      <c r="E41" s="31">
        <v>4811239</v>
      </c>
      <c r="F41" s="31">
        <v>1234224</v>
      </c>
      <c r="G41" s="36">
        <f t="shared" si="0"/>
        <v>0.23230999963861082</v>
      </c>
      <c r="H41" s="31">
        <v>861258</v>
      </c>
      <c r="I41" s="36">
        <f t="shared" si="1"/>
        <v>0.16210902208087891</v>
      </c>
      <c r="J41" s="31">
        <v>1002261</v>
      </c>
      <c r="K41" s="36">
        <f t="shared" si="2"/>
        <v>0.20831661033675525</v>
      </c>
      <c r="L41" s="31">
        <v>0</v>
      </c>
      <c r="M41" s="36">
        <f t="shared" si="3"/>
        <v>0</v>
      </c>
      <c r="N41" s="31">
        <f t="shared" si="4"/>
        <v>3097743</v>
      </c>
      <c r="O41" s="36">
        <f t="shared" si="5"/>
        <v>0.64385556402415256</v>
      </c>
      <c r="P41" s="31">
        <v>869953</v>
      </c>
      <c r="Q41" s="31">
        <v>5923656</v>
      </c>
      <c r="R41" s="31">
        <v>5923656</v>
      </c>
      <c r="S41" s="31">
        <v>2422453</v>
      </c>
      <c r="T41" s="36">
        <f t="shared" si="6"/>
        <v>0.40894559035838679</v>
      </c>
      <c r="U41" s="36">
        <f t="shared" si="7"/>
        <v>0.15208637708014106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4338276</v>
      </c>
      <c r="E42" s="31">
        <v>3182779</v>
      </c>
      <c r="F42" s="31">
        <v>374760</v>
      </c>
      <c r="G42" s="36">
        <f t="shared" si="0"/>
        <v>8.6384545381621644E-2</v>
      </c>
      <c r="H42" s="31">
        <v>361157</v>
      </c>
      <c r="I42" s="36">
        <f t="shared" si="1"/>
        <v>8.3248968023242415E-2</v>
      </c>
      <c r="J42" s="31">
        <v>678848</v>
      </c>
      <c r="K42" s="36">
        <f t="shared" si="2"/>
        <v>0.21328782174319988</v>
      </c>
      <c r="L42" s="31">
        <v>0</v>
      </c>
      <c r="M42" s="36">
        <f t="shared" si="3"/>
        <v>0</v>
      </c>
      <c r="N42" s="31">
        <f t="shared" si="4"/>
        <v>1414765</v>
      </c>
      <c r="O42" s="36">
        <f t="shared" si="5"/>
        <v>0.44450620039908523</v>
      </c>
      <c r="P42" s="31">
        <v>404433</v>
      </c>
      <c r="Q42" s="31">
        <v>4298568</v>
      </c>
      <c r="R42" s="31">
        <v>3749038</v>
      </c>
      <c r="S42" s="31">
        <v>978614</v>
      </c>
      <c r="T42" s="36">
        <f t="shared" si="6"/>
        <v>0.26103069640798521</v>
      </c>
      <c r="U42" s="36">
        <f t="shared" si="7"/>
        <v>0.67851782619123568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5730823</v>
      </c>
      <c r="E43" s="31">
        <v>3726499</v>
      </c>
      <c r="F43" s="31">
        <v>731999</v>
      </c>
      <c r="G43" s="36">
        <f t="shared" si="0"/>
        <v>0.12773017069276088</v>
      </c>
      <c r="H43" s="31">
        <v>773543</v>
      </c>
      <c r="I43" s="36">
        <f t="shared" si="1"/>
        <v>0.13497939126718797</v>
      </c>
      <c r="J43" s="31">
        <v>701129</v>
      </c>
      <c r="K43" s="36">
        <f t="shared" si="2"/>
        <v>0.18814683701780144</v>
      </c>
      <c r="L43" s="31">
        <v>0</v>
      </c>
      <c r="M43" s="36">
        <f t="shared" si="3"/>
        <v>0</v>
      </c>
      <c r="N43" s="31">
        <f t="shared" si="4"/>
        <v>2206671</v>
      </c>
      <c r="O43" s="36">
        <f t="shared" si="5"/>
        <v>0.59215660597252273</v>
      </c>
      <c r="P43" s="31">
        <v>662264</v>
      </c>
      <c r="Q43" s="31">
        <v>5709091</v>
      </c>
      <c r="R43" s="31">
        <v>4111491</v>
      </c>
      <c r="S43" s="31">
        <v>2277952</v>
      </c>
      <c r="T43" s="36">
        <f t="shared" si="6"/>
        <v>0.55404523565781849</v>
      </c>
      <c r="U43" s="36">
        <f t="shared" si="7"/>
        <v>5.8685056110554079E-2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243479</v>
      </c>
      <c r="E44" s="31">
        <v>243479</v>
      </c>
      <c r="F44" s="31">
        <v>30709</v>
      </c>
      <c r="G44" s="36">
        <f t="shared" si="0"/>
        <v>0.12612586711790338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30709</v>
      </c>
      <c r="O44" s="36">
        <f t="shared" si="5"/>
        <v>0.12612586711790338</v>
      </c>
      <c r="P44" s="31">
        <v>0</v>
      </c>
      <c r="Q44" s="31">
        <v>50000</v>
      </c>
      <c r="R44" s="31">
        <v>50000</v>
      </c>
      <c r="S44" s="31">
        <v>16259</v>
      </c>
      <c r="T44" s="36">
        <f t="shared" si="6"/>
        <v>0.32518000000000002</v>
      </c>
      <c r="U44" s="36">
        <f t="shared" si="7"/>
        <v>0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9934719</v>
      </c>
      <c r="E45" s="31">
        <v>11093508</v>
      </c>
      <c r="F45" s="31">
        <v>2109470</v>
      </c>
      <c r="G45" s="36">
        <f t="shared" si="0"/>
        <v>0.212333131918477</v>
      </c>
      <c r="H45" s="31">
        <v>1825228</v>
      </c>
      <c r="I45" s="36">
        <f t="shared" si="1"/>
        <v>0.18372215661056945</v>
      </c>
      <c r="J45" s="31">
        <v>2369575</v>
      </c>
      <c r="K45" s="36">
        <f t="shared" si="2"/>
        <v>0.21360015244952274</v>
      </c>
      <c r="L45" s="31">
        <v>0</v>
      </c>
      <c r="M45" s="36">
        <f t="shared" si="3"/>
        <v>0</v>
      </c>
      <c r="N45" s="31">
        <f t="shared" si="4"/>
        <v>6304273</v>
      </c>
      <c r="O45" s="36">
        <f t="shared" si="5"/>
        <v>0.56828489238931457</v>
      </c>
      <c r="P45" s="31">
        <v>1609669</v>
      </c>
      <c r="Q45" s="31">
        <v>10944215</v>
      </c>
      <c r="R45" s="31">
        <v>9946363</v>
      </c>
      <c r="S45" s="31">
        <v>5104216</v>
      </c>
      <c r="T45" s="36">
        <f t="shared" si="6"/>
        <v>0.51317411198445095</v>
      </c>
      <c r="U45" s="36">
        <f t="shared" si="7"/>
        <v>0.4720883610232911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11510383</v>
      </c>
      <c r="E46" s="31">
        <v>10409618</v>
      </c>
      <c r="F46" s="31">
        <v>2840461</v>
      </c>
      <c r="G46" s="36">
        <f t="shared" si="0"/>
        <v>0.24677380413840269</v>
      </c>
      <c r="H46" s="31">
        <v>3078421</v>
      </c>
      <c r="I46" s="36">
        <f t="shared" si="1"/>
        <v>0.26744731256987714</v>
      </c>
      <c r="J46" s="31">
        <v>2757220</v>
      </c>
      <c r="K46" s="36">
        <f t="shared" si="2"/>
        <v>0.26487235170397222</v>
      </c>
      <c r="L46" s="31">
        <v>0</v>
      </c>
      <c r="M46" s="36">
        <f t="shared" si="3"/>
        <v>0</v>
      </c>
      <c r="N46" s="31">
        <f t="shared" si="4"/>
        <v>8676102</v>
      </c>
      <c r="O46" s="36">
        <f t="shared" si="5"/>
        <v>0.83346977766138963</v>
      </c>
      <c r="P46" s="31">
        <v>2810789</v>
      </c>
      <c r="Q46" s="31">
        <v>9996221</v>
      </c>
      <c r="R46" s="31">
        <v>10347921</v>
      </c>
      <c r="S46" s="31">
        <v>9139525</v>
      </c>
      <c r="T46" s="36">
        <f t="shared" si="6"/>
        <v>0.88322330640135349</v>
      </c>
      <c r="U46" s="36">
        <f t="shared" si="7"/>
        <v>-1.9058349808541264E-2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37070512</v>
      </c>
      <c r="E47" s="32">
        <f>SUM(E41:E46)</f>
        <v>33467122</v>
      </c>
      <c r="F47" s="32">
        <f>SUM(F41:F46)</f>
        <v>7321623</v>
      </c>
      <c r="G47" s="37">
        <f t="shared" si="0"/>
        <v>0.19750531095982704</v>
      </c>
      <c r="H47" s="32">
        <f>SUM(H41:H46)</f>
        <v>6899607</v>
      </c>
      <c r="I47" s="37">
        <f t="shared" si="1"/>
        <v>0.1861211682212536</v>
      </c>
      <c r="J47" s="32">
        <f>SUM(J41:J46)</f>
        <v>7509033</v>
      </c>
      <c r="K47" s="37">
        <f t="shared" si="2"/>
        <v>0.22437044332643841</v>
      </c>
      <c r="L47" s="32">
        <f>SUM(L41:L46)</f>
        <v>0</v>
      </c>
      <c r="M47" s="37">
        <f t="shared" si="3"/>
        <v>0</v>
      </c>
      <c r="N47" s="32">
        <f t="shared" si="4"/>
        <v>21730263</v>
      </c>
      <c r="O47" s="37">
        <f t="shared" si="5"/>
        <v>0.6493018132840942</v>
      </c>
      <c r="P47" s="32">
        <f>SUM(P41:P46)</f>
        <v>6357108</v>
      </c>
      <c r="Q47" s="32">
        <f>SUM(Q41:Q46)</f>
        <v>36921751</v>
      </c>
      <c r="R47" s="32">
        <f>SUM(R41:R46)</f>
        <v>34128469</v>
      </c>
      <c r="S47" s="32">
        <f>SUM(S41:S46)</f>
        <v>19939019</v>
      </c>
      <c r="T47" s="37">
        <f t="shared" si="6"/>
        <v>0.58423420634544143</v>
      </c>
      <c r="U47" s="37">
        <f t="shared" si="7"/>
        <v>0.18120267895401487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4983575</v>
      </c>
      <c r="E48" s="31">
        <v>4868575</v>
      </c>
      <c r="F48" s="31">
        <v>1013886</v>
      </c>
      <c r="G48" s="36">
        <f t="shared" si="0"/>
        <v>0.20344551852836568</v>
      </c>
      <c r="H48" s="31">
        <v>942916</v>
      </c>
      <c r="I48" s="36">
        <f t="shared" si="1"/>
        <v>0.1892047375628941</v>
      </c>
      <c r="J48" s="31">
        <v>1293204</v>
      </c>
      <c r="K48" s="36">
        <f t="shared" si="2"/>
        <v>0.26562269247161646</v>
      </c>
      <c r="L48" s="31">
        <v>0</v>
      </c>
      <c r="M48" s="36">
        <f t="shared" si="3"/>
        <v>0</v>
      </c>
      <c r="N48" s="31">
        <f t="shared" si="4"/>
        <v>3250006</v>
      </c>
      <c r="O48" s="36">
        <f t="shared" si="5"/>
        <v>0.66754769105949896</v>
      </c>
      <c r="P48" s="31">
        <v>1019428</v>
      </c>
      <c r="Q48" s="31">
        <v>4863900</v>
      </c>
      <c r="R48" s="31">
        <v>4863900</v>
      </c>
      <c r="S48" s="31">
        <v>3581358</v>
      </c>
      <c r="T48" s="36">
        <f t="shared" si="6"/>
        <v>0.73631406895700979</v>
      </c>
      <c r="U48" s="36">
        <f t="shared" si="7"/>
        <v>0.26855844650137128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7386165</v>
      </c>
      <c r="E49" s="31">
        <v>7114435</v>
      </c>
      <c r="F49" s="31">
        <v>444051</v>
      </c>
      <c r="G49" s="36">
        <f t="shared" si="0"/>
        <v>6.0119290592614706E-2</v>
      </c>
      <c r="H49" s="31">
        <v>3291430</v>
      </c>
      <c r="I49" s="36">
        <f t="shared" si="1"/>
        <v>0.44562096839158072</v>
      </c>
      <c r="J49" s="31">
        <v>1381470</v>
      </c>
      <c r="K49" s="36">
        <f t="shared" si="2"/>
        <v>0.19417845549224921</v>
      </c>
      <c r="L49" s="31">
        <v>0</v>
      </c>
      <c r="M49" s="36">
        <f t="shared" si="3"/>
        <v>0</v>
      </c>
      <c r="N49" s="31">
        <f t="shared" si="4"/>
        <v>5116951</v>
      </c>
      <c r="O49" s="36">
        <f t="shared" si="5"/>
        <v>0.71923504818021389</v>
      </c>
      <c r="P49" s="31">
        <v>349285</v>
      </c>
      <c r="Q49" s="31">
        <v>5845625</v>
      </c>
      <c r="R49" s="31">
        <v>5799245</v>
      </c>
      <c r="S49" s="31">
        <v>5248545</v>
      </c>
      <c r="T49" s="36">
        <f t="shared" si="6"/>
        <v>0.90503936288258213</v>
      </c>
      <c r="U49" s="36">
        <f t="shared" si="7"/>
        <v>2.9551369225703938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5765448</v>
      </c>
      <c r="E50" s="31">
        <v>8446562</v>
      </c>
      <c r="F50" s="31">
        <v>955987</v>
      </c>
      <c r="G50" s="36">
        <f t="shared" si="0"/>
        <v>0.16581313368883044</v>
      </c>
      <c r="H50" s="31">
        <v>1778087</v>
      </c>
      <c r="I50" s="36">
        <f t="shared" si="1"/>
        <v>0.30840396097579925</v>
      </c>
      <c r="J50" s="31">
        <v>1581609</v>
      </c>
      <c r="K50" s="36">
        <f t="shared" si="2"/>
        <v>0.18724884751926288</v>
      </c>
      <c r="L50" s="31">
        <v>0</v>
      </c>
      <c r="M50" s="36">
        <f t="shared" si="3"/>
        <v>0</v>
      </c>
      <c r="N50" s="31">
        <f t="shared" si="4"/>
        <v>4315683</v>
      </c>
      <c r="O50" s="36">
        <f t="shared" si="5"/>
        <v>0.51093959885690765</v>
      </c>
      <c r="P50" s="31">
        <v>1740910</v>
      </c>
      <c r="Q50" s="31">
        <v>5480652</v>
      </c>
      <c r="R50" s="31">
        <v>6322652</v>
      </c>
      <c r="S50" s="31">
        <v>3947950</v>
      </c>
      <c r="T50" s="36">
        <f t="shared" si="6"/>
        <v>0.62441361631163628</v>
      </c>
      <c r="U50" s="36">
        <f t="shared" si="7"/>
        <v>-9.1504443078619824E-2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2309639</v>
      </c>
      <c r="E51" s="31">
        <v>2259639</v>
      </c>
      <c r="F51" s="31">
        <v>469573</v>
      </c>
      <c r="G51" s="36">
        <f t="shared" si="0"/>
        <v>0.20331012768662116</v>
      </c>
      <c r="H51" s="31">
        <v>441281</v>
      </c>
      <c r="I51" s="36">
        <f t="shared" si="1"/>
        <v>0.1910605943179865</v>
      </c>
      <c r="J51" s="31">
        <v>517811</v>
      </c>
      <c r="K51" s="36">
        <f t="shared" si="2"/>
        <v>0.22915651570892517</v>
      </c>
      <c r="L51" s="31">
        <v>0</v>
      </c>
      <c r="M51" s="36">
        <f t="shared" si="3"/>
        <v>0</v>
      </c>
      <c r="N51" s="31">
        <f t="shared" si="4"/>
        <v>1428665</v>
      </c>
      <c r="O51" s="36">
        <f t="shared" si="5"/>
        <v>0.63225364759592129</v>
      </c>
      <c r="P51" s="31">
        <v>508942</v>
      </c>
      <c r="Q51" s="31">
        <v>2333314</v>
      </c>
      <c r="R51" s="31">
        <v>2270804</v>
      </c>
      <c r="S51" s="31">
        <v>942417</v>
      </c>
      <c r="T51" s="36">
        <f t="shared" si="6"/>
        <v>0.41501468202451641</v>
      </c>
      <c r="U51" s="36">
        <f t="shared" si="7"/>
        <v>1.7426347206557891E-2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15735183</v>
      </c>
      <c r="E52" s="31">
        <v>19427627</v>
      </c>
      <c r="F52" s="31">
        <v>1542234</v>
      </c>
      <c r="G52" s="36">
        <f t="shared" si="0"/>
        <v>9.8011824838643444E-2</v>
      </c>
      <c r="H52" s="31">
        <v>8381403</v>
      </c>
      <c r="I52" s="36">
        <f t="shared" si="1"/>
        <v>0.53265367171134903</v>
      </c>
      <c r="J52" s="31">
        <v>3081822</v>
      </c>
      <c r="K52" s="36">
        <f t="shared" si="2"/>
        <v>0.15863090227128615</v>
      </c>
      <c r="L52" s="31">
        <v>0</v>
      </c>
      <c r="M52" s="36">
        <f t="shared" si="3"/>
        <v>0</v>
      </c>
      <c r="N52" s="31">
        <f t="shared" si="4"/>
        <v>13005459</v>
      </c>
      <c r="O52" s="36">
        <f t="shared" si="5"/>
        <v>0.66943116624588273</v>
      </c>
      <c r="P52" s="31">
        <v>2903396</v>
      </c>
      <c r="Q52" s="31">
        <v>15530411</v>
      </c>
      <c r="R52" s="31">
        <v>16721982</v>
      </c>
      <c r="S52" s="31">
        <v>12222745</v>
      </c>
      <c r="T52" s="36">
        <f t="shared" si="6"/>
        <v>0.73093877268854857</v>
      </c>
      <c r="U52" s="36">
        <f t="shared" si="7"/>
        <v>6.1454241860221526E-2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36180010</v>
      </c>
      <c r="E53" s="32">
        <f>SUM(E48:E52)</f>
        <v>42116838</v>
      </c>
      <c r="F53" s="32">
        <f>SUM(F48:F52)</f>
        <v>4425731</v>
      </c>
      <c r="G53" s="37">
        <f t="shared" si="0"/>
        <v>0.12232531168454625</v>
      </c>
      <c r="H53" s="32">
        <f>SUM(H48:H52)</f>
        <v>14835117</v>
      </c>
      <c r="I53" s="37">
        <f t="shared" si="1"/>
        <v>0.41003628799439246</v>
      </c>
      <c r="J53" s="32">
        <f>SUM(J48:J52)</f>
        <v>7855916</v>
      </c>
      <c r="K53" s="37">
        <f t="shared" si="2"/>
        <v>0.1865267283360636</v>
      </c>
      <c r="L53" s="32">
        <f>SUM(L48:L52)</f>
        <v>0</v>
      </c>
      <c r="M53" s="37">
        <f t="shared" si="3"/>
        <v>0</v>
      </c>
      <c r="N53" s="32">
        <f t="shared" si="4"/>
        <v>27116764</v>
      </c>
      <c r="O53" s="37">
        <f t="shared" si="5"/>
        <v>0.64384615008372659</v>
      </c>
      <c r="P53" s="32">
        <f>SUM(P48:P52)</f>
        <v>6521961</v>
      </c>
      <c r="Q53" s="32">
        <f>SUM(Q48:Q52)</f>
        <v>34053902</v>
      </c>
      <c r="R53" s="32">
        <f>SUM(R48:R52)</f>
        <v>35978583</v>
      </c>
      <c r="S53" s="32">
        <f>SUM(S48:S52)</f>
        <v>25943015</v>
      </c>
      <c r="T53" s="37">
        <f t="shared" si="6"/>
        <v>0.72106828109378296</v>
      </c>
      <c r="U53" s="37">
        <f t="shared" si="7"/>
        <v>0.20453280846052291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232317128</v>
      </c>
      <c r="E54" s="32">
        <f>SUM(E8:E9,E11:E18,E20:E26,E28:E34,E36:E39,E41:E46,E48:E52)</f>
        <v>239181384</v>
      </c>
      <c r="F54" s="32">
        <f>SUM(F8:F9,F11:F18,F20:F26,F28:F34,F36:F39,F41:F46,F48:F52)</f>
        <v>33878784</v>
      </c>
      <c r="G54" s="37">
        <f t="shared" si="0"/>
        <v>0.14582990196056486</v>
      </c>
      <c r="H54" s="32">
        <f>SUM(H8:H9,H11:H18,H20:H26,H28:H34,H36:H39,H41:H46,H48:H52)</f>
        <v>40597695</v>
      </c>
      <c r="I54" s="37">
        <f t="shared" si="1"/>
        <v>0.1747511918277502</v>
      </c>
      <c r="J54" s="32">
        <f>SUM(J8:J9,J11:J18,J20:J26,J28:J34,J36:J39,J41:J46,J48:J52)</f>
        <v>32566130</v>
      </c>
      <c r="K54" s="37">
        <f t="shared" si="2"/>
        <v>0.13615662496542791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107042609</v>
      </c>
      <c r="O54" s="37">
        <f t="shared" si="5"/>
        <v>0.44753737606936833</v>
      </c>
      <c r="P54" s="32">
        <f>SUM(P8:P9,P11:P18,P20:P26,P28:P34,P36:P39,P41:P46,P48:P52)</f>
        <v>35316741</v>
      </c>
      <c r="Q54" s="32">
        <f>SUM(Q8:Q9,Q11:Q18,Q20:Q26,Q28:Q34,Q36:Q39,Q41:Q46,Q48:Q52)</f>
        <v>221765711</v>
      </c>
      <c r="R54" s="32">
        <f>SUM(R8:R9,R11:R18,R20:R26,R28:R34,R36:R39,R41:R46,R48:R52)</f>
        <v>223066964</v>
      </c>
      <c r="S54" s="32">
        <f>SUM(S8:S9,S11:S18,S20:S26,S28:S34,S36:S39,S41:S46,S48:S52)</f>
        <v>139479988</v>
      </c>
      <c r="T54" s="37">
        <f t="shared" si="6"/>
        <v>0.62528303384269845</v>
      </c>
      <c r="U54" s="37">
        <f t="shared" si="7"/>
        <v>-7.7884055043470735E-2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0</v>
      </c>
      <c r="E57" s="31">
        <v>0</v>
      </c>
      <c r="F57" s="31">
        <v>0</v>
      </c>
      <c r="G57" s="36">
        <f t="shared" ref="G57:G85" si="8">IF(($D57      =0),0,($F57      /$D57      ))</f>
        <v>0</v>
      </c>
      <c r="H57" s="31">
        <v>0</v>
      </c>
      <c r="I57" s="36">
        <f t="shared" ref="I57:I85" si="9">IF(($D57      =0),0,($H57      /$D57      ))</f>
        <v>0</v>
      </c>
      <c r="J57" s="31">
        <v>0</v>
      </c>
      <c r="K57" s="36">
        <f t="shared" ref="K57:K85" si="10">IF(($E57      =0),0,($J57      /$E57      ))</f>
        <v>0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0</v>
      </c>
      <c r="O57" s="36">
        <f t="shared" ref="O57:O85" si="13">IF(($E57      =0),0,($N57      /$E57      ))</f>
        <v>0</v>
      </c>
      <c r="P57" s="31">
        <v>0</v>
      </c>
      <c r="Q57" s="31">
        <v>0</v>
      </c>
      <c r="R57" s="31">
        <v>0</v>
      </c>
      <c r="S57" s="31">
        <v>0</v>
      </c>
      <c r="T57" s="36">
        <f t="shared" ref="T57:T85" si="14">IF(($R57      =0),0,($S57      /$R57      ))</f>
        <v>0</v>
      </c>
      <c r="U57" s="36">
        <f t="shared" ref="U57:U85" si="15">IF(($P57      =0),0,(($J57      /$P57      )-1))</f>
        <v>0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0</v>
      </c>
      <c r="E58" s="32">
        <f>E57</f>
        <v>0</v>
      </c>
      <c r="F58" s="32">
        <f>F57</f>
        <v>0</v>
      </c>
      <c r="G58" s="37">
        <f t="shared" si="8"/>
        <v>0</v>
      </c>
      <c r="H58" s="32">
        <f>H57</f>
        <v>0</v>
      </c>
      <c r="I58" s="37">
        <f t="shared" si="9"/>
        <v>0</v>
      </c>
      <c r="J58" s="32">
        <f>J57</f>
        <v>0</v>
      </c>
      <c r="K58" s="37">
        <f t="shared" si="10"/>
        <v>0</v>
      </c>
      <c r="L58" s="32">
        <f>L57</f>
        <v>0</v>
      </c>
      <c r="M58" s="37">
        <f t="shared" si="11"/>
        <v>0</v>
      </c>
      <c r="N58" s="32">
        <f t="shared" si="12"/>
        <v>0</v>
      </c>
      <c r="O58" s="37">
        <f t="shared" si="13"/>
        <v>0</v>
      </c>
      <c r="P58" s="32">
        <f>P57</f>
        <v>0</v>
      </c>
      <c r="Q58" s="32">
        <f>Q57</f>
        <v>0</v>
      </c>
      <c r="R58" s="32">
        <f>R57</f>
        <v>0</v>
      </c>
      <c r="S58" s="32">
        <f>S57</f>
        <v>0</v>
      </c>
      <c r="T58" s="37">
        <f t="shared" si="14"/>
        <v>0</v>
      </c>
      <c r="U58" s="37">
        <f t="shared" si="15"/>
        <v>0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2564030</v>
      </c>
      <c r="E59" s="31">
        <v>2555010</v>
      </c>
      <c r="F59" s="31">
        <v>0</v>
      </c>
      <c r="G59" s="36">
        <f t="shared" si="8"/>
        <v>0</v>
      </c>
      <c r="H59" s="31">
        <v>17221</v>
      </c>
      <c r="I59" s="36">
        <f t="shared" si="9"/>
        <v>6.7163800735560815E-3</v>
      </c>
      <c r="J59" s="31">
        <v>164464</v>
      </c>
      <c r="K59" s="36">
        <f t="shared" si="10"/>
        <v>6.4369219689942511E-2</v>
      </c>
      <c r="L59" s="31">
        <v>0</v>
      </c>
      <c r="M59" s="36">
        <f t="shared" si="11"/>
        <v>0</v>
      </c>
      <c r="N59" s="31">
        <f t="shared" si="12"/>
        <v>181685</v>
      </c>
      <c r="O59" s="36">
        <f t="shared" si="13"/>
        <v>7.1109310726768196E-2</v>
      </c>
      <c r="P59" s="31">
        <v>0</v>
      </c>
      <c r="Q59" s="31">
        <v>2487883</v>
      </c>
      <c r="R59" s="31">
        <v>2446883</v>
      </c>
      <c r="S59" s="31">
        <v>977892</v>
      </c>
      <c r="T59" s="36">
        <f t="shared" si="14"/>
        <v>0.39964804201917298</v>
      </c>
      <c r="U59" s="36">
        <f t="shared" si="15"/>
        <v>0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100000</v>
      </c>
      <c r="E60" s="31">
        <v>150000</v>
      </c>
      <c r="F60" s="31">
        <v>11590</v>
      </c>
      <c r="G60" s="36">
        <f t="shared" si="8"/>
        <v>0.1159</v>
      </c>
      <c r="H60" s="31">
        <v>32403</v>
      </c>
      <c r="I60" s="36">
        <f t="shared" si="9"/>
        <v>0.32402999999999998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43993</v>
      </c>
      <c r="O60" s="36">
        <f t="shared" si="13"/>
        <v>0.29328666666666664</v>
      </c>
      <c r="P60" s="31">
        <v>0</v>
      </c>
      <c r="Q60" s="31">
        <v>0</v>
      </c>
      <c r="R60" s="31">
        <v>0</v>
      </c>
      <c r="S60" s="31">
        <v>0</v>
      </c>
      <c r="T60" s="36">
        <f t="shared" si="14"/>
        <v>0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1561860</v>
      </c>
      <c r="E61" s="31">
        <v>2063453</v>
      </c>
      <c r="F61" s="31">
        <v>139833</v>
      </c>
      <c r="G61" s="36">
        <f t="shared" si="8"/>
        <v>8.9529791402558484E-2</v>
      </c>
      <c r="H61" s="31">
        <v>480440</v>
      </c>
      <c r="I61" s="36">
        <f t="shared" si="9"/>
        <v>0.30760759607135085</v>
      </c>
      <c r="J61" s="31">
        <v>205470</v>
      </c>
      <c r="K61" s="36">
        <f t="shared" si="10"/>
        <v>9.957580812356763E-2</v>
      </c>
      <c r="L61" s="31">
        <v>0</v>
      </c>
      <c r="M61" s="36">
        <f t="shared" si="11"/>
        <v>0</v>
      </c>
      <c r="N61" s="31">
        <f t="shared" si="12"/>
        <v>825743</v>
      </c>
      <c r="O61" s="36">
        <f t="shared" si="13"/>
        <v>0.40017533716542125</v>
      </c>
      <c r="P61" s="31">
        <v>0</v>
      </c>
      <c r="Q61" s="31">
        <v>3069120</v>
      </c>
      <c r="R61" s="31">
        <v>3069120</v>
      </c>
      <c r="S61" s="31">
        <v>293421</v>
      </c>
      <c r="T61" s="36">
        <f t="shared" si="14"/>
        <v>9.5604277447607133E-2</v>
      </c>
      <c r="U61" s="36">
        <f t="shared" si="15"/>
        <v>0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4225890</v>
      </c>
      <c r="E63" s="32">
        <f>SUM(E59:E62)</f>
        <v>4768463</v>
      </c>
      <c r="F63" s="32">
        <f>SUM(F59:F62)</f>
        <v>151423</v>
      </c>
      <c r="G63" s="37">
        <f t="shared" si="8"/>
        <v>3.5832215225668436E-2</v>
      </c>
      <c r="H63" s="32">
        <f>SUM(H59:H62)</f>
        <v>530064</v>
      </c>
      <c r="I63" s="37">
        <f t="shared" si="9"/>
        <v>0.12543251244116624</v>
      </c>
      <c r="J63" s="32">
        <f>SUM(J59:J62)</f>
        <v>369934</v>
      </c>
      <c r="K63" s="37">
        <f t="shared" si="10"/>
        <v>7.7579295466904119E-2</v>
      </c>
      <c r="L63" s="32">
        <f>SUM(L59:L62)</f>
        <v>0</v>
      </c>
      <c r="M63" s="37">
        <f t="shared" si="11"/>
        <v>0</v>
      </c>
      <c r="N63" s="32">
        <f t="shared" si="12"/>
        <v>1051421</v>
      </c>
      <c r="O63" s="37">
        <f t="shared" si="13"/>
        <v>0.22049473803194028</v>
      </c>
      <c r="P63" s="32">
        <f>SUM(P59:P62)</f>
        <v>0</v>
      </c>
      <c r="Q63" s="32">
        <f>SUM(Q59:Q62)</f>
        <v>5557003</v>
      </c>
      <c r="R63" s="32">
        <f>SUM(R59:R62)</f>
        <v>5516003</v>
      </c>
      <c r="S63" s="32">
        <f>SUM(S59:S62)</f>
        <v>1271313</v>
      </c>
      <c r="T63" s="37">
        <f t="shared" si="14"/>
        <v>0.23047721330100798</v>
      </c>
      <c r="U63" s="37">
        <f t="shared" si="15"/>
        <v>0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104400</v>
      </c>
      <c r="E64" s="31">
        <v>1104400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34059</v>
      </c>
      <c r="K64" s="36">
        <f t="shared" si="10"/>
        <v>3.0839369793553062E-2</v>
      </c>
      <c r="L64" s="31">
        <v>0</v>
      </c>
      <c r="M64" s="36">
        <f t="shared" si="11"/>
        <v>0</v>
      </c>
      <c r="N64" s="31">
        <f t="shared" si="12"/>
        <v>34059</v>
      </c>
      <c r="O64" s="36">
        <f t="shared" si="13"/>
        <v>3.0839369793553062E-2</v>
      </c>
      <c r="P64" s="31">
        <v>0</v>
      </c>
      <c r="Q64" s="31">
        <v>86956</v>
      </c>
      <c r="R64" s="31">
        <v>86956</v>
      </c>
      <c r="S64" s="31">
        <v>0</v>
      </c>
      <c r="T64" s="36">
        <f t="shared" si="14"/>
        <v>0</v>
      </c>
      <c r="U64" s="36">
        <f t="shared" si="15"/>
        <v>0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1070146</v>
      </c>
      <c r="E65" s="31">
        <v>1132246</v>
      </c>
      <c r="F65" s="31">
        <v>242818</v>
      </c>
      <c r="G65" s="36">
        <f t="shared" si="8"/>
        <v>0.22690174985469272</v>
      </c>
      <c r="H65" s="31">
        <v>230628</v>
      </c>
      <c r="I65" s="36">
        <f t="shared" si="9"/>
        <v>0.21551078077196945</v>
      </c>
      <c r="J65" s="31">
        <v>545907</v>
      </c>
      <c r="K65" s="36">
        <f t="shared" si="10"/>
        <v>0.48214522285793016</v>
      </c>
      <c r="L65" s="31">
        <v>0</v>
      </c>
      <c r="M65" s="36">
        <f t="shared" si="11"/>
        <v>0</v>
      </c>
      <c r="N65" s="31">
        <f t="shared" si="12"/>
        <v>1019353</v>
      </c>
      <c r="O65" s="36">
        <f t="shared" si="13"/>
        <v>0.90029286921746687</v>
      </c>
      <c r="P65" s="31">
        <v>530379</v>
      </c>
      <c r="Q65" s="31">
        <v>2143024</v>
      </c>
      <c r="R65" s="31">
        <v>2151524</v>
      </c>
      <c r="S65" s="31">
        <v>1505668</v>
      </c>
      <c r="T65" s="36">
        <f t="shared" si="14"/>
        <v>0.6998146430158344</v>
      </c>
      <c r="U65" s="36">
        <f t="shared" si="15"/>
        <v>2.9277177263805632E-2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0</v>
      </c>
      <c r="E66" s="31">
        <v>0</v>
      </c>
      <c r="F66" s="31">
        <v>0</v>
      </c>
      <c r="G66" s="36">
        <f t="shared" si="8"/>
        <v>0</v>
      </c>
      <c r="H66" s="31">
        <v>0</v>
      </c>
      <c r="I66" s="36">
        <f t="shared" si="9"/>
        <v>0</v>
      </c>
      <c r="J66" s="31">
        <v>0</v>
      </c>
      <c r="K66" s="36">
        <f t="shared" si="10"/>
        <v>0</v>
      </c>
      <c r="L66" s="31">
        <v>0</v>
      </c>
      <c r="M66" s="36">
        <f t="shared" si="11"/>
        <v>0</v>
      </c>
      <c r="N66" s="31">
        <f t="shared" si="12"/>
        <v>0</v>
      </c>
      <c r="O66" s="36">
        <f t="shared" si="13"/>
        <v>0</v>
      </c>
      <c r="P66" s="31">
        <v>0</v>
      </c>
      <c r="Q66" s="31">
        <v>0</v>
      </c>
      <c r="R66" s="31">
        <v>0</v>
      </c>
      <c r="S66" s="31">
        <v>0</v>
      </c>
      <c r="T66" s="36">
        <f t="shared" si="14"/>
        <v>0</v>
      </c>
      <c r="U66" s="36">
        <f t="shared" si="15"/>
        <v>0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6793580</v>
      </c>
      <c r="E67" s="31">
        <v>6793580</v>
      </c>
      <c r="F67" s="31">
        <v>1664702</v>
      </c>
      <c r="G67" s="36">
        <f t="shared" si="8"/>
        <v>0.24504046467400104</v>
      </c>
      <c r="H67" s="31">
        <v>1617188</v>
      </c>
      <c r="I67" s="36">
        <f t="shared" si="9"/>
        <v>0.23804650861548698</v>
      </c>
      <c r="J67" s="31">
        <v>1457651</v>
      </c>
      <c r="K67" s="36">
        <f t="shared" si="10"/>
        <v>0.21456301390430377</v>
      </c>
      <c r="L67" s="31">
        <v>0</v>
      </c>
      <c r="M67" s="36">
        <f t="shared" si="11"/>
        <v>0</v>
      </c>
      <c r="N67" s="31">
        <f t="shared" si="12"/>
        <v>4739541</v>
      </c>
      <c r="O67" s="36">
        <f t="shared" si="13"/>
        <v>0.69764998719379179</v>
      </c>
      <c r="P67" s="31">
        <v>1248135</v>
      </c>
      <c r="Q67" s="31">
        <v>6344647</v>
      </c>
      <c r="R67" s="31">
        <v>6344647</v>
      </c>
      <c r="S67" s="31">
        <v>4745484</v>
      </c>
      <c r="T67" s="36">
        <f t="shared" si="14"/>
        <v>0.74795083162231091</v>
      </c>
      <c r="U67" s="36">
        <f t="shared" si="15"/>
        <v>0.16786325197194207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0</v>
      </c>
      <c r="E68" s="31">
        <v>0</v>
      </c>
      <c r="F68" s="31">
        <v>0</v>
      </c>
      <c r="G68" s="36">
        <f t="shared" si="8"/>
        <v>0</v>
      </c>
      <c r="H68" s="31">
        <v>0</v>
      </c>
      <c r="I68" s="36">
        <f t="shared" si="9"/>
        <v>0</v>
      </c>
      <c r="J68" s="31">
        <v>0</v>
      </c>
      <c r="K68" s="36">
        <f t="shared" si="10"/>
        <v>0</v>
      </c>
      <c r="L68" s="31">
        <v>0</v>
      </c>
      <c r="M68" s="36">
        <f t="shared" si="11"/>
        <v>0</v>
      </c>
      <c r="N68" s="31">
        <f t="shared" si="12"/>
        <v>0</v>
      </c>
      <c r="O68" s="36">
        <f t="shared" si="13"/>
        <v>0</v>
      </c>
      <c r="P68" s="31">
        <v>0</v>
      </c>
      <c r="Q68" s="31">
        <v>0</v>
      </c>
      <c r="R68" s="31">
        <v>0</v>
      </c>
      <c r="S68" s="31">
        <v>0</v>
      </c>
      <c r="T68" s="36">
        <f t="shared" si="14"/>
        <v>0</v>
      </c>
      <c r="U68" s="36">
        <f t="shared" si="15"/>
        <v>0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7968126</v>
      </c>
      <c r="E70" s="32">
        <f>SUM(E64:E69)</f>
        <v>9030226</v>
      </c>
      <c r="F70" s="32">
        <f>SUM(F64:F69)</f>
        <v>1907520</v>
      </c>
      <c r="G70" s="37">
        <f t="shared" si="8"/>
        <v>0.23939380476664149</v>
      </c>
      <c r="H70" s="32">
        <f>SUM(H64:H69)</f>
        <v>1847816</v>
      </c>
      <c r="I70" s="37">
        <f t="shared" si="9"/>
        <v>0.23190095136547789</v>
      </c>
      <c r="J70" s="32">
        <f>SUM(J64:J69)</f>
        <v>2037617</v>
      </c>
      <c r="K70" s="37">
        <f t="shared" si="10"/>
        <v>0.22564407579610965</v>
      </c>
      <c r="L70" s="32">
        <f>SUM(L64:L69)</f>
        <v>0</v>
      </c>
      <c r="M70" s="37">
        <f t="shared" si="11"/>
        <v>0</v>
      </c>
      <c r="N70" s="32">
        <f t="shared" si="12"/>
        <v>5792953</v>
      </c>
      <c r="O70" s="37">
        <f t="shared" si="13"/>
        <v>0.64150697889510189</v>
      </c>
      <c r="P70" s="32">
        <f>SUM(P64:P69)</f>
        <v>1778514</v>
      </c>
      <c r="Q70" s="32">
        <f>SUM(Q64:Q69)</f>
        <v>8574627</v>
      </c>
      <c r="R70" s="32">
        <f>SUM(R64:R69)</f>
        <v>8583127</v>
      </c>
      <c r="S70" s="32">
        <f>SUM(S64:S69)</f>
        <v>6251152</v>
      </c>
      <c r="T70" s="37">
        <f t="shared" si="14"/>
        <v>0.72830706105129284</v>
      </c>
      <c r="U70" s="37">
        <f t="shared" si="15"/>
        <v>0.14568510565562032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4854084</v>
      </c>
      <c r="E71" s="31">
        <v>4922368</v>
      </c>
      <c r="F71" s="31">
        <v>1165873</v>
      </c>
      <c r="G71" s="36">
        <f t="shared" si="8"/>
        <v>0.24018393583629785</v>
      </c>
      <c r="H71" s="31">
        <v>1207368</v>
      </c>
      <c r="I71" s="36">
        <f t="shared" si="9"/>
        <v>0.24873240759739634</v>
      </c>
      <c r="J71" s="31">
        <v>1222882</v>
      </c>
      <c r="K71" s="36">
        <f t="shared" si="10"/>
        <v>0.24843368070002081</v>
      </c>
      <c r="L71" s="31">
        <v>0</v>
      </c>
      <c r="M71" s="36">
        <f t="shared" si="11"/>
        <v>0</v>
      </c>
      <c r="N71" s="31">
        <f t="shared" si="12"/>
        <v>3596123</v>
      </c>
      <c r="O71" s="36">
        <f t="shared" si="13"/>
        <v>0.73056768612180156</v>
      </c>
      <c r="P71" s="31">
        <v>1186330</v>
      </c>
      <c r="Q71" s="31">
        <v>5010228</v>
      </c>
      <c r="R71" s="31">
        <v>5019220</v>
      </c>
      <c r="S71" s="31">
        <v>3534778</v>
      </c>
      <c r="T71" s="36">
        <f t="shared" si="14"/>
        <v>0.70424846888560377</v>
      </c>
      <c r="U71" s="36">
        <f t="shared" si="15"/>
        <v>3.0810988510785453E-2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12998710</v>
      </c>
      <c r="E72" s="31">
        <v>12399340</v>
      </c>
      <c r="F72" s="31">
        <v>1461064</v>
      </c>
      <c r="G72" s="36">
        <f t="shared" si="8"/>
        <v>0.11240069206867451</v>
      </c>
      <c r="H72" s="31">
        <v>6191856</v>
      </c>
      <c r="I72" s="36">
        <f t="shared" si="9"/>
        <v>0.47634388335457906</v>
      </c>
      <c r="J72" s="31">
        <v>3896873</v>
      </c>
      <c r="K72" s="36">
        <f t="shared" si="10"/>
        <v>0.31428067945551941</v>
      </c>
      <c r="L72" s="31">
        <v>0</v>
      </c>
      <c r="M72" s="36">
        <f t="shared" si="11"/>
        <v>0</v>
      </c>
      <c r="N72" s="31">
        <f t="shared" si="12"/>
        <v>11549793</v>
      </c>
      <c r="O72" s="36">
        <f t="shared" si="13"/>
        <v>0.93148449836846159</v>
      </c>
      <c r="P72" s="31">
        <v>6003108</v>
      </c>
      <c r="Q72" s="31">
        <v>11230345</v>
      </c>
      <c r="R72" s="31">
        <v>11230345</v>
      </c>
      <c r="S72" s="31">
        <v>11772561</v>
      </c>
      <c r="T72" s="36">
        <f t="shared" si="14"/>
        <v>1.0482813306269754</v>
      </c>
      <c r="U72" s="36">
        <f t="shared" si="15"/>
        <v>-0.35085742252180041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0</v>
      </c>
      <c r="E73" s="31">
        <v>0</v>
      </c>
      <c r="F73" s="31">
        <v>0</v>
      </c>
      <c r="G73" s="36">
        <f t="shared" si="8"/>
        <v>0</v>
      </c>
      <c r="H73" s="31">
        <v>0</v>
      </c>
      <c r="I73" s="36">
        <f t="shared" si="9"/>
        <v>0</v>
      </c>
      <c r="J73" s="31">
        <v>0</v>
      </c>
      <c r="K73" s="36">
        <f t="shared" si="10"/>
        <v>0</v>
      </c>
      <c r="L73" s="31">
        <v>0</v>
      </c>
      <c r="M73" s="36">
        <f t="shared" si="11"/>
        <v>0</v>
      </c>
      <c r="N73" s="31">
        <f t="shared" si="12"/>
        <v>0</v>
      </c>
      <c r="O73" s="36">
        <f t="shared" si="13"/>
        <v>0</v>
      </c>
      <c r="P73" s="31">
        <v>0</v>
      </c>
      <c r="Q73" s="31">
        <v>0</v>
      </c>
      <c r="R73" s="31">
        <v>0</v>
      </c>
      <c r="S73" s="31">
        <v>0</v>
      </c>
      <c r="T73" s="36">
        <f t="shared" si="14"/>
        <v>0</v>
      </c>
      <c r="U73" s="36">
        <f t="shared" si="15"/>
        <v>0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9110643</v>
      </c>
      <c r="E74" s="31">
        <v>8245131</v>
      </c>
      <c r="F74" s="31">
        <v>1755074</v>
      </c>
      <c r="G74" s="36">
        <f t="shared" si="8"/>
        <v>0.19263997063654015</v>
      </c>
      <c r="H74" s="31">
        <v>2038034</v>
      </c>
      <c r="I74" s="36">
        <f t="shared" si="9"/>
        <v>0.22369815171113608</v>
      </c>
      <c r="J74" s="31">
        <v>1861318</v>
      </c>
      <c r="K74" s="36">
        <f t="shared" si="10"/>
        <v>0.22574753512103082</v>
      </c>
      <c r="L74" s="31">
        <v>0</v>
      </c>
      <c r="M74" s="36">
        <f t="shared" si="11"/>
        <v>0</v>
      </c>
      <c r="N74" s="31">
        <f t="shared" si="12"/>
        <v>5654426</v>
      </c>
      <c r="O74" s="36">
        <f t="shared" si="13"/>
        <v>0.68578971031509384</v>
      </c>
      <c r="P74" s="31">
        <v>1865655</v>
      </c>
      <c r="Q74" s="31">
        <v>8700440</v>
      </c>
      <c r="R74" s="31">
        <v>9005946</v>
      </c>
      <c r="S74" s="31">
        <v>6014058</v>
      </c>
      <c r="T74" s="36">
        <f t="shared" si="14"/>
        <v>0.6677874817370657</v>
      </c>
      <c r="U74" s="36">
        <f t="shared" si="15"/>
        <v>-2.3246527359024327E-3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2126554</v>
      </c>
      <c r="E75" s="31">
        <v>2083400</v>
      </c>
      <c r="F75" s="31">
        <v>59612</v>
      </c>
      <c r="G75" s="36">
        <f t="shared" si="8"/>
        <v>2.803220609493105E-2</v>
      </c>
      <c r="H75" s="31">
        <v>100320</v>
      </c>
      <c r="I75" s="36">
        <f t="shared" si="9"/>
        <v>4.7174913028307772E-2</v>
      </c>
      <c r="J75" s="31">
        <v>5939</v>
      </c>
      <c r="K75" s="36">
        <f t="shared" si="10"/>
        <v>2.8506287798790437E-3</v>
      </c>
      <c r="L75" s="31">
        <v>0</v>
      </c>
      <c r="M75" s="36">
        <f t="shared" si="11"/>
        <v>0</v>
      </c>
      <c r="N75" s="31">
        <f t="shared" si="12"/>
        <v>165871</v>
      </c>
      <c r="O75" s="36">
        <f t="shared" si="13"/>
        <v>7.9615532302966308E-2</v>
      </c>
      <c r="P75" s="31">
        <v>1005289</v>
      </c>
      <c r="Q75" s="31">
        <v>1858235</v>
      </c>
      <c r="R75" s="31">
        <v>2243242</v>
      </c>
      <c r="S75" s="31">
        <v>1224874</v>
      </c>
      <c r="T75" s="36">
        <f t="shared" si="14"/>
        <v>0.54602847129288767</v>
      </c>
      <c r="U75" s="36">
        <f t="shared" si="15"/>
        <v>-0.99409224611032254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9428663</v>
      </c>
      <c r="E76" s="31">
        <v>4348638</v>
      </c>
      <c r="F76" s="31">
        <v>643667</v>
      </c>
      <c r="G76" s="36">
        <f t="shared" si="8"/>
        <v>6.8267049103356431E-2</v>
      </c>
      <c r="H76" s="31">
        <v>701201</v>
      </c>
      <c r="I76" s="36">
        <f t="shared" si="9"/>
        <v>7.4369080748776364E-2</v>
      </c>
      <c r="J76" s="31">
        <v>535544</v>
      </c>
      <c r="K76" s="36">
        <f t="shared" si="10"/>
        <v>0.12315212257263079</v>
      </c>
      <c r="L76" s="31">
        <v>0</v>
      </c>
      <c r="M76" s="36">
        <f t="shared" si="11"/>
        <v>0</v>
      </c>
      <c r="N76" s="31">
        <f t="shared" si="12"/>
        <v>1880412</v>
      </c>
      <c r="O76" s="36">
        <f t="shared" si="13"/>
        <v>0.43241401100758442</v>
      </c>
      <c r="P76" s="31">
        <v>1340301</v>
      </c>
      <c r="Q76" s="31">
        <v>2398560</v>
      </c>
      <c r="R76" s="31">
        <v>2042240</v>
      </c>
      <c r="S76" s="31">
        <v>2496364</v>
      </c>
      <c r="T76" s="36">
        <f t="shared" si="14"/>
        <v>1.2223656377311187</v>
      </c>
      <c r="U76" s="36">
        <f t="shared" si="15"/>
        <v>-0.60043005265235205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38518654</v>
      </c>
      <c r="E78" s="32">
        <f>SUM(E71:E77)</f>
        <v>31998877</v>
      </c>
      <c r="F78" s="32">
        <f>SUM(F71:F77)</f>
        <v>5085290</v>
      </c>
      <c r="G78" s="37">
        <f t="shared" si="8"/>
        <v>0.13202148756288318</v>
      </c>
      <c r="H78" s="32">
        <f>SUM(H71:H77)</f>
        <v>10238779</v>
      </c>
      <c r="I78" s="37">
        <f t="shared" si="9"/>
        <v>0.26581351985975421</v>
      </c>
      <c r="J78" s="32">
        <f>SUM(J71:J77)</f>
        <v>7522556</v>
      </c>
      <c r="K78" s="37">
        <f t="shared" si="10"/>
        <v>0.23508812512389107</v>
      </c>
      <c r="L78" s="32">
        <f>SUM(L71:L77)</f>
        <v>0</v>
      </c>
      <c r="M78" s="37">
        <f t="shared" si="11"/>
        <v>0</v>
      </c>
      <c r="N78" s="32">
        <f t="shared" si="12"/>
        <v>22846625</v>
      </c>
      <c r="O78" s="37">
        <f t="shared" si="13"/>
        <v>0.71398208755888526</v>
      </c>
      <c r="P78" s="32">
        <f>SUM(P71:P77)</f>
        <v>11400683</v>
      </c>
      <c r="Q78" s="32">
        <f>SUM(Q71:Q77)</f>
        <v>29197808</v>
      </c>
      <c r="R78" s="32">
        <f>SUM(R71:R77)</f>
        <v>29540993</v>
      </c>
      <c r="S78" s="32">
        <f>SUM(S71:S77)</f>
        <v>25042635</v>
      </c>
      <c r="T78" s="37">
        <f t="shared" si="14"/>
        <v>0.84772488859802375</v>
      </c>
      <c r="U78" s="37">
        <f t="shared" si="15"/>
        <v>-0.34016619881457977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5470967</v>
      </c>
      <c r="E79" s="31">
        <v>5506166</v>
      </c>
      <c r="F79" s="31">
        <v>1087387</v>
      </c>
      <c r="G79" s="36">
        <f t="shared" si="8"/>
        <v>0.19875590549166172</v>
      </c>
      <c r="H79" s="31">
        <v>1134655</v>
      </c>
      <c r="I79" s="36">
        <f t="shared" si="9"/>
        <v>0.20739569439918026</v>
      </c>
      <c r="J79" s="31">
        <v>1218977</v>
      </c>
      <c r="K79" s="36">
        <f t="shared" si="10"/>
        <v>0.22138399023930627</v>
      </c>
      <c r="L79" s="31">
        <v>0</v>
      </c>
      <c r="M79" s="36">
        <f t="shared" si="11"/>
        <v>0</v>
      </c>
      <c r="N79" s="31">
        <f t="shared" si="12"/>
        <v>3441019</v>
      </c>
      <c r="O79" s="36">
        <f t="shared" si="13"/>
        <v>0.62493920452089535</v>
      </c>
      <c r="P79" s="31">
        <v>1039035</v>
      </c>
      <c r="Q79" s="31">
        <v>4568398</v>
      </c>
      <c r="R79" s="31">
        <v>4568398</v>
      </c>
      <c r="S79" s="31">
        <v>3022974</v>
      </c>
      <c r="T79" s="36">
        <f t="shared" si="14"/>
        <v>0.66171423768244364</v>
      </c>
      <c r="U79" s="36">
        <f t="shared" si="15"/>
        <v>0.17318184661729386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0</v>
      </c>
      <c r="E80" s="31">
        <v>0</v>
      </c>
      <c r="F80" s="31">
        <v>0</v>
      </c>
      <c r="G80" s="36">
        <f t="shared" si="8"/>
        <v>0</v>
      </c>
      <c r="H80" s="31">
        <v>0</v>
      </c>
      <c r="I80" s="36">
        <f t="shared" si="9"/>
        <v>0</v>
      </c>
      <c r="J80" s="31">
        <v>0</v>
      </c>
      <c r="K80" s="36">
        <f t="shared" si="10"/>
        <v>0</v>
      </c>
      <c r="L80" s="31">
        <v>0</v>
      </c>
      <c r="M80" s="36">
        <f t="shared" si="11"/>
        <v>0</v>
      </c>
      <c r="N80" s="31">
        <f t="shared" si="12"/>
        <v>0</v>
      </c>
      <c r="O80" s="36">
        <f t="shared" si="13"/>
        <v>0</v>
      </c>
      <c r="P80" s="31">
        <v>0</v>
      </c>
      <c r="Q80" s="31">
        <v>0</v>
      </c>
      <c r="R80" s="31">
        <v>0</v>
      </c>
      <c r="S80" s="31">
        <v>0</v>
      </c>
      <c r="T80" s="36">
        <f t="shared" si="14"/>
        <v>0</v>
      </c>
      <c r="U80" s="36">
        <f t="shared" si="15"/>
        <v>0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3572130</v>
      </c>
      <c r="E81" s="31">
        <v>3572130</v>
      </c>
      <c r="F81" s="31">
        <v>935516</v>
      </c>
      <c r="G81" s="36">
        <f t="shared" si="8"/>
        <v>0.26189304420611792</v>
      </c>
      <c r="H81" s="31">
        <v>1033931</v>
      </c>
      <c r="I81" s="36">
        <f t="shared" si="9"/>
        <v>0.28944383323115341</v>
      </c>
      <c r="J81" s="31">
        <v>920706</v>
      </c>
      <c r="K81" s="36">
        <f t="shared" si="10"/>
        <v>0.25774705847771495</v>
      </c>
      <c r="L81" s="31">
        <v>0</v>
      </c>
      <c r="M81" s="36">
        <f t="shared" si="11"/>
        <v>0</v>
      </c>
      <c r="N81" s="31">
        <f t="shared" si="12"/>
        <v>2890153</v>
      </c>
      <c r="O81" s="36">
        <f t="shared" si="13"/>
        <v>0.80908393591498629</v>
      </c>
      <c r="P81" s="31">
        <v>754772</v>
      </c>
      <c r="Q81" s="31">
        <v>3470660</v>
      </c>
      <c r="R81" s="31">
        <v>3424800</v>
      </c>
      <c r="S81" s="31">
        <v>2473604</v>
      </c>
      <c r="T81" s="36">
        <f t="shared" si="14"/>
        <v>0.72226232188740946</v>
      </c>
      <c r="U81" s="36">
        <f t="shared" si="15"/>
        <v>0.21984652318845965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17635</v>
      </c>
      <c r="E82" s="31">
        <v>1304792</v>
      </c>
      <c r="F82" s="31">
        <v>336052</v>
      </c>
      <c r="G82" s="36">
        <f t="shared" si="8"/>
        <v>19.055968244967396</v>
      </c>
      <c r="H82" s="31">
        <v>339209</v>
      </c>
      <c r="I82" s="36">
        <f t="shared" si="9"/>
        <v>19.234987241281541</v>
      </c>
      <c r="J82" s="31">
        <v>494422</v>
      </c>
      <c r="K82" s="36">
        <f t="shared" si="10"/>
        <v>0.37892782910992712</v>
      </c>
      <c r="L82" s="31">
        <v>0</v>
      </c>
      <c r="M82" s="36">
        <f t="shared" si="11"/>
        <v>0</v>
      </c>
      <c r="N82" s="31">
        <f t="shared" si="12"/>
        <v>1169683</v>
      </c>
      <c r="O82" s="36">
        <f t="shared" si="13"/>
        <v>0.89645169498280186</v>
      </c>
      <c r="P82" s="31">
        <v>365038</v>
      </c>
      <c r="Q82" s="31">
        <v>1227268</v>
      </c>
      <c r="R82" s="31">
        <v>1197154</v>
      </c>
      <c r="S82" s="31">
        <v>987070</v>
      </c>
      <c r="T82" s="36">
        <f t="shared" si="14"/>
        <v>0.82451380524143092</v>
      </c>
      <c r="U82" s="36">
        <f t="shared" si="15"/>
        <v>0.35443981174562644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9060732</v>
      </c>
      <c r="E84" s="32">
        <f>SUM(E79:E83)</f>
        <v>10383088</v>
      </c>
      <c r="F84" s="32">
        <f>SUM(F79:F83)</f>
        <v>2358955</v>
      </c>
      <c r="G84" s="37">
        <f t="shared" si="8"/>
        <v>0.26034927420875048</v>
      </c>
      <c r="H84" s="32">
        <f>SUM(H79:H83)</f>
        <v>2507795</v>
      </c>
      <c r="I84" s="37">
        <f t="shared" si="9"/>
        <v>0.27677620307056872</v>
      </c>
      <c r="J84" s="32">
        <f>SUM(J79:J83)</f>
        <v>2634105</v>
      </c>
      <c r="K84" s="37">
        <f t="shared" si="10"/>
        <v>0.25369186893147783</v>
      </c>
      <c r="L84" s="32">
        <f>SUM(L79:L83)</f>
        <v>0</v>
      </c>
      <c r="M84" s="37">
        <f t="shared" si="11"/>
        <v>0</v>
      </c>
      <c r="N84" s="32">
        <f t="shared" si="12"/>
        <v>7500855</v>
      </c>
      <c r="O84" s="37">
        <f t="shared" si="13"/>
        <v>0.72241080880755315</v>
      </c>
      <c r="P84" s="32">
        <f>SUM(P79:P83)</f>
        <v>2158845</v>
      </c>
      <c r="Q84" s="32">
        <f>SUM(Q79:Q83)</f>
        <v>9266326</v>
      </c>
      <c r="R84" s="32">
        <f>SUM(R79:R83)</f>
        <v>9190352</v>
      </c>
      <c r="S84" s="32">
        <f>SUM(S79:S83)</f>
        <v>6483648</v>
      </c>
      <c r="T84" s="37">
        <f t="shared" si="14"/>
        <v>0.70548418602464846</v>
      </c>
      <c r="U84" s="37">
        <f t="shared" si="15"/>
        <v>0.22014549446579079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59773402</v>
      </c>
      <c r="E85" s="32">
        <f>SUM(E57,E59:E62,E64:E69,E71:E77,E79:E83)</f>
        <v>56180654</v>
      </c>
      <c r="F85" s="32">
        <f>SUM(F57,F59:F62,F64:F69,F71:F77,F79:F83)</f>
        <v>9503188</v>
      </c>
      <c r="G85" s="37">
        <f t="shared" si="8"/>
        <v>0.15898690189994541</v>
      </c>
      <c r="H85" s="32">
        <f>SUM(H57,H59:H62,H64:H69,H71:H77,H79:H83)</f>
        <v>15124454</v>
      </c>
      <c r="I85" s="37">
        <f t="shared" si="9"/>
        <v>0.25302983423965059</v>
      </c>
      <c r="J85" s="32">
        <f>SUM(J57,J59:J62,J64:J69,J71:J77,J79:J83)</f>
        <v>12564212</v>
      </c>
      <c r="K85" s="37">
        <f t="shared" si="10"/>
        <v>0.22363947561023409</v>
      </c>
      <c r="L85" s="32">
        <f>SUM(L57,L59:L62,L64:L69,L71:L77,L79:L83)</f>
        <v>0</v>
      </c>
      <c r="M85" s="37">
        <f t="shared" si="11"/>
        <v>0</v>
      </c>
      <c r="N85" s="32">
        <f t="shared" si="12"/>
        <v>37191854</v>
      </c>
      <c r="O85" s="37">
        <f t="shared" si="13"/>
        <v>0.6620046466529208</v>
      </c>
      <c r="P85" s="32">
        <f>SUM(P57,P59:P62,P64:P69,P71:P77,P79:P83)</f>
        <v>15338042</v>
      </c>
      <c r="Q85" s="32">
        <f>SUM(Q57,Q59:Q62,Q64:Q69,Q71:Q77,Q79:Q83)</f>
        <v>52595764</v>
      </c>
      <c r="R85" s="32">
        <f>SUM(R57,R59:R62,R64:R69,R71:R77,R79:R83)</f>
        <v>52830475</v>
      </c>
      <c r="S85" s="32">
        <f>SUM(S57,S59:S62,S64:S69,S71:S77,S79:S83)</f>
        <v>39048748</v>
      </c>
      <c r="T85" s="37">
        <f t="shared" si="14"/>
        <v>0.7391330098773482</v>
      </c>
      <c r="U85" s="37">
        <f t="shared" si="15"/>
        <v>-0.18084642094473335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95602256</v>
      </c>
      <c r="E88" s="31">
        <v>96602256</v>
      </c>
      <c r="F88" s="31">
        <v>15820288</v>
      </c>
      <c r="G88" s="36">
        <f t="shared" ref="G88:G99" si="16">IF(($D88      =0),0,($F88      /$D88      ))</f>
        <v>0.16548027904278745</v>
      </c>
      <c r="H88" s="31">
        <v>14801890</v>
      </c>
      <c r="I88" s="36">
        <f t="shared" ref="I88:I99" si="17">IF(($D88      =0),0,($H88      /$D88      ))</f>
        <v>0.154827831677947</v>
      </c>
      <c r="J88" s="31">
        <v>20264186</v>
      </c>
      <c r="K88" s="36">
        <f t="shared" ref="K88:K99" si="18">IF(($E88      =0),0,($J88      /$E88      ))</f>
        <v>0.20976928323495883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50886364</v>
      </c>
      <c r="O88" s="36">
        <f t="shared" ref="O88:O99" si="21">IF(($E88      =0),0,($N88      /$E88      ))</f>
        <v>0.52676165244008377</v>
      </c>
      <c r="P88" s="31">
        <v>17154107</v>
      </c>
      <c r="Q88" s="31">
        <v>80124201</v>
      </c>
      <c r="R88" s="31">
        <v>84017785</v>
      </c>
      <c r="S88" s="31">
        <v>51431287</v>
      </c>
      <c r="T88" s="36">
        <f t="shared" ref="T88:T99" si="22">IF(($R88      =0),0,($S88      /$R88      ))</f>
        <v>0.61214761850720056</v>
      </c>
      <c r="U88" s="36">
        <f t="shared" ref="U88:U99" si="23">IF(($P88      =0),0,(($J88      /$P88      )-1))</f>
        <v>0.18130229687852584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176668031</v>
      </c>
      <c r="E89" s="31">
        <v>177445453</v>
      </c>
      <c r="F89" s="31">
        <v>21565109</v>
      </c>
      <c r="G89" s="36">
        <f t="shared" si="16"/>
        <v>0.12206571204724639</v>
      </c>
      <c r="H89" s="31">
        <v>65480689</v>
      </c>
      <c r="I89" s="36">
        <f t="shared" si="17"/>
        <v>0.37064254709444289</v>
      </c>
      <c r="J89" s="31">
        <v>24074679</v>
      </c>
      <c r="K89" s="36">
        <f t="shared" si="18"/>
        <v>0.13567368784592074</v>
      </c>
      <c r="L89" s="31">
        <v>0</v>
      </c>
      <c r="M89" s="36">
        <f t="shared" si="19"/>
        <v>0</v>
      </c>
      <c r="N89" s="31">
        <f t="shared" si="20"/>
        <v>111120477</v>
      </c>
      <c r="O89" s="36">
        <f t="shared" si="21"/>
        <v>0.62622329916788566</v>
      </c>
      <c r="P89" s="31">
        <v>29775657</v>
      </c>
      <c r="Q89" s="31">
        <v>171872667</v>
      </c>
      <c r="R89" s="31">
        <v>172506274</v>
      </c>
      <c r="S89" s="31">
        <v>124347627</v>
      </c>
      <c r="T89" s="36">
        <f t="shared" si="22"/>
        <v>0.72082959139213687</v>
      </c>
      <c r="U89" s="36">
        <f t="shared" si="23"/>
        <v>-0.19146438985376546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172013785</v>
      </c>
      <c r="E90" s="31">
        <v>146988450</v>
      </c>
      <c r="F90" s="31">
        <v>19115268</v>
      </c>
      <c r="G90" s="36">
        <f t="shared" si="16"/>
        <v>0.11112637280785374</v>
      </c>
      <c r="H90" s="31">
        <v>28216149</v>
      </c>
      <c r="I90" s="36">
        <f t="shared" si="17"/>
        <v>0.16403423132628586</v>
      </c>
      <c r="J90" s="31">
        <v>24624555</v>
      </c>
      <c r="K90" s="36">
        <f t="shared" si="18"/>
        <v>0.16752714243874264</v>
      </c>
      <c r="L90" s="31">
        <v>0</v>
      </c>
      <c r="M90" s="36">
        <f t="shared" si="19"/>
        <v>0</v>
      </c>
      <c r="N90" s="31">
        <f t="shared" si="20"/>
        <v>71955972</v>
      </c>
      <c r="O90" s="36">
        <f t="shared" si="21"/>
        <v>0.48953487161746384</v>
      </c>
      <c r="P90" s="31">
        <v>39175538</v>
      </c>
      <c r="Q90" s="31">
        <v>120751608</v>
      </c>
      <c r="R90" s="31">
        <v>136661273</v>
      </c>
      <c r="S90" s="31">
        <v>98211402</v>
      </c>
      <c r="T90" s="36">
        <f t="shared" si="22"/>
        <v>0.71864837670581339</v>
      </c>
      <c r="U90" s="36">
        <f t="shared" si="23"/>
        <v>-0.37143032981448776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444284072</v>
      </c>
      <c r="E91" s="32">
        <f>SUM(E88:E90)</f>
        <v>421036159</v>
      </c>
      <c r="F91" s="32">
        <f>SUM(F88:F90)</f>
        <v>56500665</v>
      </c>
      <c r="G91" s="37">
        <f t="shared" si="16"/>
        <v>0.12717238487901497</v>
      </c>
      <c r="H91" s="32">
        <f>SUM(H88:H90)</f>
        <v>108498728</v>
      </c>
      <c r="I91" s="37">
        <f t="shared" si="17"/>
        <v>0.24421025834119933</v>
      </c>
      <c r="J91" s="32">
        <f>SUM(J88:J90)</f>
        <v>68963420</v>
      </c>
      <c r="K91" s="37">
        <f t="shared" si="18"/>
        <v>0.1637945305310464</v>
      </c>
      <c r="L91" s="32">
        <f>SUM(L88:L90)</f>
        <v>0</v>
      </c>
      <c r="M91" s="37">
        <f t="shared" si="19"/>
        <v>0</v>
      </c>
      <c r="N91" s="32">
        <f t="shared" si="20"/>
        <v>233962813</v>
      </c>
      <c r="O91" s="37">
        <f t="shared" si="21"/>
        <v>0.55568342053015929</v>
      </c>
      <c r="P91" s="32">
        <f>SUM(P88:P90)</f>
        <v>86105302</v>
      </c>
      <c r="Q91" s="32">
        <f>SUM(Q88:Q90)</f>
        <v>372748476</v>
      </c>
      <c r="R91" s="32">
        <f>SUM(R88:R90)</f>
        <v>393185332</v>
      </c>
      <c r="S91" s="32">
        <f>SUM(S88:S90)</f>
        <v>273990316</v>
      </c>
      <c r="T91" s="37">
        <f t="shared" si="22"/>
        <v>0.69684775524637321</v>
      </c>
      <c r="U91" s="37">
        <f t="shared" si="23"/>
        <v>-0.19908044686957838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27600364</v>
      </c>
      <c r="E92" s="31">
        <v>27609176</v>
      </c>
      <c r="F92" s="31">
        <v>4690142</v>
      </c>
      <c r="G92" s="36">
        <f t="shared" si="16"/>
        <v>0.16993044004781965</v>
      </c>
      <c r="H92" s="31">
        <v>5389096</v>
      </c>
      <c r="I92" s="36">
        <f t="shared" si="17"/>
        <v>0.19525452635334808</v>
      </c>
      <c r="J92" s="31">
        <v>5061215</v>
      </c>
      <c r="K92" s="36">
        <f t="shared" si="18"/>
        <v>0.18331640900836738</v>
      </c>
      <c r="L92" s="31">
        <v>0</v>
      </c>
      <c r="M92" s="36">
        <f t="shared" si="19"/>
        <v>0</v>
      </c>
      <c r="N92" s="31">
        <f t="shared" si="20"/>
        <v>15140453</v>
      </c>
      <c r="O92" s="36">
        <f t="shared" si="21"/>
        <v>0.54838481959765839</v>
      </c>
      <c r="P92" s="31">
        <v>4617007</v>
      </c>
      <c r="Q92" s="31">
        <v>24866336</v>
      </c>
      <c r="R92" s="31">
        <v>24775395</v>
      </c>
      <c r="S92" s="31">
        <v>14143320</v>
      </c>
      <c r="T92" s="36">
        <f t="shared" si="22"/>
        <v>0.57086153419551944</v>
      </c>
      <c r="U92" s="36">
        <f t="shared" si="23"/>
        <v>9.6211246809892126E-2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0</v>
      </c>
      <c r="E93" s="31">
        <v>0</v>
      </c>
      <c r="F93" s="31">
        <v>0</v>
      </c>
      <c r="G93" s="36">
        <f t="shared" si="16"/>
        <v>0</v>
      </c>
      <c r="H93" s="31">
        <v>0</v>
      </c>
      <c r="I93" s="36">
        <f t="shared" si="17"/>
        <v>0</v>
      </c>
      <c r="J93" s="31">
        <v>0</v>
      </c>
      <c r="K93" s="36">
        <f t="shared" si="18"/>
        <v>0</v>
      </c>
      <c r="L93" s="31">
        <v>0</v>
      </c>
      <c r="M93" s="36">
        <f t="shared" si="19"/>
        <v>0</v>
      </c>
      <c r="N93" s="31">
        <f t="shared" si="20"/>
        <v>0</v>
      </c>
      <c r="O93" s="36">
        <f t="shared" si="21"/>
        <v>0</v>
      </c>
      <c r="P93" s="31">
        <v>0</v>
      </c>
      <c r="Q93" s="31">
        <v>0</v>
      </c>
      <c r="R93" s="31">
        <v>0</v>
      </c>
      <c r="S93" s="31">
        <v>0</v>
      </c>
      <c r="T93" s="36">
        <f t="shared" si="22"/>
        <v>0</v>
      </c>
      <c r="U93" s="36">
        <f t="shared" si="23"/>
        <v>0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2537294</v>
      </c>
      <c r="E94" s="31">
        <v>2537294</v>
      </c>
      <c r="F94" s="31">
        <v>136250</v>
      </c>
      <c r="G94" s="36">
        <f t="shared" si="16"/>
        <v>5.3698940682475112E-2</v>
      </c>
      <c r="H94" s="31">
        <v>874258</v>
      </c>
      <c r="I94" s="36">
        <f t="shared" si="17"/>
        <v>0.34456314483067396</v>
      </c>
      <c r="J94" s="31">
        <v>78452</v>
      </c>
      <c r="K94" s="36">
        <f t="shared" si="18"/>
        <v>3.0919554454469998E-2</v>
      </c>
      <c r="L94" s="31">
        <v>0</v>
      </c>
      <c r="M94" s="36">
        <f t="shared" si="19"/>
        <v>0</v>
      </c>
      <c r="N94" s="31">
        <f t="shared" si="20"/>
        <v>1088960</v>
      </c>
      <c r="O94" s="36">
        <f t="shared" si="21"/>
        <v>0.42918163996761904</v>
      </c>
      <c r="P94" s="31">
        <v>92500</v>
      </c>
      <c r="Q94" s="31">
        <v>2444170</v>
      </c>
      <c r="R94" s="31">
        <v>3458955</v>
      </c>
      <c r="S94" s="31">
        <v>1822768</v>
      </c>
      <c r="T94" s="36">
        <f t="shared" si="22"/>
        <v>0.52697071803478213</v>
      </c>
      <c r="U94" s="36">
        <f t="shared" si="23"/>
        <v>-0.15187027027027022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8410881</v>
      </c>
      <c r="E95" s="31">
        <v>8951821</v>
      </c>
      <c r="F95" s="31">
        <v>1384979</v>
      </c>
      <c r="G95" s="36">
        <f t="shared" si="16"/>
        <v>0.16466515219987063</v>
      </c>
      <c r="H95" s="31">
        <v>3683657</v>
      </c>
      <c r="I95" s="36">
        <f t="shared" si="17"/>
        <v>0.43796327637972765</v>
      </c>
      <c r="J95" s="31">
        <v>2749048</v>
      </c>
      <c r="K95" s="36">
        <f t="shared" si="18"/>
        <v>0.30709371869701146</v>
      </c>
      <c r="L95" s="31">
        <v>0</v>
      </c>
      <c r="M95" s="36">
        <f t="shared" si="19"/>
        <v>0</v>
      </c>
      <c r="N95" s="31">
        <f t="shared" si="20"/>
        <v>7817684</v>
      </c>
      <c r="O95" s="36">
        <f t="shared" si="21"/>
        <v>0.87330655963741899</v>
      </c>
      <c r="P95" s="31">
        <v>1200886</v>
      </c>
      <c r="Q95" s="31">
        <v>7964680</v>
      </c>
      <c r="R95" s="31">
        <v>8188212</v>
      </c>
      <c r="S95" s="31">
        <v>7194334</v>
      </c>
      <c r="T95" s="36">
        <f t="shared" si="22"/>
        <v>0.87862087596168736</v>
      </c>
      <c r="U95" s="36">
        <f t="shared" si="23"/>
        <v>1.2891831531052906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38548539</v>
      </c>
      <c r="E96" s="32">
        <f>SUM(E92:E95)</f>
        <v>39098291</v>
      </c>
      <c r="F96" s="32">
        <f>SUM(F92:F95)</f>
        <v>6211371</v>
      </c>
      <c r="G96" s="37">
        <f t="shared" si="16"/>
        <v>0.16113116504882324</v>
      </c>
      <c r="H96" s="32">
        <f>SUM(H92:H95)</f>
        <v>9947011</v>
      </c>
      <c r="I96" s="37">
        <f t="shared" si="17"/>
        <v>0.25803859907634891</v>
      </c>
      <c r="J96" s="32">
        <f>SUM(J92:J95)</f>
        <v>7888715</v>
      </c>
      <c r="K96" s="37">
        <f t="shared" si="18"/>
        <v>0.2017662357671848</v>
      </c>
      <c r="L96" s="32">
        <f>SUM(L92:L95)</f>
        <v>0</v>
      </c>
      <c r="M96" s="37">
        <f t="shared" si="19"/>
        <v>0</v>
      </c>
      <c r="N96" s="32">
        <f t="shared" si="20"/>
        <v>24047097</v>
      </c>
      <c r="O96" s="37">
        <f t="shared" si="21"/>
        <v>0.6150421510750943</v>
      </c>
      <c r="P96" s="32">
        <f>SUM(P92:P95)</f>
        <v>5910393</v>
      </c>
      <c r="Q96" s="32">
        <f>SUM(Q92:Q95)</f>
        <v>35275186</v>
      </c>
      <c r="R96" s="32">
        <f>SUM(R92:R95)</f>
        <v>36422562</v>
      </c>
      <c r="S96" s="32">
        <f>SUM(S92:S95)</f>
        <v>23160422</v>
      </c>
      <c r="T96" s="37">
        <f t="shared" si="22"/>
        <v>0.63588118814925765</v>
      </c>
      <c r="U96" s="37">
        <f t="shared" si="23"/>
        <v>0.33471919718367293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20437577</v>
      </c>
      <c r="E97" s="31">
        <v>21181547</v>
      </c>
      <c r="F97" s="31">
        <v>4392468</v>
      </c>
      <c r="G97" s="36">
        <f t="shared" si="16"/>
        <v>0.21492117191778654</v>
      </c>
      <c r="H97" s="31">
        <v>4362787</v>
      </c>
      <c r="I97" s="36">
        <f t="shared" si="17"/>
        <v>0.21346889604379227</v>
      </c>
      <c r="J97" s="31">
        <v>5020948</v>
      </c>
      <c r="K97" s="36">
        <f t="shared" si="18"/>
        <v>0.23704349828650381</v>
      </c>
      <c r="L97" s="31">
        <v>0</v>
      </c>
      <c r="M97" s="36">
        <f t="shared" si="19"/>
        <v>0</v>
      </c>
      <c r="N97" s="31">
        <f t="shared" si="20"/>
        <v>13776203</v>
      </c>
      <c r="O97" s="36">
        <f t="shared" si="21"/>
        <v>0.65038700903196545</v>
      </c>
      <c r="P97" s="31">
        <v>3183388</v>
      </c>
      <c r="Q97" s="31">
        <v>16580215</v>
      </c>
      <c r="R97" s="31">
        <v>13809681</v>
      </c>
      <c r="S97" s="31">
        <v>9344109</v>
      </c>
      <c r="T97" s="36">
        <f t="shared" si="22"/>
        <v>0.67663467389290166</v>
      </c>
      <c r="U97" s="36">
        <f t="shared" si="23"/>
        <v>0.57723406634692354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9250625</v>
      </c>
      <c r="E98" s="31">
        <v>10757967</v>
      </c>
      <c r="F98" s="31">
        <v>2003212</v>
      </c>
      <c r="G98" s="36">
        <f t="shared" si="16"/>
        <v>0.21654882778190662</v>
      </c>
      <c r="H98" s="31">
        <v>3361089</v>
      </c>
      <c r="I98" s="36">
        <f t="shared" si="17"/>
        <v>0.36333642321464765</v>
      </c>
      <c r="J98" s="31">
        <v>806093</v>
      </c>
      <c r="K98" s="36">
        <f t="shared" si="18"/>
        <v>7.4929863607129485E-2</v>
      </c>
      <c r="L98" s="31">
        <v>0</v>
      </c>
      <c r="M98" s="36">
        <f t="shared" si="19"/>
        <v>0</v>
      </c>
      <c r="N98" s="31">
        <f t="shared" si="20"/>
        <v>6170394</v>
      </c>
      <c r="O98" s="36">
        <f t="shared" si="21"/>
        <v>0.57356506113097394</v>
      </c>
      <c r="P98" s="31">
        <v>3436735</v>
      </c>
      <c r="Q98" s="31">
        <v>3862930</v>
      </c>
      <c r="R98" s="31">
        <v>8358250</v>
      </c>
      <c r="S98" s="31">
        <v>6462498</v>
      </c>
      <c r="T98" s="36">
        <f t="shared" si="22"/>
        <v>0.77318792809499592</v>
      </c>
      <c r="U98" s="36">
        <f t="shared" si="23"/>
        <v>-0.76544801970474885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9105089</v>
      </c>
      <c r="E99" s="31">
        <v>9105089</v>
      </c>
      <c r="F99" s="31">
        <v>2112656</v>
      </c>
      <c r="G99" s="36">
        <f t="shared" si="16"/>
        <v>0.23203024154953344</v>
      </c>
      <c r="H99" s="31">
        <v>2121529</v>
      </c>
      <c r="I99" s="36">
        <f t="shared" si="17"/>
        <v>0.23300475151862876</v>
      </c>
      <c r="J99" s="31">
        <v>2394752</v>
      </c>
      <c r="K99" s="36">
        <f t="shared" si="18"/>
        <v>0.26301247577041809</v>
      </c>
      <c r="L99" s="31">
        <v>0</v>
      </c>
      <c r="M99" s="36">
        <f t="shared" si="19"/>
        <v>0</v>
      </c>
      <c r="N99" s="31">
        <f t="shared" si="20"/>
        <v>6628937</v>
      </c>
      <c r="O99" s="36">
        <f t="shared" si="21"/>
        <v>0.72804746883858029</v>
      </c>
      <c r="P99" s="31">
        <v>5560215</v>
      </c>
      <c r="Q99" s="31">
        <v>12214686</v>
      </c>
      <c r="R99" s="31">
        <v>12214686</v>
      </c>
      <c r="S99" s="31">
        <v>8975825</v>
      </c>
      <c r="T99" s="36">
        <f t="shared" si="22"/>
        <v>0.73483878341203368</v>
      </c>
      <c r="U99" s="36">
        <f t="shared" si="23"/>
        <v>-0.56930586317255716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99543</v>
      </c>
      <c r="G100" s="36">
        <f>IF(($D100     =0),0,($F100     /$D100     ))</f>
        <v>0</v>
      </c>
      <c r="H100" s="31">
        <v>26738</v>
      </c>
      <c r="I100" s="36">
        <f>IF(($D100     =0),0,($H100     /$D100     ))</f>
        <v>0</v>
      </c>
      <c r="J100" s="31">
        <v>82347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</f>
        <v>208628</v>
      </c>
      <c r="O100" s="36">
        <f>IF(($E100     =0),0,($N100     /$E100     ))</f>
        <v>0</v>
      </c>
      <c r="P100" s="31">
        <v>172082</v>
      </c>
      <c r="Q100" s="31">
        <v>0</v>
      </c>
      <c r="R100" s="31">
        <v>987000</v>
      </c>
      <c r="S100" s="31">
        <v>561318</v>
      </c>
      <c r="T100" s="36">
        <f>IF(($R100     =0),0,($S100     /$R100     ))</f>
        <v>0.56871124620060787</v>
      </c>
      <c r="U100" s="36">
        <f>IF(($P100     =0),0,(($J100     /$P100     )-1))</f>
        <v>-0.52146651015213674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38793291</v>
      </c>
      <c r="E101" s="32">
        <f>SUM(E97:E100)</f>
        <v>41044603</v>
      </c>
      <c r="F101" s="32">
        <f>SUM(F97:F100)</f>
        <v>8607879</v>
      </c>
      <c r="G101" s="37">
        <f>IF(($D101     =0),0,($F101     /$D101     ))</f>
        <v>0.22189091923136917</v>
      </c>
      <c r="H101" s="32">
        <f>SUM(H97:H100)</f>
        <v>9872143</v>
      </c>
      <c r="I101" s="37">
        <f>IF(($D101     =0),0,($H101     /$D101     ))</f>
        <v>0.25448067811519265</v>
      </c>
      <c r="J101" s="32">
        <f>SUM(J97:J100)</f>
        <v>8304140</v>
      </c>
      <c r="K101" s="37">
        <f>IF(($E101     =0),0,($J101     /$E101     ))</f>
        <v>0.20231990062128266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26784162</v>
      </c>
      <c r="O101" s="37">
        <f>IF(($E101     =0),0,($N101     /$E101     ))</f>
        <v>0.65256233566201138</v>
      </c>
      <c r="P101" s="32">
        <f>SUM(P97:P100)</f>
        <v>12352420</v>
      </c>
      <c r="Q101" s="32">
        <f>SUM(Q97:Q100)</f>
        <v>32657831</v>
      </c>
      <c r="R101" s="32">
        <f>SUM(R97:R100)</f>
        <v>35369617</v>
      </c>
      <c r="S101" s="32">
        <f>SUM(S97:S100)</f>
        <v>25343750</v>
      </c>
      <c r="T101" s="37">
        <f>IF(($R101     =0),0,($S101     /$R101     ))</f>
        <v>0.71654013103958691</v>
      </c>
      <c r="U101" s="37">
        <f>IF(($P101     =0),0,(($J101     /$P101     )-1))</f>
        <v>-0.32773173191973715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521625902</v>
      </c>
      <c r="E102" s="32">
        <f>SUM(E88:E90,E92:E95,E97:E100)</f>
        <v>501179053</v>
      </c>
      <c r="F102" s="32">
        <f>SUM(F88:F90,F92:F95,F97:F100)</f>
        <v>71319915</v>
      </c>
      <c r="G102" s="37">
        <f>IF(($D102     =0),0,($F102     /$D102     ))</f>
        <v>0.13672617622427807</v>
      </c>
      <c r="H102" s="32">
        <f>SUM(H88:H90,H92:H95,H97:H100)</f>
        <v>128317882</v>
      </c>
      <c r="I102" s="37">
        <f>IF(($D102     =0),0,($H102     /$D102     ))</f>
        <v>0.24599599350417226</v>
      </c>
      <c r="J102" s="32">
        <f>SUM(J88:J90,J92:J95,J97:J100)</f>
        <v>85156275</v>
      </c>
      <c r="K102" s="37">
        <f>IF(($E102     =0),0,($J102     /$E102     ))</f>
        <v>0.16991187977682698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284794072</v>
      </c>
      <c r="O102" s="37">
        <f>IF(($E102     =0),0,($N102     /$E102     ))</f>
        <v>0.56824815461710843</v>
      </c>
      <c r="P102" s="32">
        <f>SUM(P88:P90,P92:P95,P97:P100)</f>
        <v>104368115</v>
      </c>
      <c r="Q102" s="32">
        <f>SUM(Q88:Q90,Q92:Q95,Q97:Q100)</f>
        <v>440681493</v>
      </c>
      <c r="R102" s="32">
        <f>SUM(R88:R90,R92:R95,R97:R100)</f>
        <v>464977511</v>
      </c>
      <c r="S102" s="32">
        <f>SUM(S88:S90,S92:S95,S97:S100)</f>
        <v>322494488</v>
      </c>
      <c r="T102" s="37">
        <f>IF(($R102     =0),0,($S102     /$R102     ))</f>
        <v>0.69357007676872351</v>
      </c>
      <c r="U102" s="37">
        <f>IF(($P102     =0),0,(($J102     /$P102     )-1))</f>
        <v>-0.18407767544714204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136360310</v>
      </c>
      <c r="E105" s="31">
        <v>137327310</v>
      </c>
      <c r="F105" s="31">
        <v>30662187</v>
      </c>
      <c r="G105" s="36">
        <f t="shared" ref="G105:G136" si="24">IF(($D105     =0),0,($F105     /$D105     ))</f>
        <v>0.22486152312208735</v>
      </c>
      <c r="H105" s="31">
        <v>36124761</v>
      </c>
      <c r="I105" s="36">
        <f t="shared" ref="I105:I136" si="25">IF(($D105     =0),0,($H105     /$D105     ))</f>
        <v>0.26492137631543961</v>
      </c>
      <c r="J105" s="31">
        <v>30301710</v>
      </c>
      <c r="K105" s="36">
        <f t="shared" ref="K105:K136" si="26">IF(($E105     =0),0,($J105     /$E105     ))</f>
        <v>0.22065319709531919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97088658</v>
      </c>
      <c r="O105" s="36">
        <f t="shared" ref="O105:O136" si="29">IF(($E105     =0),0,($N105     /$E105     ))</f>
        <v>0.70698725548472474</v>
      </c>
      <c r="P105" s="31">
        <v>29552109</v>
      </c>
      <c r="Q105" s="31">
        <v>129562100</v>
      </c>
      <c r="R105" s="31">
        <v>127025900</v>
      </c>
      <c r="S105" s="31">
        <v>93348787</v>
      </c>
      <c r="T105" s="36">
        <f t="shared" ref="T105:T136" si="30">IF(($R105     =0),0,($S105     /$R105     ))</f>
        <v>0.7348799496795535</v>
      </c>
      <c r="U105" s="36">
        <f t="shared" ref="U105:U136" si="31">IF(($P105     =0),0,(($J105     /$P105     )-1))</f>
        <v>2.536539777922453E-2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136360310</v>
      </c>
      <c r="E106" s="32">
        <f>E105</f>
        <v>137327310</v>
      </c>
      <c r="F106" s="32">
        <f>F105</f>
        <v>30662187</v>
      </c>
      <c r="G106" s="37">
        <f t="shared" si="24"/>
        <v>0.22486152312208735</v>
      </c>
      <c r="H106" s="32">
        <f>H105</f>
        <v>36124761</v>
      </c>
      <c r="I106" s="37">
        <f t="shared" si="25"/>
        <v>0.26492137631543961</v>
      </c>
      <c r="J106" s="32">
        <f>J105</f>
        <v>30301710</v>
      </c>
      <c r="K106" s="37">
        <f t="shared" si="26"/>
        <v>0.22065319709531919</v>
      </c>
      <c r="L106" s="32">
        <f>L105</f>
        <v>0</v>
      </c>
      <c r="M106" s="37">
        <f t="shared" si="27"/>
        <v>0</v>
      </c>
      <c r="N106" s="32">
        <f t="shared" si="28"/>
        <v>97088658</v>
      </c>
      <c r="O106" s="37">
        <f t="shared" si="29"/>
        <v>0.70698725548472474</v>
      </c>
      <c r="P106" s="32">
        <f>P105</f>
        <v>29552109</v>
      </c>
      <c r="Q106" s="32">
        <f>Q105</f>
        <v>129562100</v>
      </c>
      <c r="R106" s="32">
        <f>R105</f>
        <v>127025900</v>
      </c>
      <c r="S106" s="32">
        <f>S105</f>
        <v>93348787</v>
      </c>
      <c r="T106" s="37">
        <f t="shared" si="30"/>
        <v>0.7348799496795535</v>
      </c>
      <c r="U106" s="37">
        <f t="shared" si="31"/>
        <v>2.536539777922453E-2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2179944</v>
      </c>
      <c r="E107" s="31">
        <v>1853003</v>
      </c>
      <c r="F107" s="31">
        <v>319619</v>
      </c>
      <c r="G107" s="36">
        <f t="shared" si="24"/>
        <v>0.14661798651708485</v>
      </c>
      <c r="H107" s="31">
        <v>347260</v>
      </c>
      <c r="I107" s="36">
        <f t="shared" si="25"/>
        <v>0.15929767003189071</v>
      </c>
      <c r="J107" s="31">
        <v>297250</v>
      </c>
      <c r="K107" s="36">
        <f t="shared" si="26"/>
        <v>0.16041528265199786</v>
      </c>
      <c r="L107" s="31">
        <v>0</v>
      </c>
      <c r="M107" s="36">
        <f t="shared" si="27"/>
        <v>0</v>
      </c>
      <c r="N107" s="31">
        <f t="shared" si="28"/>
        <v>964129</v>
      </c>
      <c r="O107" s="36">
        <f t="shared" si="29"/>
        <v>0.52030622724302122</v>
      </c>
      <c r="P107" s="31">
        <v>277092</v>
      </c>
      <c r="Q107" s="31">
        <v>1682527</v>
      </c>
      <c r="R107" s="31">
        <v>2071817</v>
      </c>
      <c r="S107" s="31">
        <v>841177</v>
      </c>
      <c r="T107" s="36">
        <f t="shared" si="30"/>
        <v>0.40600931452922723</v>
      </c>
      <c r="U107" s="36">
        <f t="shared" si="31"/>
        <v>7.2748401253013517E-2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2882395</v>
      </c>
      <c r="E108" s="31">
        <v>2436381</v>
      </c>
      <c r="F108" s="31">
        <v>295997</v>
      </c>
      <c r="G108" s="36">
        <f t="shared" si="24"/>
        <v>0.10269133827945164</v>
      </c>
      <c r="H108" s="31">
        <v>415342</v>
      </c>
      <c r="I108" s="36">
        <f t="shared" si="25"/>
        <v>0.14409614227057707</v>
      </c>
      <c r="J108" s="31">
        <v>1148177</v>
      </c>
      <c r="K108" s="36">
        <f t="shared" si="26"/>
        <v>0.47126332047409664</v>
      </c>
      <c r="L108" s="31">
        <v>0</v>
      </c>
      <c r="M108" s="36">
        <f t="shared" si="27"/>
        <v>0</v>
      </c>
      <c r="N108" s="31">
        <f t="shared" si="28"/>
        <v>1859516</v>
      </c>
      <c r="O108" s="36">
        <f t="shared" si="29"/>
        <v>0.7632287396757732</v>
      </c>
      <c r="P108" s="31">
        <v>361728</v>
      </c>
      <c r="Q108" s="31">
        <v>2782283</v>
      </c>
      <c r="R108" s="31">
        <v>2286869</v>
      </c>
      <c r="S108" s="31">
        <v>1381108</v>
      </c>
      <c r="T108" s="36">
        <f t="shared" si="30"/>
        <v>0.60392965228878437</v>
      </c>
      <c r="U108" s="36">
        <f t="shared" si="31"/>
        <v>2.1741446611818827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0</v>
      </c>
      <c r="E109" s="31">
        <v>0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0</v>
      </c>
      <c r="R109" s="31">
        <v>0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36575356</v>
      </c>
      <c r="E110" s="31">
        <v>39702715</v>
      </c>
      <c r="F110" s="31">
        <v>8741556</v>
      </c>
      <c r="G110" s="36">
        <f t="shared" si="24"/>
        <v>0.23900125538080888</v>
      </c>
      <c r="H110" s="31">
        <v>12463398</v>
      </c>
      <c r="I110" s="36">
        <f t="shared" si="25"/>
        <v>0.34075944469275982</v>
      </c>
      <c r="J110" s="31">
        <v>10868543</v>
      </c>
      <c r="K110" s="36">
        <f t="shared" si="26"/>
        <v>0.27374810513588305</v>
      </c>
      <c r="L110" s="31">
        <v>0</v>
      </c>
      <c r="M110" s="36">
        <f t="shared" si="27"/>
        <v>0</v>
      </c>
      <c r="N110" s="31">
        <f t="shared" si="28"/>
        <v>32073497</v>
      </c>
      <c r="O110" s="36">
        <f t="shared" si="29"/>
        <v>0.80784140328942244</v>
      </c>
      <c r="P110" s="31">
        <v>11809059</v>
      </c>
      <c r="Q110" s="31">
        <v>39159799</v>
      </c>
      <c r="R110" s="31">
        <v>39586523</v>
      </c>
      <c r="S110" s="31">
        <v>30869953</v>
      </c>
      <c r="T110" s="36">
        <f t="shared" si="30"/>
        <v>0.77980965895893406</v>
      </c>
      <c r="U110" s="36">
        <f t="shared" si="31"/>
        <v>-7.964360242420665E-2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723915</v>
      </c>
      <c r="E111" s="31">
        <v>775011</v>
      </c>
      <c r="F111" s="31">
        <v>3218871</v>
      </c>
      <c r="G111" s="36">
        <f t="shared" si="24"/>
        <v>4.4464764509645471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3218871</v>
      </c>
      <c r="O111" s="36">
        <f t="shared" si="29"/>
        <v>4.1533229850931148</v>
      </c>
      <c r="P111" s="31">
        <v>176800</v>
      </c>
      <c r="Q111" s="31">
        <v>702830</v>
      </c>
      <c r="R111" s="31">
        <v>161396</v>
      </c>
      <c r="S111" s="31">
        <v>199050</v>
      </c>
      <c r="T111" s="36">
        <f t="shared" si="30"/>
        <v>1.2333019405685395</v>
      </c>
      <c r="U111" s="36">
        <f t="shared" si="31"/>
        <v>-1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42361610</v>
      </c>
      <c r="E112" s="32">
        <f>SUM(E107:E111)</f>
        <v>44767110</v>
      </c>
      <c r="F112" s="32">
        <f>SUM(F107:F111)</f>
        <v>12576043</v>
      </c>
      <c r="G112" s="37">
        <f t="shared" si="24"/>
        <v>0.29687358436093436</v>
      </c>
      <c r="H112" s="32">
        <f>SUM(H107:H111)</f>
        <v>13226000</v>
      </c>
      <c r="I112" s="37">
        <f t="shared" si="25"/>
        <v>0.31221665087800016</v>
      </c>
      <c r="J112" s="32">
        <f>SUM(J107:J111)</f>
        <v>12313970</v>
      </c>
      <c r="K112" s="37">
        <f t="shared" si="26"/>
        <v>0.27506734296674501</v>
      </c>
      <c r="L112" s="32">
        <f>SUM(L107:L111)</f>
        <v>0</v>
      </c>
      <c r="M112" s="37">
        <f t="shared" si="27"/>
        <v>0</v>
      </c>
      <c r="N112" s="32">
        <f t="shared" si="28"/>
        <v>38116013</v>
      </c>
      <c r="O112" s="37">
        <f t="shared" si="29"/>
        <v>0.85142893968362043</v>
      </c>
      <c r="P112" s="32">
        <f>SUM(P107:P111)</f>
        <v>12624679</v>
      </c>
      <c r="Q112" s="32">
        <f>SUM(Q107:Q111)</f>
        <v>44327439</v>
      </c>
      <c r="R112" s="32">
        <f>SUM(R107:R111)</f>
        <v>44106605</v>
      </c>
      <c r="S112" s="32">
        <f>SUM(S107:S111)</f>
        <v>33291288</v>
      </c>
      <c r="T112" s="37">
        <f t="shared" si="30"/>
        <v>0.75479144223410533</v>
      </c>
      <c r="U112" s="37">
        <f t="shared" si="31"/>
        <v>-2.4611239620429215E-2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0</v>
      </c>
      <c r="E113" s="31">
        <v>0</v>
      </c>
      <c r="F113" s="31">
        <v>0</v>
      </c>
      <c r="G113" s="36">
        <f t="shared" si="24"/>
        <v>0</v>
      </c>
      <c r="H113" s="31">
        <v>0</v>
      </c>
      <c r="I113" s="36">
        <f t="shared" si="25"/>
        <v>0</v>
      </c>
      <c r="J113" s="31">
        <v>0</v>
      </c>
      <c r="K113" s="36">
        <f t="shared" si="26"/>
        <v>0</v>
      </c>
      <c r="L113" s="31">
        <v>0</v>
      </c>
      <c r="M113" s="36">
        <f t="shared" si="27"/>
        <v>0</v>
      </c>
      <c r="N113" s="31">
        <f t="shared" si="28"/>
        <v>0</v>
      </c>
      <c r="O113" s="36">
        <f t="shared" si="29"/>
        <v>0</v>
      </c>
      <c r="P113" s="31">
        <v>0</v>
      </c>
      <c r="Q113" s="31">
        <v>0</v>
      </c>
      <c r="R113" s="31">
        <v>0</v>
      </c>
      <c r="S113" s="31">
        <v>0</v>
      </c>
      <c r="T113" s="36">
        <f t="shared" si="30"/>
        <v>0</v>
      </c>
      <c r="U113" s="36">
        <f t="shared" si="31"/>
        <v>0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4393424</v>
      </c>
      <c r="E114" s="31">
        <v>4508224</v>
      </c>
      <c r="F114" s="31">
        <v>857328</v>
      </c>
      <c r="G114" s="36">
        <f t="shared" si="24"/>
        <v>0.19513891670824396</v>
      </c>
      <c r="H114" s="31">
        <v>1063442</v>
      </c>
      <c r="I114" s="36">
        <f t="shared" si="25"/>
        <v>0.24205312303114837</v>
      </c>
      <c r="J114" s="31">
        <v>875687</v>
      </c>
      <c r="K114" s="36">
        <f t="shared" si="26"/>
        <v>0.19424212284039125</v>
      </c>
      <c r="L114" s="31">
        <v>0</v>
      </c>
      <c r="M114" s="36">
        <f t="shared" si="27"/>
        <v>0</v>
      </c>
      <c r="N114" s="31">
        <f t="shared" si="28"/>
        <v>2796457</v>
      </c>
      <c r="O114" s="36">
        <f t="shared" si="29"/>
        <v>0.62030125388623103</v>
      </c>
      <c r="P114" s="31">
        <v>635354</v>
      </c>
      <c r="Q114" s="31">
        <v>4503460</v>
      </c>
      <c r="R114" s="31">
        <v>2956719</v>
      </c>
      <c r="S114" s="31">
        <v>1984778</v>
      </c>
      <c r="T114" s="36">
        <f t="shared" si="30"/>
        <v>0.67127718257974467</v>
      </c>
      <c r="U114" s="36">
        <f t="shared" si="31"/>
        <v>0.37826628934420814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0</v>
      </c>
      <c r="E115" s="31">
        <v>920782</v>
      </c>
      <c r="F115" s="31">
        <v>0</v>
      </c>
      <c r="G115" s="36">
        <f t="shared" si="24"/>
        <v>0</v>
      </c>
      <c r="H115" s="31">
        <v>0</v>
      </c>
      <c r="I115" s="36">
        <f t="shared" si="25"/>
        <v>0</v>
      </c>
      <c r="J115" s="31">
        <v>0</v>
      </c>
      <c r="K115" s="36">
        <f t="shared" si="26"/>
        <v>0</v>
      </c>
      <c r="L115" s="31">
        <v>0</v>
      </c>
      <c r="M115" s="36">
        <f t="shared" si="27"/>
        <v>0</v>
      </c>
      <c r="N115" s="31">
        <f t="shared" si="28"/>
        <v>0</v>
      </c>
      <c r="O115" s="36">
        <f t="shared" si="29"/>
        <v>0</v>
      </c>
      <c r="P115" s="31">
        <v>0</v>
      </c>
      <c r="Q115" s="31">
        <v>0</v>
      </c>
      <c r="R115" s="31">
        <v>0</v>
      </c>
      <c r="S115" s="31">
        <v>0</v>
      </c>
      <c r="T115" s="36">
        <f t="shared" si="30"/>
        <v>0</v>
      </c>
      <c r="U115" s="36">
        <f t="shared" si="31"/>
        <v>0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0</v>
      </c>
      <c r="O116" s="36">
        <f t="shared" si="29"/>
        <v>0</v>
      </c>
      <c r="P116" s="31">
        <v>0</v>
      </c>
      <c r="Q116" s="31">
        <v>0</v>
      </c>
      <c r="R116" s="31">
        <v>0</v>
      </c>
      <c r="S116" s="31">
        <v>0</v>
      </c>
      <c r="T116" s="36">
        <f t="shared" si="30"/>
        <v>0</v>
      </c>
      <c r="U116" s="36">
        <f t="shared" si="31"/>
        <v>0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30894187</v>
      </c>
      <c r="E117" s="31">
        <v>28694188</v>
      </c>
      <c r="F117" s="31">
        <v>5966392</v>
      </c>
      <c r="G117" s="36">
        <f t="shared" si="24"/>
        <v>0.19312345069964132</v>
      </c>
      <c r="H117" s="31">
        <v>7176654</v>
      </c>
      <c r="I117" s="36">
        <f t="shared" si="25"/>
        <v>0.23229787532521895</v>
      </c>
      <c r="J117" s="31">
        <v>3067288</v>
      </c>
      <c r="K117" s="36">
        <f t="shared" si="26"/>
        <v>0.10689579367082978</v>
      </c>
      <c r="L117" s="31">
        <v>0</v>
      </c>
      <c r="M117" s="36">
        <f t="shared" si="27"/>
        <v>0</v>
      </c>
      <c r="N117" s="31">
        <f t="shared" si="28"/>
        <v>16210334</v>
      </c>
      <c r="O117" s="36">
        <f t="shared" si="29"/>
        <v>0.56493440413786933</v>
      </c>
      <c r="P117" s="31">
        <v>10385483</v>
      </c>
      <c r="Q117" s="31">
        <v>27971596</v>
      </c>
      <c r="R117" s="31">
        <v>14026084</v>
      </c>
      <c r="S117" s="31">
        <v>28941390</v>
      </c>
      <c r="T117" s="36">
        <f t="shared" si="30"/>
        <v>2.0633977380999573</v>
      </c>
      <c r="U117" s="36">
        <f t="shared" si="31"/>
        <v>-0.70465620135336993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0</v>
      </c>
      <c r="E118" s="31">
        <v>0</v>
      </c>
      <c r="F118" s="31">
        <v>0</v>
      </c>
      <c r="G118" s="36">
        <f t="shared" si="24"/>
        <v>0</v>
      </c>
      <c r="H118" s="31">
        <v>0</v>
      </c>
      <c r="I118" s="36">
        <f t="shared" si="25"/>
        <v>0</v>
      </c>
      <c r="J118" s="31">
        <v>0</v>
      </c>
      <c r="K118" s="36">
        <f t="shared" si="26"/>
        <v>0</v>
      </c>
      <c r="L118" s="31">
        <v>0</v>
      </c>
      <c r="M118" s="36">
        <f t="shared" si="27"/>
        <v>0</v>
      </c>
      <c r="N118" s="31">
        <f t="shared" si="28"/>
        <v>0</v>
      </c>
      <c r="O118" s="36">
        <f t="shared" si="29"/>
        <v>0</v>
      </c>
      <c r="P118" s="31">
        <v>0</v>
      </c>
      <c r="Q118" s="31">
        <v>0</v>
      </c>
      <c r="R118" s="31">
        <v>0</v>
      </c>
      <c r="S118" s="31">
        <v>0</v>
      </c>
      <c r="T118" s="36">
        <f t="shared" si="30"/>
        <v>0</v>
      </c>
      <c r="U118" s="36">
        <f t="shared" si="31"/>
        <v>0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1727352</v>
      </c>
      <c r="E119" s="31">
        <v>1767877</v>
      </c>
      <c r="F119" s="31">
        <v>431544</v>
      </c>
      <c r="G119" s="36">
        <f t="shared" si="24"/>
        <v>0.24982979728509302</v>
      </c>
      <c r="H119" s="31">
        <v>592020</v>
      </c>
      <c r="I119" s="36">
        <f t="shared" si="25"/>
        <v>0.34273269142595142</v>
      </c>
      <c r="J119" s="31">
        <v>462888</v>
      </c>
      <c r="K119" s="36">
        <f t="shared" si="26"/>
        <v>0.26183269537416914</v>
      </c>
      <c r="L119" s="31">
        <v>0</v>
      </c>
      <c r="M119" s="36">
        <f t="shared" si="27"/>
        <v>0</v>
      </c>
      <c r="N119" s="31">
        <f t="shared" si="28"/>
        <v>1486452</v>
      </c>
      <c r="O119" s="36">
        <f t="shared" si="29"/>
        <v>0.84081188906241777</v>
      </c>
      <c r="P119" s="31">
        <v>415736</v>
      </c>
      <c r="Q119" s="31">
        <v>1643184</v>
      </c>
      <c r="R119" s="31">
        <v>1643184</v>
      </c>
      <c r="S119" s="31">
        <v>1395527</v>
      </c>
      <c r="T119" s="36">
        <f t="shared" si="30"/>
        <v>0.84928224714943668</v>
      </c>
      <c r="U119" s="36">
        <f t="shared" si="31"/>
        <v>0.11341813073681384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110000</v>
      </c>
      <c r="E120" s="31">
        <v>550791</v>
      </c>
      <c r="F120" s="31">
        <v>52062</v>
      </c>
      <c r="G120" s="36">
        <f t="shared" si="24"/>
        <v>0.4732909090909091</v>
      </c>
      <c r="H120" s="31">
        <v>43890</v>
      </c>
      <c r="I120" s="36">
        <f t="shared" si="25"/>
        <v>0.39900000000000002</v>
      </c>
      <c r="J120" s="31">
        <v>21945</v>
      </c>
      <c r="K120" s="36">
        <f t="shared" si="26"/>
        <v>3.9842698954775949E-2</v>
      </c>
      <c r="L120" s="31">
        <v>0</v>
      </c>
      <c r="M120" s="36">
        <f t="shared" si="27"/>
        <v>0</v>
      </c>
      <c r="N120" s="31">
        <f t="shared" si="28"/>
        <v>117897</v>
      </c>
      <c r="O120" s="36">
        <f t="shared" si="29"/>
        <v>0.21405033851315652</v>
      </c>
      <c r="P120" s="31">
        <v>71720</v>
      </c>
      <c r="Q120" s="31">
        <v>900791</v>
      </c>
      <c r="R120" s="31">
        <v>518791</v>
      </c>
      <c r="S120" s="31">
        <v>153635</v>
      </c>
      <c r="T120" s="36">
        <f t="shared" si="30"/>
        <v>0.29614044962229491</v>
      </c>
      <c r="U120" s="36">
        <f t="shared" si="31"/>
        <v>-0.69401840490797539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37124963</v>
      </c>
      <c r="E121" s="32">
        <f>SUM(E113:E120)</f>
        <v>36441862</v>
      </c>
      <c r="F121" s="32">
        <f>SUM(F113:F120)</f>
        <v>7307326</v>
      </c>
      <c r="G121" s="37">
        <f t="shared" si="24"/>
        <v>0.19683052613412705</v>
      </c>
      <c r="H121" s="32">
        <f>SUM(H113:H120)</f>
        <v>8876006</v>
      </c>
      <c r="I121" s="37">
        <f t="shared" si="25"/>
        <v>0.23908457497991312</v>
      </c>
      <c r="J121" s="32">
        <f>SUM(J113:J120)</f>
        <v>4427808</v>
      </c>
      <c r="K121" s="37">
        <f t="shared" si="26"/>
        <v>0.12150334140445403</v>
      </c>
      <c r="L121" s="32">
        <f>SUM(L113:L120)</f>
        <v>0</v>
      </c>
      <c r="M121" s="37">
        <f t="shared" si="27"/>
        <v>0</v>
      </c>
      <c r="N121" s="32">
        <f t="shared" si="28"/>
        <v>20611140</v>
      </c>
      <c r="O121" s="37">
        <f t="shared" si="29"/>
        <v>0.56558965071543266</v>
      </c>
      <c r="P121" s="32">
        <f>SUM(P113:P120)</f>
        <v>11508293</v>
      </c>
      <c r="Q121" s="32">
        <f>SUM(Q113:Q120)</f>
        <v>35019031</v>
      </c>
      <c r="R121" s="32">
        <f>SUM(R113:R120)</f>
        <v>19144778</v>
      </c>
      <c r="S121" s="32">
        <f>SUM(S113:S120)</f>
        <v>32475330</v>
      </c>
      <c r="T121" s="37">
        <f t="shared" si="30"/>
        <v>1.6963022501488396</v>
      </c>
      <c r="U121" s="37">
        <f t="shared" si="31"/>
        <v>-0.61525067184160154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2021798</v>
      </c>
      <c r="E122" s="31">
        <v>1979108</v>
      </c>
      <c r="F122" s="31">
        <v>481032</v>
      </c>
      <c r="G122" s="36">
        <f t="shared" si="24"/>
        <v>0.23792287854671931</v>
      </c>
      <c r="H122" s="31">
        <v>532325</v>
      </c>
      <c r="I122" s="36">
        <f t="shared" si="25"/>
        <v>0.26329287099898208</v>
      </c>
      <c r="J122" s="31">
        <v>509389</v>
      </c>
      <c r="K122" s="36">
        <f t="shared" si="26"/>
        <v>0.25738312411450009</v>
      </c>
      <c r="L122" s="31">
        <v>0</v>
      </c>
      <c r="M122" s="36">
        <f t="shared" si="27"/>
        <v>0</v>
      </c>
      <c r="N122" s="31">
        <f t="shared" si="28"/>
        <v>1522746</v>
      </c>
      <c r="O122" s="36">
        <f t="shared" si="29"/>
        <v>0.76941025957148368</v>
      </c>
      <c r="P122" s="31">
        <v>554868</v>
      </c>
      <c r="Q122" s="31">
        <v>2018577</v>
      </c>
      <c r="R122" s="31">
        <v>2173621</v>
      </c>
      <c r="S122" s="31">
        <v>1673502</v>
      </c>
      <c r="T122" s="36">
        <f t="shared" si="30"/>
        <v>0.76991435029381849</v>
      </c>
      <c r="U122" s="36">
        <f t="shared" si="31"/>
        <v>-8.1963638198634614E-2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11252335</v>
      </c>
      <c r="E123" s="31">
        <v>13575220</v>
      </c>
      <c r="F123" s="31">
        <v>2783204</v>
      </c>
      <c r="G123" s="36">
        <f t="shared" si="24"/>
        <v>0.24734457337077148</v>
      </c>
      <c r="H123" s="31">
        <v>6006976</v>
      </c>
      <c r="I123" s="36">
        <f t="shared" si="25"/>
        <v>0.53384262022060314</v>
      </c>
      <c r="J123" s="31">
        <v>2205246</v>
      </c>
      <c r="K123" s="36">
        <f t="shared" si="26"/>
        <v>0.16244642812418508</v>
      </c>
      <c r="L123" s="31">
        <v>0</v>
      </c>
      <c r="M123" s="36">
        <f t="shared" si="27"/>
        <v>0</v>
      </c>
      <c r="N123" s="31">
        <f t="shared" si="28"/>
        <v>10995426</v>
      </c>
      <c r="O123" s="36">
        <f t="shared" si="29"/>
        <v>0.80996300612439431</v>
      </c>
      <c r="P123" s="31">
        <v>1949868</v>
      </c>
      <c r="Q123" s="31">
        <v>11337270</v>
      </c>
      <c r="R123" s="31">
        <v>13837270</v>
      </c>
      <c r="S123" s="31">
        <v>11690647</v>
      </c>
      <c r="T123" s="36">
        <f t="shared" si="30"/>
        <v>0.84486658134155079</v>
      </c>
      <c r="U123" s="36">
        <f t="shared" si="31"/>
        <v>0.13097194271612222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5174880</v>
      </c>
      <c r="E124" s="31">
        <v>6618250</v>
      </c>
      <c r="F124" s="31">
        <v>1438481</v>
      </c>
      <c r="G124" s="36">
        <f t="shared" si="24"/>
        <v>0.27797378876418388</v>
      </c>
      <c r="H124" s="31">
        <v>1618255</v>
      </c>
      <c r="I124" s="36">
        <f t="shared" si="25"/>
        <v>0.31271353152150388</v>
      </c>
      <c r="J124" s="31">
        <v>1522249</v>
      </c>
      <c r="K124" s="36">
        <f t="shared" si="26"/>
        <v>0.23000778151323992</v>
      </c>
      <c r="L124" s="31">
        <v>0</v>
      </c>
      <c r="M124" s="36">
        <f t="shared" si="27"/>
        <v>0</v>
      </c>
      <c r="N124" s="31">
        <f t="shared" si="28"/>
        <v>4578985</v>
      </c>
      <c r="O124" s="36">
        <f t="shared" si="29"/>
        <v>0.69187247384127226</v>
      </c>
      <c r="P124" s="31">
        <v>1129008</v>
      </c>
      <c r="Q124" s="31">
        <v>4029084</v>
      </c>
      <c r="R124" s="31">
        <v>4922840</v>
      </c>
      <c r="S124" s="31">
        <v>3586046</v>
      </c>
      <c r="T124" s="36">
        <f t="shared" si="30"/>
        <v>0.72845065043755231</v>
      </c>
      <c r="U124" s="36">
        <f t="shared" si="31"/>
        <v>0.34830665504584557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18449013</v>
      </c>
      <c r="E126" s="32">
        <f>SUM(E122:E125)</f>
        <v>22172578</v>
      </c>
      <c r="F126" s="32">
        <f>SUM(F122:F125)</f>
        <v>4702717</v>
      </c>
      <c r="G126" s="37">
        <f t="shared" si="24"/>
        <v>0.25490344659630298</v>
      </c>
      <c r="H126" s="32">
        <f>SUM(H122:H125)</f>
        <v>8157556</v>
      </c>
      <c r="I126" s="37">
        <f t="shared" si="25"/>
        <v>0.44216761080931538</v>
      </c>
      <c r="J126" s="32">
        <f>SUM(J122:J125)</f>
        <v>4236884</v>
      </c>
      <c r="K126" s="37">
        <f t="shared" si="26"/>
        <v>0.19108666570030783</v>
      </c>
      <c r="L126" s="32">
        <f>SUM(L122:L125)</f>
        <v>0</v>
      </c>
      <c r="M126" s="37">
        <f t="shared" si="27"/>
        <v>0</v>
      </c>
      <c r="N126" s="32">
        <f t="shared" si="28"/>
        <v>17097157</v>
      </c>
      <c r="O126" s="37">
        <f t="shared" si="29"/>
        <v>0.77109468281045168</v>
      </c>
      <c r="P126" s="32">
        <f>SUM(P122:P125)</f>
        <v>3633744</v>
      </c>
      <c r="Q126" s="32">
        <f>SUM(Q122:Q125)</f>
        <v>17384931</v>
      </c>
      <c r="R126" s="32">
        <f>SUM(R122:R125)</f>
        <v>20933731</v>
      </c>
      <c r="S126" s="32">
        <f>SUM(S122:S125)</f>
        <v>16950195</v>
      </c>
      <c r="T126" s="37">
        <f t="shared" si="30"/>
        <v>0.80970730922261303</v>
      </c>
      <c r="U126" s="37">
        <f t="shared" si="31"/>
        <v>0.16598307420665859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0</v>
      </c>
      <c r="E127" s="31">
        <v>0</v>
      </c>
      <c r="F127" s="31">
        <v>0</v>
      </c>
      <c r="G127" s="36">
        <f t="shared" si="24"/>
        <v>0</v>
      </c>
      <c r="H127" s="31">
        <v>0</v>
      </c>
      <c r="I127" s="36">
        <f t="shared" si="25"/>
        <v>0</v>
      </c>
      <c r="J127" s="31">
        <v>0</v>
      </c>
      <c r="K127" s="36">
        <f t="shared" si="26"/>
        <v>0</v>
      </c>
      <c r="L127" s="31">
        <v>0</v>
      </c>
      <c r="M127" s="36">
        <f t="shared" si="27"/>
        <v>0</v>
      </c>
      <c r="N127" s="31">
        <f t="shared" si="28"/>
        <v>0</v>
      </c>
      <c r="O127" s="36">
        <f t="shared" si="29"/>
        <v>0</v>
      </c>
      <c r="P127" s="31">
        <v>0</v>
      </c>
      <c r="Q127" s="31">
        <v>0</v>
      </c>
      <c r="R127" s="31">
        <v>0</v>
      </c>
      <c r="S127" s="31">
        <v>0</v>
      </c>
      <c r="T127" s="36">
        <f t="shared" si="30"/>
        <v>0</v>
      </c>
      <c r="U127" s="36">
        <f t="shared" si="31"/>
        <v>0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2916873</v>
      </c>
      <c r="E128" s="31">
        <v>3063059</v>
      </c>
      <c r="F128" s="31">
        <v>798685</v>
      </c>
      <c r="G128" s="36">
        <f t="shared" si="24"/>
        <v>0.27381548665300137</v>
      </c>
      <c r="H128" s="31">
        <v>1917530</v>
      </c>
      <c r="I128" s="36">
        <f t="shared" si="25"/>
        <v>0.65739235132966023</v>
      </c>
      <c r="J128" s="31">
        <v>111464</v>
      </c>
      <c r="K128" s="36">
        <f t="shared" si="26"/>
        <v>3.6389765917013026E-2</v>
      </c>
      <c r="L128" s="31">
        <v>0</v>
      </c>
      <c r="M128" s="36">
        <f t="shared" si="27"/>
        <v>0</v>
      </c>
      <c r="N128" s="31">
        <f t="shared" si="28"/>
        <v>2827679</v>
      </c>
      <c r="O128" s="36">
        <f t="shared" si="29"/>
        <v>0.92315525100887708</v>
      </c>
      <c r="P128" s="31">
        <v>681024</v>
      </c>
      <c r="Q128" s="31">
        <v>3326855</v>
      </c>
      <c r="R128" s="31">
        <v>3280555</v>
      </c>
      <c r="S128" s="31">
        <v>2892129</v>
      </c>
      <c r="T128" s="36">
        <f t="shared" si="30"/>
        <v>0.88159747359821738</v>
      </c>
      <c r="U128" s="36">
        <f t="shared" si="31"/>
        <v>-0.83632882247909035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584000</v>
      </c>
      <c r="E129" s="31">
        <v>80200</v>
      </c>
      <c r="F129" s="31">
        <v>0</v>
      </c>
      <c r="G129" s="36">
        <f t="shared" si="24"/>
        <v>0</v>
      </c>
      <c r="H129" s="31">
        <v>0</v>
      </c>
      <c r="I129" s="36">
        <f t="shared" si="25"/>
        <v>0</v>
      </c>
      <c r="J129" s="31">
        <v>30000</v>
      </c>
      <c r="K129" s="36">
        <f t="shared" si="26"/>
        <v>0.37406483790523692</v>
      </c>
      <c r="L129" s="31">
        <v>0</v>
      </c>
      <c r="M129" s="36">
        <f t="shared" si="27"/>
        <v>0</v>
      </c>
      <c r="N129" s="31">
        <f t="shared" si="28"/>
        <v>30000</v>
      </c>
      <c r="O129" s="36">
        <f t="shared" si="29"/>
        <v>0.37406483790523692</v>
      </c>
      <c r="P129" s="31">
        <v>0</v>
      </c>
      <c r="Q129" s="31">
        <v>0</v>
      </c>
      <c r="R129" s="31">
        <v>534000</v>
      </c>
      <c r="S129" s="31">
        <v>534000</v>
      </c>
      <c r="T129" s="36">
        <f t="shared" si="30"/>
        <v>1</v>
      </c>
      <c r="U129" s="36">
        <f t="shared" si="31"/>
        <v>0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0</v>
      </c>
      <c r="E130" s="31">
        <v>0</v>
      </c>
      <c r="F130" s="31">
        <v>0</v>
      </c>
      <c r="G130" s="36">
        <f t="shared" si="24"/>
        <v>0</v>
      </c>
      <c r="H130" s="31">
        <v>0</v>
      </c>
      <c r="I130" s="36">
        <f t="shared" si="25"/>
        <v>0</v>
      </c>
      <c r="J130" s="31">
        <v>0</v>
      </c>
      <c r="K130" s="36">
        <f t="shared" si="26"/>
        <v>0</v>
      </c>
      <c r="L130" s="31">
        <v>0</v>
      </c>
      <c r="M130" s="36">
        <f t="shared" si="27"/>
        <v>0</v>
      </c>
      <c r="N130" s="31">
        <f t="shared" si="28"/>
        <v>0</v>
      </c>
      <c r="O130" s="36">
        <f t="shared" si="29"/>
        <v>0</v>
      </c>
      <c r="P130" s="31">
        <v>0</v>
      </c>
      <c r="Q130" s="31">
        <v>0</v>
      </c>
      <c r="R130" s="31">
        <v>0</v>
      </c>
      <c r="S130" s="31">
        <v>0</v>
      </c>
      <c r="T130" s="36">
        <f t="shared" si="30"/>
        <v>0</v>
      </c>
      <c r="U130" s="36">
        <f t="shared" si="31"/>
        <v>0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6355</v>
      </c>
      <c r="E131" s="31">
        <v>202000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204043</v>
      </c>
      <c r="K131" s="36">
        <f t="shared" si="26"/>
        <v>1.0101138613861387</v>
      </c>
      <c r="L131" s="31">
        <v>0</v>
      </c>
      <c r="M131" s="36">
        <f t="shared" si="27"/>
        <v>0</v>
      </c>
      <c r="N131" s="31">
        <f t="shared" si="28"/>
        <v>204043</v>
      </c>
      <c r="O131" s="36">
        <f t="shared" si="29"/>
        <v>1.0101138613861387</v>
      </c>
      <c r="P131" s="31">
        <v>142537</v>
      </c>
      <c r="Q131" s="31">
        <v>259083</v>
      </c>
      <c r="R131" s="31">
        <v>239083</v>
      </c>
      <c r="S131" s="31">
        <v>143717</v>
      </c>
      <c r="T131" s="36">
        <f t="shared" si="30"/>
        <v>0.60111760351007804</v>
      </c>
      <c r="U131" s="36">
        <f t="shared" si="31"/>
        <v>0.43150901169520894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3507228</v>
      </c>
      <c r="E132" s="32">
        <f>SUM(E127:E131)</f>
        <v>3345259</v>
      </c>
      <c r="F132" s="32">
        <f>SUM(F127:F131)</f>
        <v>798685</v>
      </c>
      <c r="G132" s="37">
        <f t="shared" si="24"/>
        <v>0.22772542874315557</v>
      </c>
      <c r="H132" s="32">
        <f>SUM(H127:H131)</f>
        <v>1917530</v>
      </c>
      <c r="I132" s="37">
        <f t="shared" si="25"/>
        <v>0.5467366250497544</v>
      </c>
      <c r="J132" s="32">
        <f>SUM(J127:J131)</f>
        <v>345507</v>
      </c>
      <c r="K132" s="37">
        <f t="shared" si="26"/>
        <v>0.10328258589245257</v>
      </c>
      <c r="L132" s="32">
        <f>SUM(L127:L131)</f>
        <v>0</v>
      </c>
      <c r="M132" s="37">
        <f t="shared" si="27"/>
        <v>0</v>
      </c>
      <c r="N132" s="32">
        <f t="shared" si="28"/>
        <v>3061722</v>
      </c>
      <c r="O132" s="37">
        <f t="shared" si="29"/>
        <v>0.91524213820215417</v>
      </c>
      <c r="P132" s="32">
        <f>SUM(P127:P131)</f>
        <v>823561</v>
      </c>
      <c r="Q132" s="32">
        <f>SUM(Q127:Q131)</f>
        <v>3585938</v>
      </c>
      <c r="R132" s="32">
        <f>SUM(R127:R131)</f>
        <v>4053638</v>
      </c>
      <c r="S132" s="32">
        <f>SUM(S127:S131)</f>
        <v>3569846</v>
      </c>
      <c r="T132" s="37">
        <f t="shared" si="30"/>
        <v>0.88065239175279098</v>
      </c>
      <c r="U132" s="37">
        <f t="shared" si="31"/>
        <v>-0.58047187761440866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8491647</v>
      </c>
      <c r="E133" s="31">
        <v>8375103</v>
      </c>
      <c r="F133" s="31">
        <v>1834823</v>
      </c>
      <c r="G133" s="36">
        <f t="shared" si="24"/>
        <v>0.21607386647136886</v>
      </c>
      <c r="H133" s="31">
        <v>2129967</v>
      </c>
      <c r="I133" s="36">
        <f t="shared" si="25"/>
        <v>0.25083084588890708</v>
      </c>
      <c r="J133" s="31">
        <v>1895069</v>
      </c>
      <c r="K133" s="36">
        <f t="shared" si="26"/>
        <v>0.22627411268852454</v>
      </c>
      <c r="L133" s="31">
        <v>0</v>
      </c>
      <c r="M133" s="36">
        <f t="shared" si="27"/>
        <v>0</v>
      </c>
      <c r="N133" s="31">
        <f t="shared" si="28"/>
        <v>5859859</v>
      </c>
      <c r="O133" s="36">
        <f t="shared" si="29"/>
        <v>0.69967605174527403</v>
      </c>
      <c r="P133" s="31">
        <v>1726347</v>
      </c>
      <c r="Q133" s="31">
        <v>7579316</v>
      </c>
      <c r="R133" s="31">
        <v>7586932</v>
      </c>
      <c r="S133" s="31">
        <v>5225831</v>
      </c>
      <c r="T133" s="36">
        <f t="shared" si="30"/>
        <v>0.68879370475443824</v>
      </c>
      <c r="U133" s="36">
        <f t="shared" si="31"/>
        <v>9.7733537927195302E-2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2502720</v>
      </c>
      <c r="E134" s="31">
        <v>1919352</v>
      </c>
      <c r="F134" s="31">
        <v>365561</v>
      </c>
      <c r="G134" s="36">
        <f t="shared" si="24"/>
        <v>0.14606548075693646</v>
      </c>
      <c r="H134" s="31">
        <v>580539</v>
      </c>
      <c r="I134" s="36">
        <f t="shared" si="25"/>
        <v>0.23196322401227465</v>
      </c>
      <c r="J134" s="31">
        <v>378667</v>
      </c>
      <c r="K134" s="36">
        <f t="shared" si="26"/>
        <v>0.19728898086437505</v>
      </c>
      <c r="L134" s="31">
        <v>0</v>
      </c>
      <c r="M134" s="36">
        <f t="shared" si="27"/>
        <v>0</v>
      </c>
      <c r="N134" s="31">
        <f t="shared" si="28"/>
        <v>1324767</v>
      </c>
      <c r="O134" s="36">
        <f t="shared" si="29"/>
        <v>0.6902157603191077</v>
      </c>
      <c r="P134" s="31">
        <v>339714</v>
      </c>
      <c r="Q134" s="31">
        <v>1905342</v>
      </c>
      <c r="R134" s="31">
        <v>1899194</v>
      </c>
      <c r="S134" s="31">
        <v>1161249</v>
      </c>
      <c r="T134" s="36">
        <f t="shared" si="30"/>
        <v>0.61144306479485511</v>
      </c>
      <c r="U134" s="36">
        <f t="shared" si="31"/>
        <v>0.11466409980159775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0</v>
      </c>
      <c r="E136" s="31">
        <v>0</v>
      </c>
      <c r="F136" s="31">
        <v>0</v>
      </c>
      <c r="G136" s="36">
        <f t="shared" si="24"/>
        <v>0</v>
      </c>
      <c r="H136" s="31">
        <v>0</v>
      </c>
      <c r="I136" s="36">
        <f t="shared" si="25"/>
        <v>0</v>
      </c>
      <c r="J136" s="31">
        <v>0</v>
      </c>
      <c r="K136" s="36">
        <f t="shared" si="26"/>
        <v>0</v>
      </c>
      <c r="L136" s="31">
        <v>0</v>
      </c>
      <c r="M136" s="36">
        <f t="shared" si="27"/>
        <v>0</v>
      </c>
      <c r="N136" s="31">
        <f t="shared" si="28"/>
        <v>0</v>
      </c>
      <c r="O136" s="36">
        <f t="shared" si="29"/>
        <v>0</v>
      </c>
      <c r="P136" s="31">
        <v>0</v>
      </c>
      <c r="Q136" s="31">
        <v>0</v>
      </c>
      <c r="R136" s="31">
        <v>0</v>
      </c>
      <c r="S136" s="31">
        <v>0</v>
      </c>
      <c r="T136" s="36">
        <f t="shared" si="30"/>
        <v>0</v>
      </c>
      <c r="U136" s="36">
        <f t="shared" si="31"/>
        <v>0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10994367</v>
      </c>
      <c r="E137" s="32">
        <f>SUM(E133:E136)</f>
        <v>10294455</v>
      </c>
      <c r="F137" s="32">
        <f>SUM(F133:F136)</f>
        <v>2200384</v>
      </c>
      <c r="G137" s="37">
        <f t="shared" ref="G137:G170" si="32">IF(($D137     =0),0,($F137     /$D137     ))</f>
        <v>0.20013739763280597</v>
      </c>
      <c r="H137" s="32">
        <f>SUM(H133:H136)</f>
        <v>2710506</v>
      </c>
      <c r="I137" s="37">
        <f t="shared" ref="I137:I170" si="33">IF(($D137     =0),0,($H137     /$D137     ))</f>
        <v>0.24653588514918595</v>
      </c>
      <c r="J137" s="32">
        <f>SUM(J133:J136)</f>
        <v>2273736</v>
      </c>
      <c r="K137" s="37">
        <f t="shared" ref="K137:K170" si="34">IF(($E137     =0),0,($J137     /$E137     ))</f>
        <v>0.22086997320402099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7184626</v>
      </c>
      <c r="O137" s="37">
        <f t="shared" ref="O137:O170" si="37">IF(($E137     =0),0,($N137     /$E137     ))</f>
        <v>0.697912225562208</v>
      </c>
      <c r="P137" s="32">
        <f>SUM(P133:P136)</f>
        <v>2066061</v>
      </c>
      <c r="Q137" s="32">
        <f>SUM(Q133:Q136)</f>
        <v>9484658</v>
      </c>
      <c r="R137" s="32">
        <f>SUM(R133:R136)</f>
        <v>9486126</v>
      </c>
      <c r="S137" s="32">
        <f>SUM(S133:S136)</f>
        <v>6387080</v>
      </c>
      <c r="T137" s="37">
        <f t="shared" ref="T137:T170" si="38">IF(($R137     =0),0,($S137     /$R137     ))</f>
        <v>0.6733075230078116</v>
      </c>
      <c r="U137" s="37">
        <f t="shared" ref="U137:U170" si="39">IF(($P137     =0),0,(($J137     /$P137     )-1))</f>
        <v>0.10051736129765776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0</v>
      </c>
      <c r="E139" s="31">
        <v>0</v>
      </c>
      <c r="F139" s="31">
        <v>0</v>
      </c>
      <c r="G139" s="36">
        <f t="shared" si="32"/>
        <v>0</v>
      </c>
      <c r="H139" s="31">
        <v>0</v>
      </c>
      <c r="I139" s="36">
        <f t="shared" si="33"/>
        <v>0</v>
      </c>
      <c r="J139" s="31">
        <v>0</v>
      </c>
      <c r="K139" s="36">
        <f t="shared" si="34"/>
        <v>0</v>
      </c>
      <c r="L139" s="31">
        <v>0</v>
      </c>
      <c r="M139" s="36">
        <f t="shared" si="35"/>
        <v>0</v>
      </c>
      <c r="N139" s="31">
        <f t="shared" si="36"/>
        <v>0</v>
      </c>
      <c r="O139" s="36">
        <f t="shared" si="37"/>
        <v>0</v>
      </c>
      <c r="P139" s="31">
        <v>0</v>
      </c>
      <c r="Q139" s="31">
        <v>0</v>
      </c>
      <c r="R139" s="31">
        <v>0</v>
      </c>
      <c r="S139" s="31">
        <v>0</v>
      </c>
      <c r="T139" s="36">
        <f t="shared" si="38"/>
        <v>0</v>
      </c>
      <c r="U139" s="36">
        <f t="shared" si="39"/>
        <v>0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13324321</v>
      </c>
      <c r="E140" s="31">
        <v>8020650</v>
      </c>
      <c r="F140" s="31">
        <v>571466</v>
      </c>
      <c r="G140" s="36">
        <f t="shared" si="32"/>
        <v>4.2888939706571164E-2</v>
      </c>
      <c r="H140" s="31">
        <v>4671311</v>
      </c>
      <c r="I140" s="36">
        <f t="shared" si="33"/>
        <v>0.35058529436509372</v>
      </c>
      <c r="J140" s="31">
        <v>470569</v>
      </c>
      <c r="K140" s="36">
        <f t="shared" si="34"/>
        <v>5.866968387848865E-2</v>
      </c>
      <c r="L140" s="31">
        <v>0</v>
      </c>
      <c r="M140" s="36">
        <f t="shared" si="35"/>
        <v>0</v>
      </c>
      <c r="N140" s="31">
        <f t="shared" si="36"/>
        <v>5713346</v>
      </c>
      <c r="O140" s="36">
        <f t="shared" si="37"/>
        <v>0.71232954935073844</v>
      </c>
      <c r="P140" s="31">
        <v>841970</v>
      </c>
      <c r="Q140" s="31">
        <v>6848470</v>
      </c>
      <c r="R140" s="31">
        <v>10738785</v>
      </c>
      <c r="S140" s="31">
        <v>6214199</v>
      </c>
      <c r="T140" s="36">
        <f t="shared" si="38"/>
        <v>0.57866872276519177</v>
      </c>
      <c r="U140" s="36">
        <f t="shared" si="39"/>
        <v>-0.4411095407199781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1940429</v>
      </c>
      <c r="E141" s="31">
        <v>1940429</v>
      </c>
      <c r="F141" s="31">
        <v>0</v>
      </c>
      <c r="G141" s="36">
        <f t="shared" si="32"/>
        <v>0</v>
      </c>
      <c r="H141" s="31">
        <v>0</v>
      </c>
      <c r="I141" s="36">
        <f t="shared" si="33"/>
        <v>0</v>
      </c>
      <c r="J141" s="31">
        <v>0</v>
      </c>
      <c r="K141" s="36">
        <f t="shared" si="34"/>
        <v>0</v>
      </c>
      <c r="L141" s="31">
        <v>0</v>
      </c>
      <c r="M141" s="36">
        <f t="shared" si="35"/>
        <v>0</v>
      </c>
      <c r="N141" s="31">
        <f t="shared" si="36"/>
        <v>0</v>
      </c>
      <c r="O141" s="36">
        <f t="shared" si="37"/>
        <v>0</v>
      </c>
      <c r="P141" s="31">
        <v>0</v>
      </c>
      <c r="Q141" s="31">
        <v>0</v>
      </c>
      <c r="R141" s="31">
        <v>0</v>
      </c>
      <c r="S141" s="31">
        <v>-9836</v>
      </c>
      <c r="T141" s="36">
        <f t="shared" si="38"/>
        <v>0</v>
      </c>
      <c r="U141" s="36">
        <f t="shared" si="39"/>
        <v>0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248890</v>
      </c>
      <c r="E142" s="31">
        <v>4556995</v>
      </c>
      <c r="F142" s="31">
        <v>1387332</v>
      </c>
      <c r="G142" s="36">
        <f t="shared" si="32"/>
        <v>5.5740769014424041</v>
      </c>
      <c r="H142" s="31">
        <v>1188036</v>
      </c>
      <c r="I142" s="36">
        <f t="shared" si="33"/>
        <v>4.7733376190284869</v>
      </c>
      <c r="J142" s="31">
        <v>1382506</v>
      </c>
      <c r="K142" s="36">
        <f t="shared" si="34"/>
        <v>0.30338106581200991</v>
      </c>
      <c r="L142" s="31">
        <v>0</v>
      </c>
      <c r="M142" s="36">
        <f t="shared" si="35"/>
        <v>0</v>
      </c>
      <c r="N142" s="31">
        <f t="shared" si="36"/>
        <v>3957874</v>
      </c>
      <c r="O142" s="36">
        <f t="shared" si="37"/>
        <v>0.86852717635195997</v>
      </c>
      <c r="P142" s="31">
        <v>1253233</v>
      </c>
      <c r="Q142" s="31">
        <v>485224</v>
      </c>
      <c r="R142" s="31">
        <v>490565</v>
      </c>
      <c r="S142" s="31">
        <v>3377971</v>
      </c>
      <c r="T142" s="36">
        <f t="shared" si="38"/>
        <v>6.8858785278199628</v>
      </c>
      <c r="U142" s="36">
        <f t="shared" si="39"/>
        <v>0.10315160867931183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10337887</v>
      </c>
      <c r="E143" s="31">
        <v>35306633</v>
      </c>
      <c r="F143" s="31">
        <v>14447319</v>
      </c>
      <c r="G143" s="36">
        <f t="shared" si="32"/>
        <v>1.3975117932707137</v>
      </c>
      <c r="H143" s="31">
        <v>14356953</v>
      </c>
      <c r="I143" s="36">
        <f t="shared" si="33"/>
        <v>1.3887705485656789</v>
      </c>
      <c r="J143" s="31">
        <v>14872338</v>
      </c>
      <c r="K143" s="36">
        <f t="shared" si="34"/>
        <v>0.42123353988470097</v>
      </c>
      <c r="L143" s="31">
        <v>0</v>
      </c>
      <c r="M143" s="36">
        <f t="shared" si="35"/>
        <v>0</v>
      </c>
      <c r="N143" s="31">
        <f t="shared" si="36"/>
        <v>43676610</v>
      </c>
      <c r="O143" s="36">
        <f t="shared" si="37"/>
        <v>1.2370652845883094</v>
      </c>
      <c r="P143" s="31">
        <v>14213353</v>
      </c>
      <c r="Q143" s="31">
        <v>28363872</v>
      </c>
      <c r="R143" s="31">
        <v>63414580</v>
      </c>
      <c r="S143" s="31">
        <v>42622464</v>
      </c>
      <c r="T143" s="36">
        <f t="shared" si="38"/>
        <v>0.67212404465976117</v>
      </c>
      <c r="U143" s="36">
        <f t="shared" si="39"/>
        <v>4.6363796072608654E-2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25851527</v>
      </c>
      <c r="E144" s="32">
        <f>SUM(E138:E143)</f>
        <v>49824707</v>
      </c>
      <c r="F144" s="32">
        <f>SUM(F138:F143)</f>
        <v>16406117</v>
      </c>
      <c r="G144" s="37">
        <f t="shared" si="32"/>
        <v>0.63462854631372456</v>
      </c>
      <c r="H144" s="32">
        <f>SUM(H138:H143)</f>
        <v>20216300</v>
      </c>
      <c r="I144" s="37">
        <f t="shared" si="33"/>
        <v>0.78201570065861103</v>
      </c>
      <c r="J144" s="32">
        <f>SUM(J138:J143)</f>
        <v>16725413</v>
      </c>
      <c r="K144" s="37">
        <f t="shared" si="34"/>
        <v>0.33568512505251663</v>
      </c>
      <c r="L144" s="32">
        <f>SUM(L138:L143)</f>
        <v>0</v>
      </c>
      <c r="M144" s="37">
        <f t="shared" si="35"/>
        <v>0</v>
      </c>
      <c r="N144" s="32">
        <f t="shared" si="36"/>
        <v>53347830</v>
      </c>
      <c r="O144" s="37">
        <f t="shared" si="37"/>
        <v>1.0707103606249004</v>
      </c>
      <c r="P144" s="32">
        <f>SUM(P138:P143)</f>
        <v>16308556</v>
      </c>
      <c r="Q144" s="32">
        <f>SUM(Q138:Q143)</f>
        <v>35697566</v>
      </c>
      <c r="R144" s="32">
        <f>SUM(R138:R143)</f>
        <v>74643930</v>
      </c>
      <c r="S144" s="32">
        <f>SUM(S138:S143)</f>
        <v>52204798</v>
      </c>
      <c r="T144" s="37">
        <f t="shared" si="38"/>
        <v>0.69938437057105651</v>
      </c>
      <c r="U144" s="37">
        <f t="shared" si="39"/>
        <v>2.5560632100107394E-2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2956957</v>
      </c>
      <c r="E145" s="31">
        <v>2970000</v>
      </c>
      <c r="F145" s="31">
        <v>0</v>
      </c>
      <c r="G145" s="36">
        <f t="shared" si="32"/>
        <v>0</v>
      </c>
      <c r="H145" s="31">
        <v>1210754</v>
      </c>
      <c r="I145" s="36">
        <f t="shared" si="33"/>
        <v>0.40945945443237763</v>
      </c>
      <c r="J145" s="31">
        <v>16000</v>
      </c>
      <c r="K145" s="36">
        <f t="shared" si="34"/>
        <v>5.3872053872053875E-3</v>
      </c>
      <c r="L145" s="31">
        <v>0</v>
      </c>
      <c r="M145" s="36">
        <f t="shared" si="35"/>
        <v>0</v>
      </c>
      <c r="N145" s="31">
        <f t="shared" si="36"/>
        <v>1226754</v>
      </c>
      <c r="O145" s="36">
        <f t="shared" si="37"/>
        <v>0.41304848484848483</v>
      </c>
      <c r="P145" s="31">
        <v>706866</v>
      </c>
      <c r="Q145" s="31">
        <v>2900000</v>
      </c>
      <c r="R145" s="31">
        <v>2900000</v>
      </c>
      <c r="S145" s="31">
        <v>1541362</v>
      </c>
      <c r="T145" s="36">
        <f t="shared" si="38"/>
        <v>0.53150413793103446</v>
      </c>
      <c r="U145" s="36">
        <f t="shared" si="39"/>
        <v>-0.97736487537949202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1304348</v>
      </c>
      <c r="E146" s="31">
        <v>2185010</v>
      </c>
      <c r="F146" s="31">
        <v>176899</v>
      </c>
      <c r="G146" s="36">
        <f t="shared" si="32"/>
        <v>0.13562254858366019</v>
      </c>
      <c r="H146" s="31">
        <v>2008111</v>
      </c>
      <c r="I146" s="36">
        <f t="shared" si="33"/>
        <v>1.5395515613931252</v>
      </c>
      <c r="J146" s="31">
        <v>1185702</v>
      </c>
      <c r="K146" s="36">
        <f t="shared" si="34"/>
        <v>0.54265289403709827</v>
      </c>
      <c r="L146" s="31">
        <v>0</v>
      </c>
      <c r="M146" s="36">
        <f t="shared" si="35"/>
        <v>0</v>
      </c>
      <c r="N146" s="31">
        <f t="shared" si="36"/>
        <v>3370712</v>
      </c>
      <c r="O146" s="36">
        <f t="shared" si="37"/>
        <v>1.5426528940370983</v>
      </c>
      <c r="P146" s="31">
        <v>1589229</v>
      </c>
      <c r="Q146" s="31">
        <v>1417391</v>
      </c>
      <c r="R146" s="31">
        <v>2882374</v>
      </c>
      <c r="S146" s="31">
        <v>4527423</v>
      </c>
      <c r="T146" s="36">
        <f t="shared" si="38"/>
        <v>1.5707271159120919</v>
      </c>
      <c r="U146" s="36">
        <f t="shared" si="39"/>
        <v>-0.25391369022337251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0</v>
      </c>
      <c r="E147" s="31">
        <v>0</v>
      </c>
      <c r="F147" s="31">
        <v>0</v>
      </c>
      <c r="G147" s="36">
        <f t="shared" si="32"/>
        <v>0</v>
      </c>
      <c r="H147" s="31">
        <v>0</v>
      </c>
      <c r="I147" s="36">
        <f t="shared" si="33"/>
        <v>0</v>
      </c>
      <c r="J147" s="31">
        <v>0</v>
      </c>
      <c r="K147" s="36">
        <f t="shared" si="34"/>
        <v>0</v>
      </c>
      <c r="L147" s="31">
        <v>0</v>
      </c>
      <c r="M147" s="36">
        <f t="shared" si="35"/>
        <v>0</v>
      </c>
      <c r="N147" s="31">
        <f t="shared" si="36"/>
        <v>0</v>
      </c>
      <c r="O147" s="36">
        <f t="shared" si="37"/>
        <v>0</v>
      </c>
      <c r="P147" s="31">
        <v>0</v>
      </c>
      <c r="Q147" s="31">
        <v>0</v>
      </c>
      <c r="R147" s="31">
        <v>0</v>
      </c>
      <c r="S147" s="31">
        <v>0</v>
      </c>
      <c r="T147" s="36">
        <f t="shared" si="38"/>
        <v>0</v>
      </c>
      <c r="U147" s="36">
        <f t="shared" si="39"/>
        <v>0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50000</v>
      </c>
      <c r="E149" s="31">
        <v>0</v>
      </c>
      <c r="F149" s="31">
        <v>0</v>
      </c>
      <c r="G149" s="36">
        <f t="shared" si="32"/>
        <v>0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0</v>
      </c>
      <c r="O149" s="36">
        <f t="shared" si="37"/>
        <v>0</v>
      </c>
      <c r="P149" s="31">
        <v>0</v>
      </c>
      <c r="Q149" s="31">
        <v>0</v>
      </c>
      <c r="R149" s="31">
        <v>0</v>
      </c>
      <c r="S149" s="31">
        <v>0</v>
      </c>
      <c r="T149" s="36">
        <f t="shared" si="38"/>
        <v>0</v>
      </c>
      <c r="U149" s="36">
        <f t="shared" si="39"/>
        <v>0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4311305</v>
      </c>
      <c r="E150" s="32">
        <f>SUM(E145:E149)</f>
        <v>5155010</v>
      </c>
      <c r="F150" s="32">
        <f>SUM(F145:F149)</f>
        <v>176899</v>
      </c>
      <c r="G150" s="37">
        <f t="shared" si="32"/>
        <v>4.1031427839134556E-2</v>
      </c>
      <c r="H150" s="32">
        <f>SUM(H145:H149)</f>
        <v>3218865</v>
      </c>
      <c r="I150" s="37">
        <f t="shared" si="33"/>
        <v>0.74661036507507583</v>
      </c>
      <c r="J150" s="32">
        <f>SUM(J145:J149)</f>
        <v>1201702</v>
      </c>
      <c r="K150" s="37">
        <f t="shared" si="34"/>
        <v>0.23311341782072198</v>
      </c>
      <c r="L150" s="32">
        <f>SUM(L145:L149)</f>
        <v>0</v>
      </c>
      <c r="M150" s="37">
        <f t="shared" si="35"/>
        <v>0</v>
      </c>
      <c r="N150" s="32">
        <f t="shared" si="36"/>
        <v>4597466</v>
      </c>
      <c r="O150" s="37">
        <f t="shared" si="37"/>
        <v>0.89184424472503443</v>
      </c>
      <c r="P150" s="32">
        <f>SUM(P145:P149)</f>
        <v>2296095</v>
      </c>
      <c r="Q150" s="32">
        <f>SUM(Q145:Q149)</f>
        <v>4317391</v>
      </c>
      <c r="R150" s="32">
        <f>SUM(R145:R149)</f>
        <v>5782374</v>
      </c>
      <c r="S150" s="32">
        <f>SUM(S145:S149)</f>
        <v>6068785</v>
      </c>
      <c r="T150" s="37">
        <f t="shared" si="38"/>
        <v>1.0495317321224811</v>
      </c>
      <c r="U150" s="37">
        <f t="shared" si="39"/>
        <v>-0.47663228220086717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0</v>
      </c>
      <c r="E151" s="31">
        <v>0</v>
      </c>
      <c r="F151" s="31">
        <v>0</v>
      </c>
      <c r="G151" s="36">
        <f t="shared" si="32"/>
        <v>0</v>
      </c>
      <c r="H151" s="31">
        <v>0</v>
      </c>
      <c r="I151" s="36">
        <f t="shared" si="33"/>
        <v>0</v>
      </c>
      <c r="J151" s="31">
        <v>0</v>
      </c>
      <c r="K151" s="36">
        <f t="shared" si="34"/>
        <v>0</v>
      </c>
      <c r="L151" s="31">
        <v>0</v>
      </c>
      <c r="M151" s="36">
        <f t="shared" si="35"/>
        <v>0</v>
      </c>
      <c r="N151" s="31">
        <f t="shared" si="36"/>
        <v>0</v>
      </c>
      <c r="O151" s="36">
        <f t="shared" si="37"/>
        <v>0</v>
      </c>
      <c r="P151" s="31">
        <v>0</v>
      </c>
      <c r="Q151" s="31">
        <v>0</v>
      </c>
      <c r="R151" s="31">
        <v>0</v>
      </c>
      <c r="S151" s="31">
        <v>0</v>
      </c>
      <c r="T151" s="36">
        <f t="shared" si="38"/>
        <v>0</v>
      </c>
      <c r="U151" s="36">
        <f t="shared" si="39"/>
        <v>0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10595800</v>
      </c>
      <c r="E152" s="31">
        <v>10864705</v>
      </c>
      <c r="F152" s="31">
        <v>953638</v>
      </c>
      <c r="G152" s="36">
        <f t="shared" si="32"/>
        <v>9.0001510032276938E-2</v>
      </c>
      <c r="H152" s="31">
        <v>3565439</v>
      </c>
      <c r="I152" s="36">
        <f t="shared" si="33"/>
        <v>0.33649549821627439</v>
      </c>
      <c r="J152" s="31">
        <v>1244872</v>
      </c>
      <c r="K152" s="36">
        <f t="shared" si="34"/>
        <v>0.1145794570584291</v>
      </c>
      <c r="L152" s="31">
        <v>0</v>
      </c>
      <c r="M152" s="36">
        <f t="shared" si="35"/>
        <v>0</v>
      </c>
      <c r="N152" s="31">
        <f t="shared" si="36"/>
        <v>5763949</v>
      </c>
      <c r="O152" s="36">
        <f t="shared" si="37"/>
        <v>0.530520524947525</v>
      </c>
      <c r="P152" s="31">
        <v>2567194</v>
      </c>
      <c r="Q152" s="31">
        <v>11046100</v>
      </c>
      <c r="R152" s="31">
        <v>11061703</v>
      </c>
      <c r="S152" s="31">
        <v>5722099</v>
      </c>
      <c r="T152" s="36">
        <f t="shared" si="38"/>
        <v>0.51728915520512531</v>
      </c>
      <c r="U152" s="36">
        <f t="shared" si="39"/>
        <v>-0.51508456314559781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6732193</v>
      </c>
      <c r="E153" s="31">
        <v>6747233</v>
      </c>
      <c r="F153" s="31">
        <v>993575</v>
      </c>
      <c r="G153" s="36">
        <f t="shared" si="32"/>
        <v>0.14758563814198433</v>
      </c>
      <c r="H153" s="31">
        <v>3071596</v>
      </c>
      <c r="I153" s="36">
        <f t="shared" si="33"/>
        <v>0.45625489346487841</v>
      </c>
      <c r="J153" s="31">
        <v>807478</v>
      </c>
      <c r="K153" s="36">
        <f t="shared" si="34"/>
        <v>0.11967542843118061</v>
      </c>
      <c r="L153" s="31">
        <v>0</v>
      </c>
      <c r="M153" s="36">
        <f t="shared" si="35"/>
        <v>0</v>
      </c>
      <c r="N153" s="31">
        <f t="shared" si="36"/>
        <v>4872649</v>
      </c>
      <c r="O153" s="36">
        <f t="shared" si="37"/>
        <v>0.72216996211632234</v>
      </c>
      <c r="P153" s="31">
        <v>763588</v>
      </c>
      <c r="Q153" s="31">
        <v>5654730</v>
      </c>
      <c r="R153" s="31">
        <v>6833488</v>
      </c>
      <c r="S153" s="31">
        <v>5077958</v>
      </c>
      <c r="T153" s="36">
        <f t="shared" si="38"/>
        <v>0.74309898546686548</v>
      </c>
      <c r="U153" s="36">
        <f t="shared" si="39"/>
        <v>5.7478640313886498E-2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1943622</v>
      </c>
      <c r="E154" s="31">
        <v>1943622</v>
      </c>
      <c r="F154" s="31">
        <v>360691</v>
      </c>
      <c r="G154" s="36">
        <f t="shared" si="32"/>
        <v>0.18557672222273672</v>
      </c>
      <c r="H154" s="31">
        <v>503527</v>
      </c>
      <c r="I154" s="36">
        <f t="shared" si="33"/>
        <v>0.25906632050882322</v>
      </c>
      <c r="J154" s="31">
        <v>380565</v>
      </c>
      <c r="K154" s="36">
        <f t="shared" si="34"/>
        <v>0.19580196149251244</v>
      </c>
      <c r="L154" s="31">
        <v>0</v>
      </c>
      <c r="M154" s="36">
        <f t="shared" si="35"/>
        <v>0</v>
      </c>
      <c r="N154" s="31">
        <f t="shared" si="36"/>
        <v>1244783</v>
      </c>
      <c r="O154" s="36">
        <f t="shared" si="37"/>
        <v>0.64044500422407236</v>
      </c>
      <c r="P154" s="31">
        <v>547124</v>
      </c>
      <c r="Q154" s="31">
        <v>2128932</v>
      </c>
      <c r="R154" s="31">
        <v>1776759</v>
      </c>
      <c r="S154" s="31">
        <v>1497230</v>
      </c>
      <c r="T154" s="36">
        <f t="shared" si="38"/>
        <v>0.84267478031629506</v>
      </c>
      <c r="U154" s="36">
        <f t="shared" si="39"/>
        <v>-0.30442641887396638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2500000</v>
      </c>
      <c r="E155" s="31">
        <v>2500000</v>
      </c>
      <c r="F155" s="31">
        <v>325821</v>
      </c>
      <c r="G155" s="36">
        <f t="shared" si="32"/>
        <v>0.13032840000000001</v>
      </c>
      <c r="H155" s="31">
        <v>346924</v>
      </c>
      <c r="I155" s="36">
        <f t="shared" si="33"/>
        <v>0.13876959999999999</v>
      </c>
      <c r="J155" s="31">
        <v>418902</v>
      </c>
      <c r="K155" s="36">
        <f t="shared" si="34"/>
        <v>0.16756080000000001</v>
      </c>
      <c r="L155" s="31">
        <v>0</v>
      </c>
      <c r="M155" s="36">
        <f t="shared" si="35"/>
        <v>0</v>
      </c>
      <c r="N155" s="31">
        <f t="shared" si="36"/>
        <v>1091647</v>
      </c>
      <c r="O155" s="36">
        <f t="shared" si="37"/>
        <v>0.43665880000000001</v>
      </c>
      <c r="P155" s="31">
        <v>280400</v>
      </c>
      <c r="Q155" s="31">
        <v>1673913</v>
      </c>
      <c r="R155" s="31">
        <v>2073913</v>
      </c>
      <c r="S155" s="31">
        <v>1157245</v>
      </c>
      <c r="T155" s="36">
        <f t="shared" si="38"/>
        <v>0.5580007454507494</v>
      </c>
      <c r="U155" s="36">
        <f t="shared" si="39"/>
        <v>0.49394436519258211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10455187</v>
      </c>
      <c r="E156" s="31">
        <v>9626257</v>
      </c>
      <c r="F156" s="31">
        <v>485435</v>
      </c>
      <c r="G156" s="36">
        <f t="shared" si="32"/>
        <v>4.6430063852516461E-2</v>
      </c>
      <c r="H156" s="31">
        <v>2751631</v>
      </c>
      <c r="I156" s="36">
        <f t="shared" si="33"/>
        <v>0.26318333665385418</v>
      </c>
      <c r="J156" s="31">
        <v>3060192</v>
      </c>
      <c r="K156" s="36">
        <f t="shared" si="34"/>
        <v>0.31790050899326705</v>
      </c>
      <c r="L156" s="31">
        <v>0</v>
      </c>
      <c r="M156" s="36">
        <f t="shared" si="35"/>
        <v>0</v>
      </c>
      <c r="N156" s="31">
        <f t="shared" si="36"/>
        <v>6297258</v>
      </c>
      <c r="O156" s="36">
        <f t="shared" si="37"/>
        <v>0.65417513785472381</v>
      </c>
      <c r="P156" s="31">
        <v>1334760</v>
      </c>
      <c r="Q156" s="31">
        <v>10698130</v>
      </c>
      <c r="R156" s="31">
        <v>8400370</v>
      </c>
      <c r="S156" s="31">
        <v>5598410</v>
      </c>
      <c r="T156" s="36">
        <f t="shared" si="38"/>
        <v>0.66644802550363857</v>
      </c>
      <c r="U156" s="36">
        <f t="shared" si="39"/>
        <v>1.2926908208217207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32226802</v>
      </c>
      <c r="E157" s="32">
        <f>SUM(E151:E156)</f>
        <v>31681817</v>
      </c>
      <c r="F157" s="32">
        <f>SUM(F151:F156)</f>
        <v>3119160</v>
      </c>
      <c r="G157" s="37">
        <f t="shared" si="32"/>
        <v>9.6787760696826194E-2</v>
      </c>
      <c r="H157" s="32">
        <f>SUM(H151:H156)</f>
        <v>10239117</v>
      </c>
      <c r="I157" s="37">
        <f t="shared" si="33"/>
        <v>0.3177205420506819</v>
      </c>
      <c r="J157" s="32">
        <f>SUM(J151:J156)</f>
        <v>5912009</v>
      </c>
      <c r="K157" s="37">
        <f t="shared" si="34"/>
        <v>0.18660574297238067</v>
      </c>
      <c r="L157" s="32">
        <f>SUM(L151:L156)</f>
        <v>0</v>
      </c>
      <c r="M157" s="37">
        <f t="shared" si="35"/>
        <v>0</v>
      </c>
      <c r="N157" s="32">
        <f t="shared" si="36"/>
        <v>19270286</v>
      </c>
      <c r="O157" s="37">
        <f t="shared" si="37"/>
        <v>0.60824434406650352</v>
      </c>
      <c r="P157" s="32">
        <f>SUM(P151:P156)</f>
        <v>5493066</v>
      </c>
      <c r="Q157" s="32">
        <f>SUM(Q151:Q156)</f>
        <v>31201805</v>
      </c>
      <c r="R157" s="32">
        <f>SUM(R151:R156)</f>
        <v>30146233</v>
      </c>
      <c r="S157" s="32">
        <f>SUM(S151:S156)</f>
        <v>19052942</v>
      </c>
      <c r="T157" s="37">
        <f t="shared" si="38"/>
        <v>0.63201734027598078</v>
      </c>
      <c r="U157" s="37">
        <f t="shared" si="39"/>
        <v>7.626760719787451E-2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0</v>
      </c>
      <c r="E158" s="31">
        <v>0</v>
      </c>
      <c r="F158" s="31">
        <v>0</v>
      </c>
      <c r="G158" s="36">
        <f t="shared" si="32"/>
        <v>0</v>
      </c>
      <c r="H158" s="31">
        <v>0</v>
      </c>
      <c r="I158" s="36">
        <f t="shared" si="33"/>
        <v>0</v>
      </c>
      <c r="J158" s="31">
        <v>0</v>
      </c>
      <c r="K158" s="36">
        <f t="shared" si="34"/>
        <v>0</v>
      </c>
      <c r="L158" s="31">
        <v>0</v>
      </c>
      <c r="M158" s="36">
        <f t="shared" si="35"/>
        <v>0</v>
      </c>
      <c r="N158" s="31">
        <f t="shared" si="36"/>
        <v>0</v>
      </c>
      <c r="O158" s="36">
        <f t="shared" si="37"/>
        <v>0</v>
      </c>
      <c r="P158" s="31">
        <v>0</v>
      </c>
      <c r="Q158" s="31">
        <v>0</v>
      </c>
      <c r="R158" s="31">
        <v>0</v>
      </c>
      <c r="S158" s="31">
        <v>0</v>
      </c>
      <c r="T158" s="36">
        <f t="shared" si="38"/>
        <v>0</v>
      </c>
      <c r="U158" s="36">
        <f t="shared" si="39"/>
        <v>0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9402726</v>
      </c>
      <c r="E159" s="31">
        <v>9325471</v>
      </c>
      <c r="F159" s="31">
        <v>1957887</v>
      </c>
      <c r="G159" s="36">
        <f t="shared" si="32"/>
        <v>0.20822546567878294</v>
      </c>
      <c r="H159" s="31">
        <v>2140995</v>
      </c>
      <c r="I159" s="36">
        <f t="shared" si="33"/>
        <v>0.22769939270802955</v>
      </c>
      <c r="J159" s="31">
        <v>1924745</v>
      </c>
      <c r="K159" s="36">
        <f t="shared" si="34"/>
        <v>0.20639654554713643</v>
      </c>
      <c r="L159" s="31">
        <v>0</v>
      </c>
      <c r="M159" s="36">
        <f t="shared" si="35"/>
        <v>0</v>
      </c>
      <c r="N159" s="31">
        <f t="shared" si="36"/>
        <v>6023627</v>
      </c>
      <c r="O159" s="36">
        <f t="shared" si="37"/>
        <v>0.64593273626608239</v>
      </c>
      <c r="P159" s="31">
        <v>1529967</v>
      </c>
      <c r="Q159" s="31">
        <v>8051392</v>
      </c>
      <c r="R159" s="31">
        <v>8380582</v>
      </c>
      <c r="S159" s="31">
        <v>4987913</v>
      </c>
      <c r="T159" s="36">
        <f t="shared" si="38"/>
        <v>0.59517501290483166</v>
      </c>
      <c r="U159" s="36">
        <f t="shared" si="39"/>
        <v>0.25803040196291827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5642796</v>
      </c>
      <c r="E160" s="31">
        <v>6316520</v>
      </c>
      <c r="F160" s="31">
        <v>720899</v>
      </c>
      <c r="G160" s="36">
        <f t="shared" si="32"/>
        <v>0.12775563745348936</v>
      </c>
      <c r="H160" s="31">
        <v>2973862</v>
      </c>
      <c r="I160" s="36">
        <f t="shared" si="33"/>
        <v>0.52701922947418267</v>
      </c>
      <c r="J160" s="31">
        <v>729271</v>
      </c>
      <c r="K160" s="36">
        <f t="shared" si="34"/>
        <v>0.11545455408991026</v>
      </c>
      <c r="L160" s="31">
        <v>0</v>
      </c>
      <c r="M160" s="36">
        <f t="shared" si="35"/>
        <v>0</v>
      </c>
      <c r="N160" s="31">
        <f t="shared" si="36"/>
        <v>4424032</v>
      </c>
      <c r="O160" s="36">
        <f t="shared" si="37"/>
        <v>0.70039072147321624</v>
      </c>
      <c r="P160" s="31">
        <v>913848</v>
      </c>
      <c r="Q160" s="31">
        <v>5795698</v>
      </c>
      <c r="R160" s="31">
        <v>5969640</v>
      </c>
      <c r="S160" s="31">
        <v>4615320</v>
      </c>
      <c r="T160" s="36">
        <f t="shared" si="38"/>
        <v>0.7731320481637084</v>
      </c>
      <c r="U160" s="36">
        <f t="shared" si="39"/>
        <v>-0.20197779061725796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8450947</v>
      </c>
      <c r="E162" s="31">
        <v>7448938</v>
      </c>
      <c r="F162" s="31">
        <v>1069086</v>
      </c>
      <c r="G162" s="36">
        <f t="shared" si="32"/>
        <v>0.12650487572576186</v>
      </c>
      <c r="H162" s="31">
        <v>1085423</v>
      </c>
      <c r="I162" s="36">
        <f t="shared" si="33"/>
        <v>0.12843803185607483</v>
      </c>
      <c r="J162" s="31">
        <v>1209300</v>
      </c>
      <c r="K162" s="36">
        <f t="shared" si="34"/>
        <v>0.1623452900265783</v>
      </c>
      <c r="L162" s="31">
        <v>0</v>
      </c>
      <c r="M162" s="36">
        <f t="shared" si="35"/>
        <v>0</v>
      </c>
      <c r="N162" s="31">
        <f t="shared" si="36"/>
        <v>3363809</v>
      </c>
      <c r="O162" s="36">
        <f t="shared" si="37"/>
        <v>0.45158235979410755</v>
      </c>
      <c r="P162" s="31">
        <v>1209358</v>
      </c>
      <c r="Q162" s="31">
        <v>7789216</v>
      </c>
      <c r="R162" s="31">
        <v>7687991</v>
      </c>
      <c r="S162" s="31">
        <v>3456435</v>
      </c>
      <c r="T162" s="36">
        <f t="shared" si="38"/>
        <v>0.44958884577258218</v>
      </c>
      <c r="U162" s="36">
        <f t="shared" si="39"/>
        <v>-4.7959330487734597E-5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23496469</v>
      </c>
      <c r="E163" s="32">
        <f>SUM(E158:E162)</f>
        <v>23090929</v>
      </c>
      <c r="F163" s="32">
        <f>SUM(F158:F162)</f>
        <v>3747872</v>
      </c>
      <c r="G163" s="37">
        <f t="shared" si="32"/>
        <v>0.15950788180130385</v>
      </c>
      <c r="H163" s="32">
        <f>SUM(H158:H162)</f>
        <v>6200280</v>
      </c>
      <c r="I163" s="37">
        <f t="shared" si="33"/>
        <v>0.26388135170437738</v>
      </c>
      <c r="J163" s="32">
        <f>SUM(J158:J162)</f>
        <v>3863316</v>
      </c>
      <c r="K163" s="37">
        <f t="shared" si="34"/>
        <v>0.16730881637546935</v>
      </c>
      <c r="L163" s="32">
        <f>SUM(L158:L162)</f>
        <v>0</v>
      </c>
      <c r="M163" s="37">
        <f t="shared" si="35"/>
        <v>0</v>
      </c>
      <c r="N163" s="32">
        <f t="shared" si="36"/>
        <v>13811468</v>
      </c>
      <c r="O163" s="37">
        <f t="shared" si="37"/>
        <v>0.59813392523098574</v>
      </c>
      <c r="P163" s="32">
        <f>SUM(P158:P162)</f>
        <v>3653173</v>
      </c>
      <c r="Q163" s="32">
        <f>SUM(Q158:Q162)</f>
        <v>21636306</v>
      </c>
      <c r="R163" s="32">
        <f>SUM(R158:R162)</f>
        <v>22038213</v>
      </c>
      <c r="S163" s="32">
        <f>SUM(S158:S162)</f>
        <v>13059668</v>
      </c>
      <c r="T163" s="37">
        <f t="shared" si="38"/>
        <v>0.59259196741586984</v>
      </c>
      <c r="U163" s="37">
        <f t="shared" si="39"/>
        <v>5.7523418682881911E-2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0</v>
      </c>
      <c r="E164" s="31">
        <v>0</v>
      </c>
      <c r="F164" s="31">
        <v>0</v>
      </c>
      <c r="G164" s="36">
        <f t="shared" si="32"/>
        <v>0</v>
      </c>
      <c r="H164" s="31">
        <v>0</v>
      </c>
      <c r="I164" s="36">
        <f t="shared" si="33"/>
        <v>0</v>
      </c>
      <c r="J164" s="31">
        <v>0</v>
      </c>
      <c r="K164" s="36">
        <f t="shared" si="34"/>
        <v>0</v>
      </c>
      <c r="L164" s="31">
        <v>0</v>
      </c>
      <c r="M164" s="36">
        <f t="shared" si="35"/>
        <v>0</v>
      </c>
      <c r="N164" s="31">
        <f t="shared" si="36"/>
        <v>0</v>
      </c>
      <c r="O164" s="36">
        <f t="shared" si="37"/>
        <v>0</v>
      </c>
      <c r="P164" s="31">
        <v>0</v>
      </c>
      <c r="Q164" s="31">
        <v>0</v>
      </c>
      <c r="R164" s="31">
        <v>0</v>
      </c>
      <c r="S164" s="31">
        <v>0</v>
      </c>
      <c r="T164" s="36">
        <f t="shared" si="38"/>
        <v>0</v>
      </c>
      <c r="U164" s="36">
        <f t="shared" si="39"/>
        <v>0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0</v>
      </c>
      <c r="E165" s="31">
        <v>0</v>
      </c>
      <c r="F165" s="31">
        <v>0</v>
      </c>
      <c r="G165" s="36">
        <f t="shared" si="32"/>
        <v>0</v>
      </c>
      <c r="H165" s="31">
        <v>0</v>
      </c>
      <c r="I165" s="36">
        <f t="shared" si="33"/>
        <v>0</v>
      </c>
      <c r="J165" s="31">
        <v>0</v>
      </c>
      <c r="K165" s="36">
        <f t="shared" si="34"/>
        <v>0</v>
      </c>
      <c r="L165" s="31">
        <v>0</v>
      </c>
      <c r="M165" s="36">
        <f t="shared" si="35"/>
        <v>0</v>
      </c>
      <c r="N165" s="31">
        <f t="shared" si="36"/>
        <v>0</v>
      </c>
      <c r="O165" s="36">
        <f t="shared" si="37"/>
        <v>0</v>
      </c>
      <c r="P165" s="31">
        <v>0</v>
      </c>
      <c r="Q165" s="31">
        <v>0</v>
      </c>
      <c r="R165" s="31">
        <v>29495</v>
      </c>
      <c r="S165" s="31">
        <v>0</v>
      </c>
      <c r="T165" s="36">
        <f t="shared" si="38"/>
        <v>0</v>
      </c>
      <c r="U165" s="36">
        <f t="shared" si="39"/>
        <v>0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0</v>
      </c>
      <c r="Q166" s="31">
        <v>0</v>
      </c>
      <c r="R166" s="31">
        <v>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3918716</v>
      </c>
      <c r="E167" s="31">
        <v>3514563</v>
      </c>
      <c r="F167" s="31">
        <v>581210</v>
      </c>
      <c r="G167" s="36">
        <f t="shared" si="32"/>
        <v>0.14831643834357988</v>
      </c>
      <c r="H167" s="31">
        <v>1017783</v>
      </c>
      <c r="I167" s="36">
        <f t="shared" si="33"/>
        <v>0.25972359313611909</v>
      </c>
      <c r="J167" s="31">
        <v>896225</v>
      </c>
      <c r="K167" s="36">
        <f t="shared" si="34"/>
        <v>0.25500325360507126</v>
      </c>
      <c r="L167" s="31">
        <v>0</v>
      </c>
      <c r="M167" s="36">
        <f t="shared" si="35"/>
        <v>0</v>
      </c>
      <c r="N167" s="31">
        <f t="shared" si="36"/>
        <v>2495218</v>
      </c>
      <c r="O167" s="36">
        <f t="shared" si="37"/>
        <v>0.70996536411496958</v>
      </c>
      <c r="P167" s="31">
        <v>582076</v>
      </c>
      <c r="Q167" s="31">
        <v>4878060</v>
      </c>
      <c r="R167" s="31">
        <v>3658985</v>
      </c>
      <c r="S167" s="31">
        <v>2037153</v>
      </c>
      <c r="T167" s="36">
        <f t="shared" si="38"/>
        <v>0.55675358056947488</v>
      </c>
      <c r="U167" s="36">
        <f t="shared" si="39"/>
        <v>0.53970443722125627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9891893</v>
      </c>
      <c r="E168" s="31">
        <v>9985860</v>
      </c>
      <c r="F168" s="31">
        <v>1976516</v>
      </c>
      <c r="G168" s="36">
        <f t="shared" si="32"/>
        <v>0.19981170439267792</v>
      </c>
      <c r="H168" s="31">
        <v>1866616</v>
      </c>
      <c r="I168" s="36">
        <f t="shared" si="33"/>
        <v>0.18870159634763539</v>
      </c>
      <c r="J168" s="31">
        <v>1690207</v>
      </c>
      <c r="K168" s="36">
        <f t="shared" si="34"/>
        <v>0.16926003368763431</v>
      </c>
      <c r="L168" s="31">
        <v>0</v>
      </c>
      <c r="M168" s="36">
        <f t="shared" si="35"/>
        <v>0</v>
      </c>
      <c r="N168" s="31">
        <f t="shared" si="36"/>
        <v>5533339</v>
      </c>
      <c r="O168" s="36">
        <f t="shared" si="37"/>
        <v>0.55411742203475711</v>
      </c>
      <c r="P168" s="31">
        <v>1939890</v>
      </c>
      <c r="Q168" s="31">
        <v>12058213</v>
      </c>
      <c r="R168" s="31">
        <v>9130401</v>
      </c>
      <c r="S168" s="31">
        <v>5965190</v>
      </c>
      <c r="T168" s="36">
        <f t="shared" si="38"/>
        <v>0.6533327506645108</v>
      </c>
      <c r="U168" s="36">
        <f t="shared" si="39"/>
        <v>-0.1287098753022079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13810609</v>
      </c>
      <c r="E169" s="32">
        <f>SUM(E164:E168)</f>
        <v>13500423</v>
      </c>
      <c r="F169" s="32">
        <f>SUM(F164:F168)</f>
        <v>2557726</v>
      </c>
      <c r="G169" s="37">
        <f t="shared" si="32"/>
        <v>0.18520008784551065</v>
      </c>
      <c r="H169" s="32">
        <f>SUM(H164:H168)</f>
        <v>2884399</v>
      </c>
      <c r="I169" s="37">
        <f t="shared" si="33"/>
        <v>0.20885386010131776</v>
      </c>
      <c r="J169" s="32">
        <f>SUM(J164:J168)</f>
        <v>2586432</v>
      </c>
      <c r="K169" s="37">
        <f t="shared" si="34"/>
        <v>0.19158155266690532</v>
      </c>
      <c r="L169" s="32">
        <f>SUM(L164:L168)</f>
        <v>0</v>
      </c>
      <c r="M169" s="37">
        <f t="shared" si="35"/>
        <v>0</v>
      </c>
      <c r="N169" s="32">
        <f t="shared" si="36"/>
        <v>8028557</v>
      </c>
      <c r="O169" s="37">
        <f t="shared" si="37"/>
        <v>0.59468929232809964</v>
      </c>
      <c r="P169" s="32">
        <f>SUM(P164:P168)</f>
        <v>2521966</v>
      </c>
      <c r="Q169" s="32">
        <f>SUM(Q164:Q168)</f>
        <v>16936273</v>
      </c>
      <c r="R169" s="32">
        <f>SUM(R164:R168)</f>
        <v>12818881</v>
      </c>
      <c r="S169" s="32">
        <f>SUM(S164:S168)</f>
        <v>8002343</v>
      </c>
      <c r="T169" s="37">
        <f t="shared" si="38"/>
        <v>0.62426221134278415</v>
      </c>
      <c r="U169" s="37">
        <f t="shared" si="39"/>
        <v>2.5561803767378377E-2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348494203</v>
      </c>
      <c r="E170" s="32">
        <f>SUM(E105,E107:E111,E113:E120,E122:E125,E127:E131,E133:E136,E138:E143,E145:E149,E151:E156,E158:E162,E164:E168)</f>
        <v>377601460</v>
      </c>
      <c r="F170" s="32">
        <f>SUM(F105,F107:F111,F113:F120,F122:F125,F127:F131,F133:F136,F138:F143,F145:F149,F151:F156,F158:F162,F164:F168)</f>
        <v>84255116</v>
      </c>
      <c r="G170" s="37">
        <f t="shared" si="32"/>
        <v>0.24176906035937706</v>
      </c>
      <c r="H170" s="32">
        <f>SUM(H105,H107:H111,H113:H120,H122:H125,H127:H131,H133:H136,H138:H143,H145:H149,H151:H156,H158:H162,H164:H168)</f>
        <v>113771320</v>
      </c>
      <c r="I170" s="37">
        <f t="shared" si="33"/>
        <v>0.32646545916862785</v>
      </c>
      <c r="J170" s="32">
        <f>SUM(J105,J107:J111,J113:J120,J122:J125,J127:J131,J133:J136,J138:J143,J145:J149,J151:J156,J158:J162,J164:J168)</f>
        <v>84188487</v>
      </c>
      <c r="K170" s="37">
        <f t="shared" si="34"/>
        <v>0.2229559361343571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282214923</v>
      </c>
      <c r="O170" s="37">
        <f t="shared" si="37"/>
        <v>0.74738832577607084</v>
      </c>
      <c r="P170" s="32">
        <f>SUM(P105,P107:P111,P113:P120,P122:P125,P127:P131,P133:P136,P138:P143,P145:P149,P151:P156,P158:P162,P164:P168)</f>
        <v>90481303</v>
      </c>
      <c r="Q170" s="32">
        <f>SUM(Q105,Q107:Q111,Q113:Q120,Q122:Q125,Q127:Q131,Q133:Q136,Q138:Q143,Q145:Q149,Q151:Q156,Q158:Q162,Q164:Q168)</f>
        <v>349153438</v>
      </c>
      <c r="R170" s="32">
        <f>SUM(R105,R107:R111,R113:R120,R122:R125,R127:R131,R133:R136,R138:R143,R145:R149,R151:R156,R158:R162,R164:R168)</f>
        <v>370180409</v>
      </c>
      <c r="S170" s="32">
        <f>SUM(S105,S107:S111,S113:S120,S122:S125,S127:S131,S133:S136,S138:S143,S145:S149,S151:S156,S158:S162,S164:S168)</f>
        <v>284411062</v>
      </c>
      <c r="T170" s="37">
        <f t="shared" si="38"/>
        <v>0.76830392718054397</v>
      </c>
      <c r="U170" s="37">
        <f t="shared" si="39"/>
        <v>-6.9548246890299481E-2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4037376</v>
      </c>
      <c r="E173" s="31">
        <v>3768363</v>
      </c>
      <c r="F173" s="31">
        <v>522156</v>
      </c>
      <c r="G173" s="36">
        <f t="shared" ref="G173:G205" si="40">IF(($D173     =0),0,($F173     /$D173     ))</f>
        <v>0.12933053547650752</v>
      </c>
      <c r="H173" s="31">
        <v>836624</v>
      </c>
      <c r="I173" s="36">
        <f t="shared" ref="I173:I205" si="41">IF(($D173     =0),0,($H173     /$D173     ))</f>
        <v>0.20721973876101707</v>
      </c>
      <c r="J173" s="31">
        <v>825364</v>
      </c>
      <c r="K173" s="36">
        <f t="shared" ref="K173:K205" si="42">IF(($E173     =0),0,($J173     /$E173     ))</f>
        <v>0.21902454726362613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2184144</v>
      </c>
      <c r="O173" s="36">
        <f t="shared" ref="O173:O205" si="45">IF(($E173     =0),0,($N173     /$E173     ))</f>
        <v>0.57960021367368275</v>
      </c>
      <c r="P173" s="31">
        <v>910469</v>
      </c>
      <c r="Q173" s="31">
        <v>3811139</v>
      </c>
      <c r="R173" s="31">
        <v>3794436</v>
      </c>
      <c r="S173" s="31">
        <v>2326675</v>
      </c>
      <c r="T173" s="36">
        <f t="shared" ref="T173:T205" si="46">IF(($R173     =0),0,($S173     /$R173     ))</f>
        <v>0.61318072040218885</v>
      </c>
      <c r="U173" s="36">
        <f t="shared" ref="U173:U205" si="47">IF(($P173     =0),0,(($J173     /$P173     )-1))</f>
        <v>-9.3473803061938421E-2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2581584</v>
      </c>
      <c r="E174" s="31">
        <v>3687584</v>
      </c>
      <c r="F174" s="31">
        <v>1036468</v>
      </c>
      <c r="G174" s="36">
        <f t="shared" si="40"/>
        <v>0.40148528965162472</v>
      </c>
      <c r="H174" s="31">
        <v>1048708</v>
      </c>
      <c r="I174" s="36">
        <f t="shared" si="41"/>
        <v>0.4062265647757346</v>
      </c>
      <c r="J174" s="31">
        <v>854414</v>
      </c>
      <c r="K174" s="36">
        <f t="shared" si="42"/>
        <v>0.23170021347310327</v>
      </c>
      <c r="L174" s="31">
        <v>0</v>
      </c>
      <c r="M174" s="36">
        <f t="shared" si="43"/>
        <v>0</v>
      </c>
      <c r="N174" s="31">
        <f t="shared" si="44"/>
        <v>2939590</v>
      </c>
      <c r="O174" s="36">
        <f t="shared" si="45"/>
        <v>0.79715879014552615</v>
      </c>
      <c r="P174" s="31">
        <v>414671</v>
      </c>
      <c r="Q174" s="31">
        <v>3521028</v>
      </c>
      <c r="R174" s="31">
        <v>2409028</v>
      </c>
      <c r="S174" s="31">
        <v>1302493</v>
      </c>
      <c r="T174" s="36">
        <f t="shared" si="46"/>
        <v>0.54067159036756729</v>
      </c>
      <c r="U174" s="36">
        <f t="shared" si="47"/>
        <v>1.0604623906663355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8642463</v>
      </c>
      <c r="E175" s="31">
        <v>8642463</v>
      </c>
      <c r="F175" s="31">
        <v>1753972</v>
      </c>
      <c r="G175" s="36">
        <f t="shared" si="40"/>
        <v>0.20294816419809955</v>
      </c>
      <c r="H175" s="31">
        <v>1440532</v>
      </c>
      <c r="I175" s="36">
        <f t="shared" si="41"/>
        <v>0.16668072515902005</v>
      </c>
      <c r="J175" s="31">
        <v>1682568</v>
      </c>
      <c r="K175" s="36">
        <f t="shared" si="42"/>
        <v>0.19468616758903104</v>
      </c>
      <c r="L175" s="31">
        <v>0</v>
      </c>
      <c r="M175" s="36">
        <f t="shared" si="43"/>
        <v>0</v>
      </c>
      <c r="N175" s="31">
        <f t="shared" si="44"/>
        <v>4877072</v>
      </c>
      <c r="O175" s="36">
        <f t="shared" si="45"/>
        <v>0.56431505694615069</v>
      </c>
      <c r="P175" s="31">
        <v>1297203</v>
      </c>
      <c r="Q175" s="31">
        <v>10209945</v>
      </c>
      <c r="R175" s="31">
        <v>10209945</v>
      </c>
      <c r="S175" s="31">
        <v>4238317</v>
      </c>
      <c r="T175" s="36">
        <f t="shared" si="46"/>
        <v>0.41511653588731379</v>
      </c>
      <c r="U175" s="36">
        <f t="shared" si="47"/>
        <v>0.29707378105046001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29831873</v>
      </c>
      <c r="E176" s="31">
        <v>28668760</v>
      </c>
      <c r="F176" s="31">
        <v>4280501</v>
      </c>
      <c r="G176" s="36">
        <f t="shared" si="40"/>
        <v>0.14348750412017375</v>
      </c>
      <c r="H176" s="31">
        <v>6583470</v>
      </c>
      <c r="I176" s="36">
        <f t="shared" si="41"/>
        <v>0.22068577457406044</v>
      </c>
      <c r="J176" s="31">
        <v>9168917</v>
      </c>
      <c r="K176" s="36">
        <f t="shared" si="42"/>
        <v>0.31982258737385222</v>
      </c>
      <c r="L176" s="31">
        <v>0</v>
      </c>
      <c r="M176" s="36">
        <f t="shared" si="43"/>
        <v>0</v>
      </c>
      <c r="N176" s="31">
        <f t="shared" si="44"/>
        <v>20032888</v>
      </c>
      <c r="O176" s="36">
        <f t="shared" si="45"/>
        <v>0.69877064791082699</v>
      </c>
      <c r="P176" s="31">
        <v>8636959</v>
      </c>
      <c r="Q176" s="31">
        <v>34408658</v>
      </c>
      <c r="R176" s="31">
        <v>33635604</v>
      </c>
      <c r="S176" s="31">
        <v>21223555</v>
      </c>
      <c r="T176" s="36">
        <f t="shared" si="46"/>
        <v>0.63098480407844026</v>
      </c>
      <c r="U176" s="36">
        <f t="shared" si="47"/>
        <v>6.1590890960580014E-2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12065112</v>
      </c>
      <c r="E178" s="31">
        <v>13685112</v>
      </c>
      <c r="F178" s="31">
        <v>3765846</v>
      </c>
      <c r="G178" s="36">
        <f t="shared" si="40"/>
        <v>0.31212689944361893</v>
      </c>
      <c r="H178" s="31">
        <v>3268876</v>
      </c>
      <c r="I178" s="36">
        <f t="shared" si="41"/>
        <v>0.27093623333127781</v>
      </c>
      <c r="J178" s="31">
        <v>3233912</v>
      </c>
      <c r="K178" s="36">
        <f t="shared" si="42"/>
        <v>0.23630877116679791</v>
      </c>
      <c r="L178" s="31">
        <v>0</v>
      </c>
      <c r="M178" s="36">
        <f t="shared" si="43"/>
        <v>0</v>
      </c>
      <c r="N178" s="31">
        <f t="shared" si="44"/>
        <v>10268634</v>
      </c>
      <c r="O178" s="36">
        <f t="shared" si="45"/>
        <v>0.75035074612469377</v>
      </c>
      <c r="P178" s="31">
        <v>3109077</v>
      </c>
      <c r="Q178" s="31">
        <v>10491024</v>
      </c>
      <c r="R178" s="31">
        <v>10631024</v>
      </c>
      <c r="S178" s="31">
        <v>8213718</v>
      </c>
      <c r="T178" s="36">
        <f t="shared" si="46"/>
        <v>0.77261776476094868</v>
      </c>
      <c r="U178" s="36">
        <f t="shared" si="47"/>
        <v>4.0151787813553774E-2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57158408</v>
      </c>
      <c r="E179" s="32">
        <f>SUM(E173:E178)</f>
        <v>58452282</v>
      </c>
      <c r="F179" s="32">
        <f>SUM(F173:F178)</f>
        <v>11358943</v>
      </c>
      <c r="G179" s="37">
        <f t="shared" si="40"/>
        <v>0.19872742081969813</v>
      </c>
      <c r="H179" s="32">
        <f>SUM(H173:H178)</f>
        <v>13178210</v>
      </c>
      <c r="I179" s="37">
        <f t="shared" si="41"/>
        <v>0.23055593150879919</v>
      </c>
      <c r="J179" s="32">
        <f>SUM(J173:J178)</f>
        <v>15765175</v>
      </c>
      <c r="K179" s="37">
        <f t="shared" si="42"/>
        <v>0.269710171452331</v>
      </c>
      <c r="L179" s="32">
        <f>SUM(L173:L178)</f>
        <v>0</v>
      </c>
      <c r="M179" s="37">
        <f t="shared" si="43"/>
        <v>0</v>
      </c>
      <c r="N179" s="32">
        <f t="shared" si="44"/>
        <v>40302328</v>
      </c>
      <c r="O179" s="37">
        <f t="shared" si="45"/>
        <v>0.68949109634419403</v>
      </c>
      <c r="P179" s="32">
        <f>SUM(P173:P178)</f>
        <v>14368379</v>
      </c>
      <c r="Q179" s="32">
        <f>SUM(Q173:Q178)</f>
        <v>62441794</v>
      </c>
      <c r="R179" s="32">
        <f>SUM(R173:R178)</f>
        <v>60680037</v>
      </c>
      <c r="S179" s="32">
        <f>SUM(S173:S178)</f>
        <v>37304758</v>
      </c>
      <c r="T179" s="37">
        <f t="shared" si="46"/>
        <v>0.61477810239304898</v>
      </c>
      <c r="U179" s="37">
        <f t="shared" si="47"/>
        <v>9.7213192942641635E-2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2022798</v>
      </c>
      <c r="E180" s="31">
        <v>2022798</v>
      </c>
      <c r="F180" s="31">
        <v>312968</v>
      </c>
      <c r="G180" s="36">
        <f t="shared" si="40"/>
        <v>0.15472034281228278</v>
      </c>
      <c r="H180" s="31">
        <v>470973</v>
      </c>
      <c r="I180" s="36">
        <f t="shared" si="41"/>
        <v>0.23283244298244313</v>
      </c>
      <c r="J180" s="31">
        <v>438957</v>
      </c>
      <c r="K180" s="36">
        <f t="shared" si="42"/>
        <v>0.21700486158281745</v>
      </c>
      <c r="L180" s="31">
        <v>0</v>
      </c>
      <c r="M180" s="36">
        <f t="shared" si="43"/>
        <v>0</v>
      </c>
      <c r="N180" s="31">
        <f t="shared" si="44"/>
        <v>1222898</v>
      </c>
      <c r="O180" s="36">
        <f t="shared" si="45"/>
        <v>0.60455764737754336</v>
      </c>
      <c r="P180" s="31">
        <v>207218</v>
      </c>
      <c r="Q180" s="31">
        <v>1939718</v>
      </c>
      <c r="R180" s="31">
        <v>1939718</v>
      </c>
      <c r="S180" s="31">
        <v>434979</v>
      </c>
      <c r="T180" s="36">
        <f t="shared" si="46"/>
        <v>0.22424857633944728</v>
      </c>
      <c r="U180" s="36">
        <f t="shared" si="47"/>
        <v>1.1183343145865705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4381460</v>
      </c>
      <c r="E181" s="31">
        <v>4381460</v>
      </c>
      <c r="F181" s="31">
        <v>343113</v>
      </c>
      <c r="G181" s="36">
        <f t="shared" si="40"/>
        <v>7.8310197970539494E-2</v>
      </c>
      <c r="H181" s="31">
        <v>236174</v>
      </c>
      <c r="I181" s="36">
        <f t="shared" si="41"/>
        <v>5.3903036887247631E-2</v>
      </c>
      <c r="J181" s="31">
        <v>268313</v>
      </c>
      <c r="K181" s="36">
        <f t="shared" si="42"/>
        <v>6.1238263044738513E-2</v>
      </c>
      <c r="L181" s="31">
        <v>0</v>
      </c>
      <c r="M181" s="36">
        <f t="shared" si="43"/>
        <v>0</v>
      </c>
      <c r="N181" s="31">
        <f t="shared" si="44"/>
        <v>847600</v>
      </c>
      <c r="O181" s="36">
        <f t="shared" si="45"/>
        <v>0.19345149790252564</v>
      </c>
      <c r="P181" s="31">
        <v>260791</v>
      </c>
      <c r="Q181" s="31">
        <v>3567081</v>
      </c>
      <c r="R181" s="31">
        <v>1191481</v>
      </c>
      <c r="S181" s="31">
        <v>762317</v>
      </c>
      <c r="T181" s="36">
        <f t="shared" si="46"/>
        <v>0.63980625792606005</v>
      </c>
      <c r="U181" s="36">
        <f t="shared" si="47"/>
        <v>2.8843019889490007E-2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0</v>
      </c>
      <c r="E182" s="31">
        <v>0</v>
      </c>
      <c r="F182" s="31">
        <v>0</v>
      </c>
      <c r="G182" s="36">
        <f t="shared" si="40"/>
        <v>0</v>
      </c>
      <c r="H182" s="31">
        <v>0</v>
      </c>
      <c r="I182" s="36">
        <f t="shared" si="41"/>
        <v>0</v>
      </c>
      <c r="J182" s="31">
        <v>0</v>
      </c>
      <c r="K182" s="36">
        <f t="shared" si="42"/>
        <v>0</v>
      </c>
      <c r="L182" s="31">
        <v>0</v>
      </c>
      <c r="M182" s="36">
        <f t="shared" si="43"/>
        <v>0</v>
      </c>
      <c r="N182" s="31">
        <f t="shared" si="44"/>
        <v>0</v>
      </c>
      <c r="O182" s="36">
        <f t="shared" si="45"/>
        <v>0</v>
      </c>
      <c r="P182" s="31">
        <v>0</v>
      </c>
      <c r="Q182" s="31">
        <v>0</v>
      </c>
      <c r="R182" s="31">
        <v>0</v>
      </c>
      <c r="S182" s="31">
        <v>0</v>
      </c>
      <c r="T182" s="36">
        <f t="shared" si="46"/>
        <v>0</v>
      </c>
      <c r="U182" s="36">
        <f t="shared" si="47"/>
        <v>0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5764558</v>
      </c>
      <c r="E183" s="31">
        <v>6817406</v>
      </c>
      <c r="F183" s="31">
        <v>1142268</v>
      </c>
      <c r="G183" s="36">
        <f t="shared" si="40"/>
        <v>0.19815361385903307</v>
      </c>
      <c r="H183" s="31">
        <v>1141264</v>
      </c>
      <c r="I183" s="36">
        <f t="shared" si="41"/>
        <v>0.19797944612579144</v>
      </c>
      <c r="J183" s="31">
        <v>470687</v>
      </c>
      <c r="K183" s="36">
        <f t="shared" si="42"/>
        <v>6.9041949386614204E-2</v>
      </c>
      <c r="L183" s="31">
        <v>0</v>
      </c>
      <c r="M183" s="36">
        <f t="shared" si="43"/>
        <v>0</v>
      </c>
      <c r="N183" s="31">
        <f t="shared" si="44"/>
        <v>2754219</v>
      </c>
      <c r="O183" s="36">
        <f t="shared" si="45"/>
        <v>0.40399808959595485</v>
      </c>
      <c r="P183" s="31">
        <v>841102</v>
      </c>
      <c r="Q183" s="31">
        <v>7302455</v>
      </c>
      <c r="R183" s="31">
        <v>6228955</v>
      </c>
      <c r="S183" s="31">
        <v>4192761</v>
      </c>
      <c r="T183" s="36">
        <f t="shared" si="46"/>
        <v>0.67310825009973585</v>
      </c>
      <c r="U183" s="36">
        <f t="shared" si="47"/>
        <v>-0.44039248509693241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3485994</v>
      </c>
      <c r="E184" s="31">
        <v>3485994</v>
      </c>
      <c r="F184" s="31">
        <v>505033</v>
      </c>
      <c r="G184" s="36">
        <f t="shared" si="40"/>
        <v>0.1448748907772073</v>
      </c>
      <c r="H184" s="31">
        <v>139298</v>
      </c>
      <c r="I184" s="36">
        <f t="shared" si="41"/>
        <v>3.9959334410787854E-2</v>
      </c>
      <c r="J184" s="31">
        <v>142617</v>
      </c>
      <c r="K184" s="36">
        <f t="shared" si="42"/>
        <v>4.091143014015515E-2</v>
      </c>
      <c r="L184" s="31">
        <v>0</v>
      </c>
      <c r="M184" s="36">
        <f t="shared" si="43"/>
        <v>0</v>
      </c>
      <c r="N184" s="31">
        <f t="shared" si="44"/>
        <v>786948</v>
      </c>
      <c r="O184" s="36">
        <f t="shared" si="45"/>
        <v>0.2257456553281503</v>
      </c>
      <c r="P184" s="31">
        <v>148630</v>
      </c>
      <c r="Q184" s="31">
        <v>2316031</v>
      </c>
      <c r="R184" s="31">
        <v>2059809</v>
      </c>
      <c r="S184" s="31">
        <v>1096992</v>
      </c>
      <c r="T184" s="36">
        <f t="shared" si="46"/>
        <v>0.53256976739105422</v>
      </c>
      <c r="U184" s="36">
        <f t="shared" si="47"/>
        <v>-4.0456166319047249E-2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15654810</v>
      </c>
      <c r="E185" s="32">
        <f>SUM(E180:E184)</f>
        <v>16707658</v>
      </c>
      <c r="F185" s="32">
        <f>SUM(F180:F184)</f>
        <v>2303382</v>
      </c>
      <c r="G185" s="37">
        <f t="shared" si="40"/>
        <v>0.1471357365563683</v>
      </c>
      <c r="H185" s="32">
        <f>SUM(H180:H184)</f>
        <v>1987709</v>
      </c>
      <c r="I185" s="37">
        <f t="shared" si="41"/>
        <v>0.12697113538905933</v>
      </c>
      <c r="J185" s="32">
        <f>SUM(J180:J184)</f>
        <v>1320574</v>
      </c>
      <c r="K185" s="37">
        <f t="shared" si="42"/>
        <v>7.9040042596035906E-2</v>
      </c>
      <c r="L185" s="32">
        <f>SUM(L180:L184)</f>
        <v>0</v>
      </c>
      <c r="M185" s="37">
        <f t="shared" si="43"/>
        <v>0</v>
      </c>
      <c r="N185" s="32">
        <f t="shared" si="44"/>
        <v>5611665</v>
      </c>
      <c r="O185" s="37">
        <f t="shared" si="45"/>
        <v>0.33587382504477886</v>
      </c>
      <c r="P185" s="32">
        <f>SUM(P180:P184)</f>
        <v>1457741</v>
      </c>
      <c r="Q185" s="32">
        <f>SUM(Q180:Q184)</f>
        <v>15125285</v>
      </c>
      <c r="R185" s="32">
        <f>SUM(R180:R184)</f>
        <v>11419963</v>
      </c>
      <c r="S185" s="32">
        <f>SUM(S180:S184)</f>
        <v>6487049</v>
      </c>
      <c r="T185" s="37">
        <f t="shared" si="46"/>
        <v>0.56804466003961662</v>
      </c>
      <c r="U185" s="37">
        <f t="shared" si="47"/>
        <v>-9.409559036893389E-2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12188735</v>
      </c>
      <c r="E187" s="31">
        <v>12764668</v>
      </c>
      <c r="F187" s="31">
        <v>1917292</v>
      </c>
      <c r="G187" s="36">
        <f t="shared" si="40"/>
        <v>0.15730032690020745</v>
      </c>
      <c r="H187" s="31">
        <v>5919860</v>
      </c>
      <c r="I187" s="36">
        <f t="shared" si="41"/>
        <v>0.48568288669825049</v>
      </c>
      <c r="J187" s="31">
        <v>2757455</v>
      </c>
      <c r="K187" s="36">
        <f t="shared" si="42"/>
        <v>0.21602246137541534</v>
      </c>
      <c r="L187" s="31">
        <v>0</v>
      </c>
      <c r="M187" s="36">
        <f t="shared" si="43"/>
        <v>0</v>
      </c>
      <c r="N187" s="31">
        <f t="shared" si="44"/>
        <v>10594607</v>
      </c>
      <c r="O187" s="36">
        <f t="shared" si="45"/>
        <v>0.82999471666634805</v>
      </c>
      <c r="P187" s="31">
        <v>2125942</v>
      </c>
      <c r="Q187" s="31">
        <v>11284182</v>
      </c>
      <c r="R187" s="31">
        <v>11307981</v>
      </c>
      <c r="S187" s="31">
        <v>9577630</v>
      </c>
      <c r="T187" s="36">
        <f t="shared" si="46"/>
        <v>0.84697966860750828</v>
      </c>
      <c r="U187" s="36">
        <f t="shared" si="47"/>
        <v>0.29705090731543948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17105386</v>
      </c>
      <c r="E188" s="31">
        <v>16185108</v>
      </c>
      <c r="F188" s="31">
        <v>3149102</v>
      </c>
      <c r="G188" s="36">
        <f t="shared" si="40"/>
        <v>0.18410002557089328</v>
      </c>
      <c r="H188" s="31">
        <v>2634410</v>
      </c>
      <c r="I188" s="36">
        <f t="shared" si="41"/>
        <v>0.1540105555057337</v>
      </c>
      <c r="J188" s="31">
        <v>2860240</v>
      </c>
      <c r="K188" s="36">
        <f t="shared" si="42"/>
        <v>0.17672047662579699</v>
      </c>
      <c r="L188" s="31">
        <v>0</v>
      </c>
      <c r="M188" s="36">
        <f t="shared" si="43"/>
        <v>0</v>
      </c>
      <c r="N188" s="31">
        <f t="shared" si="44"/>
        <v>8643752</v>
      </c>
      <c r="O188" s="36">
        <f t="shared" si="45"/>
        <v>0.53405587407881372</v>
      </c>
      <c r="P188" s="31">
        <v>2745230</v>
      </c>
      <c r="Q188" s="31">
        <v>18556461</v>
      </c>
      <c r="R188" s="31">
        <v>16732678</v>
      </c>
      <c r="S188" s="31">
        <v>9187196</v>
      </c>
      <c r="T188" s="36">
        <f t="shared" si="46"/>
        <v>0.54905712044419908</v>
      </c>
      <c r="U188" s="36">
        <f t="shared" si="47"/>
        <v>4.189448607220525E-2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13099817</v>
      </c>
      <c r="E189" s="31">
        <v>11627817</v>
      </c>
      <c r="F189" s="31">
        <v>1684846</v>
      </c>
      <c r="G189" s="36">
        <f t="shared" si="40"/>
        <v>0.12861599517000885</v>
      </c>
      <c r="H189" s="31">
        <v>5499325</v>
      </c>
      <c r="I189" s="36">
        <f t="shared" si="41"/>
        <v>0.41980166593166912</v>
      </c>
      <c r="J189" s="31">
        <v>1766266</v>
      </c>
      <c r="K189" s="36">
        <f t="shared" si="42"/>
        <v>0.15190005140259774</v>
      </c>
      <c r="L189" s="31">
        <v>0</v>
      </c>
      <c r="M189" s="36">
        <f t="shared" si="43"/>
        <v>0</v>
      </c>
      <c r="N189" s="31">
        <f t="shared" si="44"/>
        <v>8950437</v>
      </c>
      <c r="O189" s="36">
        <f t="shared" si="45"/>
        <v>0.76974353827549913</v>
      </c>
      <c r="P189" s="31">
        <v>1462958</v>
      </c>
      <c r="Q189" s="31">
        <v>12370532</v>
      </c>
      <c r="R189" s="31">
        <v>11238063</v>
      </c>
      <c r="S189" s="31">
        <v>8247952</v>
      </c>
      <c r="T189" s="36">
        <f t="shared" si="46"/>
        <v>0.73393003758743836</v>
      </c>
      <c r="U189" s="36">
        <f t="shared" si="47"/>
        <v>0.20732515902712167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10879000</v>
      </c>
      <c r="E190" s="31">
        <v>10209000</v>
      </c>
      <c r="F190" s="31">
        <v>2309865</v>
      </c>
      <c r="G190" s="36">
        <f t="shared" si="40"/>
        <v>0.21232328339001746</v>
      </c>
      <c r="H190" s="31">
        <v>2559021</v>
      </c>
      <c r="I190" s="36">
        <f t="shared" si="41"/>
        <v>0.23522575604375401</v>
      </c>
      <c r="J190" s="31">
        <v>2126326</v>
      </c>
      <c r="K190" s="36">
        <f t="shared" si="42"/>
        <v>0.20827955725340386</v>
      </c>
      <c r="L190" s="31">
        <v>0</v>
      </c>
      <c r="M190" s="36">
        <f t="shared" si="43"/>
        <v>0</v>
      </c>
      <c r="N190" s="31">
        <f t="shared" si="44"/>
        <v>6995212</v>
      </c>
      <c r="O190" s="36">
        <f t="shared" si="45"/>
        <v>0.68520050935449117</v>
      </c>
      <c r="P190" s="31">
        <v>1841846</v>
      </c>
      <c r="Q190" s="31">
        <v>10139000</v>
      </c>
      <c r="R190" s="31">
        <v>10152000</v>
      </c>
      <c r="S190" s="31">
        <v>5988410</v>
      </c>
      <c r="T190" s="36">
        <f t="shared" si="46"/>
        <v>0.58987490149724198</v>
      </c>
      <c r="U190" s="36">
        <f t="shared" si="47"/>
        <v>0.15445373826041919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53272938</v>
      </c>
      <c r="E191" s="32">
        <f>SUM(E186:E190)</f>
        <v>50786593</v>
      </c>
      <c r="F191" s="32">
        <f>SUM(F186:F190)</f>
        <v>9061105</v>
      </c>
      <c r="G191" s="37">
        <f t="shared" si="40"/>
        <v>0.1700883288997502</v>
      </c>
      <c r="H191" s="32">
        <f>SUM(H186:H190)</f>
        <v>16612616</v>
      </c>
      <c r="I191" s="37">
        <f t="shared" si="41"/>
        <v>0.31183968115293359</v>
      </c>
      <c r="J191" s="32">
        <f>SUM(J186:J190)</f>
        <v>9510287</v>
      </c>
      <c r="K191" s="37">
        <f t="shared" si="42"/>
        <v>0.18725979511955054</v>
      </c>
      <c r="L191" s="32">
        <f>SUM(L186:L190)</f>
        <v>0</v>
      </c>
      <c r="M191" s="37">
        <f t="shared" si="43"/>
        <v>0</v>
      </c>
      <c r="N191" s="32">
        <f t="shared" si="44"/>
        <v>35184008</v>
      </c>
      <c r="O191" s="37">
        <f t="shared" si="45"/>
        <v>0.69278141969476081</v>
      </c>
      <c r="P191" s="32">
        <f>SUM(P186:P190)</f>
        <v>8175976</v>
      </c>
      <c r="Q191" s="32">
        <f>SUM(Q186:Q190)</f>
        <v>52350175</v>
      </c>
      <c r="R191" s="32">
        <f>SUM(R186:R190)</f>
        <v>49430722</v>
      </c>
      <c r="S191" s="32">
        <f>SUM(S186:S190)</f>
        <v>33001188</v>
      </c>
      <c r="T191" s="37">
        <f t="shared" si="46"/>
        <v>0.6676250450074348</v>
      </c>
      <c r="U191" s="37">
        <f t="shared" si="47"/>
        <v>0.16319898688548018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4405423</v>
      </c>
      <c r="E192" s="31">
        <v>3417893</v>
      </c>
      <c r="F192" s="31">
        <v>800624</v>
      </c>
      <c r="G192" s="36">
        <f t="shared" si="40"/>
        <v>0.18173601036722239</v>
      </c>
      <c r="H192" s="31">
        <v>775827</v>
      </c>
      <c r="I192" s="36">
        <f t="shared" si="41"/>
        <v>0.17610726597650214</v>
      </c>
      <c r="J192" s="31">
        <v>712840</v>
      </c>
      <c r="K192" s="36">
        <f t="shared" si="42"/>
        <v>0.20856123933663226</v>
      </c>
      <c r="L192" s="31">
        <v>0</v>
      </c>
      <c r="M192" s="36">
        <f t="shared" si="43"/>
        <v>0</v>
      </c>
      <c r="N192" s="31">
        <f t="shared" si="44"/>
        <v>2289291</v>
      </c>
      <c r="O192" s="36">
        <f t="shared" si="45"/>
        <v>0.66979598249564865</v>
      </c>
      <c r="P192" s="31">
        <v>759992</v>
      </c>
      <c r="Q192" s="31">
        <v>3377832</v>
      </c>
      <c r="R192" s="31">
        <v>3377832</v>
      </c>
      <c r="S192" s="31">
        <v>2244732</v>
      </c>
      <c r="T192" s="36">
        <f t="shared" si="46"/>
        <v>0.66454814804288664</v>
      </c>
      <c r="U192" s="36">
        <f t="shared" si="47"/>
        <v>-6.2042758344824644E-2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4148754</v>
      </c>
      <c r="E193" s="31">
        <v>4548754</v>
      </c>
      <c r="F193" s="31">
        <v>786265</v>
      </c>
      <c r="G193" s="36">
        <f t="shared" si="40"/>
        <v>0.18951834695429037</v>
      </c>
      <c r="H193" s="31">
        <v>787894</v>
      </c>
      <c r="I193" s="36">
        <f t="shared" si="41"/>
        <v>0.18991099496378913</v>
      </c>
      <c r="J193" s="31">
        <v>513589</v>
      </c>
      <c r="K193" s="36">
        <f t="shared" si="42"/>
        <v>0.1129076226148963</v>
      </c>
      <c r="L193" s="31">
        <v>0</v>
      </c>
      <c r="M193" s="36">
        <f t="shared" si="43"/>
        <v>0</v>
      </c>
      <c r="N193" s="31">
        <f t="shared" si="44"/>
        <v>2087748</v>
      </c>
      <c r="O193" s="36">
        <f t="shared" si="45"/>
        <v>0.45897140183883323</v>
      </c>
      <c r="P193" s="31">
        <v>761780</v>
      </c>
      <c r="Q193" s="31">
        <v>2971003</v>
      </c>
      <c r="R193" s="31">
        <v>2971003</v>
      </c>
      <c r="S193" s="31">
        <v>2326892</v>
      </c>
      <c r="T193" s="36">
        <f t="shared" si="46"/>
        <v>0.78320082477197095</v>
      </c>
      <c r="U193" s="36">
        <f t="shared" si="47"/>
        <v>-0.32580403791120793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4860830</v>
      </c>
      <c r="E194" s="31">
        <v>5560090</v>
      </c>
      <c r="F194" s="31">
        <v>1154750</v>
      </c>
      <c r="G194" s="36">
        <f t="shared" si="40"/>
        <v>0.23756230931754455</v>
      </c>
      <c r="H194" s="31">
        <v>1264961</v>
      </c>
      <c r="I194" s="36">
        <f t="shared" si="41"/>
        <v>0.26023559762427406</v>
      </c>
      <c r="J194" s="31">
        <v>1347477</v>
      </c>
      <c r="K194" s="36">
        <f t="shared" si="42"/>
        <v>0.24234805551708696</v>
      </c>
      <c r="L194" s="31">
        <v>0</v>
      </c>
      <c r="M194" s="36">
        <f t="shared" si="43"/>
        <v>0</v>
      </c>
      <c r="N194" s="31">
        <f t="shared" si="44"/>
        <v>3767188</v>
      </c>
      <c r="O194" s="36">
        <f t="shared" si="45"/>
        <v>0.67754083117359609</v>
      </c>
      <c r="P194" s="31">
        <v>1046226</v>
      </c>
      <c r="Q194" s="31">
        <v>4103992</v>
      </c>
      <c r="R194" s="31">
        <v>4225440</v>
      </c>
      <c r="S194" s="31">
        <v>2846099</v>
      </c>
      <c r="T194" s="36">
        <f t="shared" si="46"/>
        <v>0.67356275322806614</v>
      </c>
      <c r="U194" s="36">
        <f t="shared" si="47"/>
        <v>0.28794065526951163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5558208</v>
      </c>
      <c r="E195" s="31">
        <v>4978385</v>
      </c>
      <c r="F195" s="31">
        <v>1029497</v>
      </c>
      <c r="G195" s="36">
        <f t="shared" si="40"/>
        <v>0.18522102807235713</v>
      </c>
      <c r="H195" s="31">
        <v>978075</v>
      </c>
      <c r="I195" s="36">
        <f t="shared" si="41"/>
        <v>0.17596948512902</v>
      </c>
      <c r="J195" s="31">
        <v>937633</v>
      </c>
      <c r="K195" s="36">
        <f t="shared" si="42"/>
        <v>0.18834079726658345</v>
      </c>
      <c r="L195" s="31">
        <v>0</v>
      </c>
      <c r="M195" s="36">
        <f t="shared" si="43"/>
        <v>0</v>
      </c>
      <c r="N195" s="31">
        <f t="shared" si="44"/>
        <v>2945205</v>
      </c>
      <c r="O195" s="36">
        <f t="shared" si="45"/>
        <v>0.59159848023003447</v>
      </c>
      <c r="P195" s="31">
        <v>937500</v>
      </c>
      <c r="Q195" s="31">
        <v>4697901</v>
      </c>
      <c r="R195" s="31">
        <v>5270887</v>
      </c>
      <c r="S195" s="31">
        <v>2850379</v>
      </c>
      <c r="T195" s="36">
        <f t="shared" si="46"/>
        <v>0.54077786148707041</v>
      </c>
      <c r="U195" s="36">
        <f t="shared" si="47"/>
        <v>1.418666666666013E-4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6375300</v>
      </c>
      <c r="E196" s="31">
        <v>7167830</v>
      </c>
      <c r="F196" s="31">
        <v>1759205</v>
      </c>
      <c r="G196" s="36">
        <f t="shared" si="40"/>
        <v>0.2759407400436058</v>
      </c>
      <c r="H196" s="31">
        <v>1624227</v>
      </c>
      <c r="I196" s="36">
        <f t="shared" si="41"/>
        <v>0.25476871676626983</v>
      </c>
      <c r="J196" s="31">
        <v>1698438</v>
      </c>
      <c r="K196" s="36">
        <f t="shared" si="42"/>
        <v>0.23695288532233605</v>
      </c>
      <c r="L196" s="31">
        <v>0</v>
      </c>
      <c r="M196" s="36">
        <f t="shared" si="43"/>
        <v>0</v>
      </c>
      <c r="N196" s="31">
        <f t="shared" si="44"/>
        <v>5081870</v>
      </c>
      <c r="O196" s="36">
        <f t="shared" si="45"/>
        <v>0.70898305344853318</v>
      </c>
      <c r="P196" s="31">
        <v>1456627</v>
      </c>
      <c r="Q196" s="31">
        <v>7329240</v>
      </c>
      <c r="R196" s="31">
        <v>6262695</v>
      </c>
      <c r="S196" s="31">
        <v>4497379</v>
      </c>
      <c r="T196" s="36">
        <f t="shared" si="46"/>
        <v>0.71812199061266757</v>
      </c>
      <c r="U196" s="36">
        <f t="shared" si="47"/>
        <v>0.16600749539861615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25348515</v>
      </c>
      <c r="E198" s="32">
        <f>SUM(E192:E197)</f>
        <v>25672952</v>
      </c>
      <c r="F198" s="32">
        <f>SUM(F192:F197)</f>
        <v>5530341</v>
      </c>
      <c r="G198" s="37">
        <f t="shared" si="40"/>
        <v>0.21817218878502351</v>
      </c>
      <c r="H198" s="32">
        <f>SUM(H192:H197)</f>
        <v>5430984</v>
      </c>
      <c r="I198" s="37">
        <f t="shared" si="41"/>
        <v>0.21425255088907574</v>
      </c>
      <c r="J198" s="32">
        <f>SUM(J192:J197)</f>
        <v>5209977</v>
      </c>
      <c r="K198" s="37">
        <f t="shared" si="42"/>
        <v>0.20293642117976929</v>
      </c>
      <c r="L198" s="32">
        <f>SUM(L192:L197)</f>
        <v>0</v>
      </c>
      <c r="M198" s="37">
        <f t="shared" si="43"/>
        <v>0</v>
      </c>
      <c r="N198" s="32">
        <f t="shared" si="44"/>
        <v>16171302</v>
      </c>
      <c r="O198" s="37">
        <f t="shared" si="45"/>
        <v>0.62989647626030698</v>
      </c>
      <c r="P198" s="32">
        <f>SUM(P192:P197)</f>
        <v>4962125</v>
      </c>
      <c r="Q198" s="32">
        <f>SUM(Q192:Q197)</f>
        <v>22479968</v>
      </c>
      <c r="R198" s="32">
        <f>SUM(R192:R197)</f>
        <v>22107857</v>
      </c>
      <c r="S198" s="32">
        <f>SUM(S192:S197)</f>
        <v>14765481</v>
      </c>
      <c r="T198" s="37">
        <f t="shared" si="46"/>
        <v>0.66788386590342064</v>
      </c>
      <c r="U198" s="37">
        <f t="shared" si="47"/>
        <v>4.9948761871174252E-2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0</v>
      </c>
      <c r="E199" s="31">
        <v>0</v>
      </c>
      <c r="F199" s="31">
        <v>0</v>
      </c>
      <c r="G199" s="36">
        <f t="shared" si="40"/>
        <v>0</v>
      </c>
      <c r="H199" s="31">
        <v>0</v>
      </c>
      <c r="I199" s="36">
        <f t="shared" si="41"/>
        <v>0</v>
      </c>
      <c r="J199" s="31">
        <v>0</v>
      </c>
      <c r="K199" s="36">
        <f t="shared" si="42"/>
        <v>0</v>
      </c>
      <c r="L199" s="31">
        <v>0</v>
      </c>
      <c r="M199" s="36">
        <f t="shared" si="43"/>
        <v>0</v>
      </c>
      <c r="N199" s="31">
        <f t="shared" si="44"/>
        <v>0</v>
      </c>
      <c r="O199" s="36">
        <f t="shared" si="45"/>
        <v>0</v>
      </c>
      <c r="P199" s="31">
        <v>0</v>
      </c>
      <c r="Q199" s="31">
        <v>0</v>
      </c>
      <c r="R199" s="31">
        <v>0</v>
      </c>
      <c r="S199" s="31">
        <v>0</v>
      </c>
      <c r="T199" s="36">
        <f t="shared" si="46"/>
        <v>0</v>
      </c>
      <c r="U199" s="36">
        <f t="shared" si="47"/>
        <v>0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13743577</v>
      </c>
      <c r="E200" s="31">
        <v>16688434</v>
      </c>
      <c r="F200" s="31">
        <v>2758629</v>
      </c>
      <c r="G200" s="36">
        <f t="shared" si="40"/>
        <v>0.20072132604197582</v>
      </c>
      <c r="H200" s="31">
        <v>7864061</v>
      </c>
      <c r="I200" s="36">
        <f t="shared" si="41"/>
        <v>0.57219899884869851</v>
      </c>
      <c r="J200" s="31">
        <v>2578423</v>
      </c>
      <c r="K200" s="36">
        <f t="shared" si="42"/>
        <v>0.15450359212853645</v>
      </c>
      <c r="L200" s="31">
        <v>0</v>
      </c>
      <c r="M200" s="36">
        <f t="shared" si="43"/>
        <v>0</v>
      </c>
      <c r="N200" s="31">
        <f t="shared" si="44"/>
        <v>13201113</v>
      </c>
      <c r="O200" s="36">
        <f t="shared" si="45"/>
        <v>0.79103365840078221</v>
      </c>
      <c r="P200" s="31">
        <v>1562102</v>
      </c>
      <c r="Q200" s="31">
        <v>12416139</v>
      </c>
      <c r="R200" s="31">
        <v>14576891</v>
      </c>
      <c r="S200" s="31">
        <v>11040766</v>
      </c>
      <c r="T200" s="36">
        <f t="shared" si="46"/>
        <v>0.75741569309944079</v>
      </c>
      <c r="U200" s="36">
        <f t="shared" si="47"/>
        <v>0.65061116367561156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5387123</v>
      </c>
      <c r="E201" s="31">
        <v>5216624</v>
      </c>
      <c r="F201" s="31">
        <v>1492241</v>
      </c>
      <c r="G201" s="36">
        <f t="shared" si="40"/>
        <v>0.27700147184313406</v>
      </c>
      <c r="H201" s="31">
        <v>1113457</v>
      </c>
      <c r="I201" s="36">
        <f t="shared" si="41"/>
        <v>0.20668861653984882</v>
      </c>
      <c r="J201" s="31">
        <v>976003</v>
      </c>
      <c r="K201" s="36">
        <f t="shared" si="42"/>
        <v>0.1870947570689396</v>
      </c>
      <c r="L201" s="31">
        <v>0</v>
      </c>
      <c r="M201" s="36">
        <f t="shared" si="43"/>
        <v>0</v>
      </c>
      <c r="N201" s="31">
        <f t="shared" si="44"/>
        <v>3581701</v>
      </c>
      <c r="O201" s="36">
        <f t="shared" si="45"/>
        <v>0.68659366670858391</v>
      </c>
      <c r="P201" s="31">
        <v>1233160</v>
      </c>
      <c r="Q201" s="31">
        <v>4991066</v>
      </c>
      <c r="R201" s="31">
        <v>5071066</v>
      </c>
      <c r="S201" s="31">
        <v>4193756</v>
      </c>
      <c r="T201" s="36">
        <f t="shared" si="46"/>
        <v>0.82699692727327945</v>
      </c>
      <c r="U201" s="36">
        <f t="shared" si="47"/>
        <v>-0.20853498329494957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19130700</v>
      </c>
      <c r="E204" s="32">
        <f>SUM(E199:E203)</f>
        <v>21905058</v>
      </c>
      <c r="F204" s="32">
        <f>SUM(F199:F203)</f>
        <v>4250870</v>
      </c>
      <c r="G204" s="37">
        <f t="shared" si="40"/>
        <v>0.2222014876611938</v>
      </c>
      <c r="H204" s="32">
        <f>SUM(H199:H203)</f>
        <v>8977518</v>
      </c>
      <c r="I204" s="37">
        <f t="shared" si="41"/>
        <v>0.46927284417193305</v>
      </c>
      <c r="J204" s="32">
        <f>SUM(J199:J203)</f>
        <v>3554426</v>
      </c>
      <c r="K204" s="37">
        <f t="shared" si="42"/>
        <v>0.16226508051245517</v>
      </c>
      <c r="L204" s="32">
        <f>SUM(L199:L203)</f>
        <v>0</v>
      </c>
      <c r="M204" s="37">
        <f t="shared" si="43"/>
        <v>0</v>
      </c>
      <c r="N204" s="32">
        <f t="shared" si="44"/>
        <v>16782814</v>
      </c>
      <c r="O204" s="37">
        <f t="shared" si="45"/>
        <v>0.76616158697228742</v>
      </c>
      <c r="P204" s="32">
        <f>SUM(P199:P203)</f>
        <v>2795262</v>
      </c>
      <c r="Q204" s="32">
        <f>SUM(Q199:Q203)</f>
        <v>17407205</v>
      </c>
      <c r="R204" s="32">
        <f>SUM(R199:R203)</f>
        <v>19647957</v>
      </c>
      <c r="S204" s="32">
        <f>SUM(S199:S203)</f>
        <v>15234522</v>
      </c>
      <c r="T204" s="37">
        <f t="shared" si="46"/>
        <v>0.77537435571545688</v>
      </c>
      <c r="U204" s="37">
        <f t="shared" si="47"/>
        <v>0.27158956834815484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170565371</v>
      </c>
      <c r="E205" s="32">
        <f>SUM(E173:E178,E180:E184,E186:E190,E192:E197,E199:E203)</f>
        <v>173524543</v>
      </c>
      <c r="F205" s="32">
        <f>SUM(F173:F178,F180:F184,F186:F190,F192:F197,F199:F203)</f>
        <v>32504641</v>
      </c>
      <c r="G205" s="37">
        <f t="shared" si="40"/>
        <v>0.19056998973138575</v>
      </c>
      <c r="H205" s="32">
        <f>SUM(H173:H178,H180:H184,H186:H190,H192:H197,H199:H203)</f>
        <v>46187037</v>
      </c>
      <c r="I205" s="37">
        <f t="shared" si="41"/>
        <v>0.27078789046810681</v>
      </c>
      <c r="J205" s="32">
        <f>SUM(J173:J178,J180:J184,J186:J190,J192:J197,J199:J203)</f>
        <v>35360439</v>
      </c>
      <c r="K205" s="37">
        <f t="shared" si="42"/>
        <v>0.20377773880666553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114052117</v>
      </c>
      <c r="O205" s="37">
        <f t="shared" si="45"/>
        <v>0.65726792895227504</v>
      </c>
      <c r="P205" s="32">
        <f>SUM(P173:P178,P180:P184,P186:P190,P192:P197,P199:P203)</f>
        <v>31759483</v>
      </c>
      <c r="Q205" s="32">
        <f>SUM(Q173:Q178,Q180:Q184,Q186:Q190,Q192:Q197,Q199:Q203)</f>
        <v>169804427</v>
      </c>
      <c r="R205" s="32">
        <f>SUM(R173:R178,R180:R184,R186:R190,R192:R197,R199:R203)</f>
        <v>163286536</v>
      </c>
      <c r="S205" s="32">
        <f>SUM(S173:S178,S180:S184,S186:S190,S192:S197,S199:S203)</f>
        <v>106792998</v>
      </c>
      <c r="T205" s="37">
        <f t="shared" si="46"/>
        <v>0.65402206829839293</v>
      </c>
      <c r="U205" s="37">
        <f t="shared" si="47"/>
        <v>0.1133820723718959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2402462</v>
      </c>
      <c r="E208" s="31">
        <v>2419962</v>
      </c>
      <c r="F208" s="31">
        <v>516849</v>
      </c>
      <c r="G208" s="36">
        <f t="shared" ref="G208:G231" si="48">IF(($D208     =0),0,($F208     /$D208     ))</f>
        <v>0.21513305933663052</v>
      </c>
      <c r="H208" s="31">
        <v>462066</v>
      </c>
      <c r="I208" s="36">
        <f t="shared" ref="I208:I231" si="49">IF(($D208     =0),0,($H208     /$D208     ))</f>
        <v>0.19233020126853204</v>
      </c>
      <c r="J208" s="31">
        <v>532541</v>
      </c>
      <c r="K208" s="36">
        <f t="shared" ref="K208:K231" si="50">IF(($E208     =0),0,($J208     /$E208     ))</f>
        <v>0.22006171997742113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1511456</v>
      </c>
      <c r="O208" s="36">
        <f t="shared" ref="O208:O231" si="53">IF(($E208     =0),0,($N208     /$E208     ))</f>
        <v>0.62457840247078256</v>
      </c>
      <c r="P208" s="31">
        <v>395030</v>
      </c>
      <c r="Q208" s="31">
        <v>5440813</v>
      </c>
      <c r="R208" s="31">
        <v>3168375</v>
      </c>
      <c r="S208" s="31">
        <v>1374389</v>
      </c>
      <c r="T208" s="36">
        <f t="shared" ref="T208:T231" si="54">IF(($R208     =0),0,($S208     /$R208     ))</f>
        <v>0.43378356412987729</v>
      </c>
      <c r="U208" s="36">
        <f t="shared" ref="U208:U231" si="55">IF(($P208     =0),0,(($J208     /$P208     )-1))</f>
        <v>0.34810267574614584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0</v>
      </c>
      <c r="E209" s="31">
        <v>2144422</v>
      </c>
      <c r="F209" s="31">
        <v>0</v>
      </c>
      <c r="G209" s="36">
        <f t="shared" si="48"/>
        <v>0</v>
      </c>
      <c r="H209" s="31">
        <v>0</v>
      </c>
      <c r="I209" s="36">
        <f t="shared" si="49"/>
        <v>0</v>
      </c>
      <c r="J209" s="31">
        <v>0</v>
      </c>
      <c r="K209" s="36">
        <f t="shared" si="50"/>
        <v>0</v>
      </c>
      <c r="L209" s="31">
        <v>0</v>
      </c>
      <c r="M209" s="36">
        <f t="shared" si="51"/>
        <v>0</v>
      </c>
      <c r="N209" s="31">
        <f t="shared" si="52"/>
        <v>0</v>
      </c>
      <c r="O209" s="36">
        <f t="shared" si="53"/>
        <v>0</v>
      </c>
      <c r="P209" s="31">
        <v>0</v>
      </c>
      <c r="Q209" s="31">
        <v>0</v>
      </c>
      <c r="R209" s="31">
        <v>0</v>
      </c>
      <c r="S209" s="31">
        <v>0</v>
      </c>
      <c r="T209" s="36">
        <f t="shared" si="54"/>
        <v>0</v>
      </c>
      <c r="U209" s="36">
        <f t="shared" si="55"/>
        <v>0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772612</v>
      </c>
      <c r="E210" s="31">
        <v>542612</v>
      </c>
      <c r="F210" s="31">
        <v>2272</v>
      </c>
      <c r="G210" s="36">
        <f t="shared" si="48"/>
        <v>2.9406739734821616E-3</v>
      </c>
      <c r="H210" s="31">
        <v>2250</v>
      </c>
      <c r="I210" s="36">
        <f t="shared" si="49"/>
        <v>2.9121991374713311E-3</v>
      </c>
      <c r="J210" s="31">
        <v>2250</v>
      </c>
      <c r="K210" s="36">
        <f t="shared" si="50"/>
        <v>4.1466093635968244E-3</v>
      </c>
      <c r="L210" s="31">
        <v>0</v>
      </c>
      <c r="M210" s="36">
        <f t="shared" si="51"/>
        <v>0</v>
      </c>
      <c r="N210" s="31">
        <f t="shared" si="52"/>
        <v>6772</v>
      </c>
      <c r="O210" s="36">
        <f t="shared" si="53"/>
        <v>1.2480372715678974E-2</v>
      </c>
      <c r="P210" s="31">
        <v>2250</v>
      </c>
      <c r="Q210" s="31">
        <v>2791785</v>
      </c>
      <c r="R210" s="31">
        <v>473086</v>
      </c>
      <c r="S210" s="31">
        <v>16757</v>
      </c>
      <c r="T210" s="36">
        <f t="shared" si="54"/>
        <v>3.5420621197837177E-2</v>
      </c>
      <c r="U210" s="36">
        <f t="shared" si="55"/>
        <v>0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0</v>
      </c>
      <c r="E211" s="31">
        <v>0</v>
      </c>
      <c r="F211" s="31">
        <v>0</v>
      </c>
      <c r="G211" s="36">
        <f t="shared" si="48"/>
        <v>0</v>
      </c>
      <c r="H211" s="31">
        <v>0</v>
      </c>
      <c r="I211" s="36">
        <f t="shared" si="49"/>
        <v>0</v>
      </c>
      <c r="J211" s="31">
        <v>0</v>
      </c>
      <c r="K211" s="36">
        <f t="shared" si="50"/>
        <v>0</v>
      </c>
      <c r="L211" s="31">
        <v>0</v>
      </c>
      <c r="M211" s="36">
        <f t="shared" si="51"/>
        <v>0</v>
      </c>
      <c r="N211" s="31">
        <f t="shared" si="52"/>
        <v>0</v>
      </c>
      <c r="O211" s="36">
        <f t="shared" si="53"/>
        <v>0</v>
      </c>
      <c r="P211" s="31">
        <v>0</v>
      </c>
      <c r="Q211" s="31">
        <v>0</v>
      </c>
      <c r="R211" s="31">
        <v>0</v>
      </c>
      <c r="S211" s="31">
        <v>0</v>
      </c>
      <c r="T211" s="36">
        <f t="shared" si="54"/>
        <v>0</v>
      </c>
      <c r="U211" s="36">
        <f t="shared" si="55"/>
        <v>0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0</v>
      </c>
      <c r="E212" s="31">
        <v>0</v>
      </c>
      <c r="F212" s="31">
        <v>0</v>
      </c>
      <c r="G212" s="36">
        <f t="shared" si="48"/>
        <v>0</v>
      </c>
      <c r="H212" s="31">
        <v>0</v>
      </c>
      <c r="I212" s="36">
        <f t="shared" si="49"/>
        <v>0</v>
      </c>
      <c r="J212" s="31">
        <v>0</v>
      </c>
      <c r="K212" s="36">
        <f t="shared" si="50"/>
        <v>0</v>
      </c>
      <c r="L212" s="31">
        <v>0</v>
      </c>
      <c r="M212" s="36">
        <f t="shared" si="51"/>
        <v>0</v>
      </c>
      <c r="N212" s="31">
        <f t="shared" si="52"/>
        <v>0</v>
      </c>
      <c r="O212" s="36">
        <f t="shared" si="53"/>
        <v>0</v>
      </c>
      <c r="P212" s="31">
        <v>0</v>
      </c>
      <c r="Q212" s="31">
        <v>0</v>
      </c>
      <c r="R212" s="31">
        <v>0</v>
      </c>
      <c r="S212" s="31">
        <v>0</v>
      </c>
      <c r="T212" s="36">
        <f t="shared" si="54"/>
        <v>0</v>
      </c>
      <c r="U212" s="36">
        <f t="shared" si="55"/>
        <v>0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0</v>
      </c>
      <c r="E213" s="31">
        <v>0</v>
      </c>
      <c r="F213" s="31">
        <v>0</v>
      </c>
      <c r="G213" s="36">
        <f t="shared" si="48"/>
        <v>0</v>
      </c>
      <c r="H213" s="31">
        <v>0</v>
      </c>
      <c r="I213" s="36">
        <f t="shared" si="49"/>
        <v>0</v>
      </c>
      <c r="J213" s="31">
        <v>0</v>
      </c>
      <c r="K213" s="36">
        <f t="shared" si="50"/>
        <v>0</v>
      </c>
      <c r="L213" s="31">
        <v>0</v>
      </c>
      <c r="M213" s="36">
        <f t="shared" si="51"/>
        <v>0</v>
      </c>
      <c r="N213" s="31">
        <f t="shared" si="52"/>
        <v>0</v>
      </c>
      <c r="O213" s="36">
        <f t="shared" si="53"/>
        <v>0</v>
      </c>
      <c r="P213" s="31">
        <v>0</v>
      </c>
      <c r="Q213" s="31">
        <v>0</v>
      </c>
      <c r="R213" s="31">
        <v>0</v>
      </c>
      <c r="S213" s="31">
        <v>0</v>
      </c>
      <c r="T213" s="36">
        <f t="shared" si="54"/>
        <v>0</v>
      </c>
      <c r="U213" s="36">
        <f t="shared" si="55"/>
        <v>0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4071635</v>
      </c>
      <c r="E214" s="31">
        <v>4278535</v>
      </c>
      <c r="F214" s="31">
        <v>869055</v>
      </c>
      <c r="G214" s="36">
        <f t="shared" si="48"/>
        <v>0.21344128341563032</v>
      </c>
      <c r="H214" s="31">
        <v>808994</v>
      </c>
      <c r="I214" s="36">
        <f t="shared" si="49"/>
        <v>0.19869020675969237</v>
      </c>
      <c r="J214" s="31">
        <v>511640</v>
      </c>
      <c r="K214" s="36">
        <f t="shared" si="50"/>
        <v>0.11958298810223593</v>
      </c>
      <c r="L214" s="31">
        <v>0</v>
      </c>
      <c r="M214" s="36">
        <f t="shared" si="51"/>
        <v>0</v>
      </c>
      <c r="N214" s="31">
        <f t="shared" si="52"/>
        <v>2189689</v>
      </c>
      <c r="O214" s="36">
        <f t="shared" si="53"/>
        <v>0.51178475810061153</v>
      </c>
      <c r="P214" s="31">
        <v>799388</v>
      </c>
      <c r="Q214" s="31">
        <v>4710895</v>
      </c>
      <c r="R214" s="31">
        <v>3962026</v>
      </c>
      <c r="S214" s="31">
        <v>2731979</v>
      </c>
      <c r="T214" s="36">
        <f t="shared" si="54"/>
        <v>0.68954090659677647</v>
      </c>
      <c r="U214" s="36">
        <f t="shared" si="55"/>
        <v>-0.35996036968280731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13817430</v>
      </c>
      <c r="E215" s="31">
        <v>13867430</v>
      </c>
      <c r="F215" s="31">
        <v>1940180</v>
      </c>
      <c r="G215" s="36">
        <f t="shared" si="48"/>
        <v>0.14041540286435322</v>
      </c>
      <c r="H215" s="31">
        <v>4911349</v>
      </c>
      <c r="I215" s="36">
        <f t="shared" si="49"/>
        <v>0.35544591143215487</v>
      </c>
      <c r="J215" s="31">
        <v>4847701</v>
      </c>
      <c r="K215" s="36">
        <f t="shared" si="50"/>
        <v>0.34957457870708558</v>
      </c>
      <c r="L215" s="31">
        <v>0</v>
      </c>
      <c r="M215" s="36">
        <f t="shared" si="51"/>
        <v>0</v>
      </c>
      <c r="N215" s="31">
        <f t="shared" si="52"/>
        <v>11699230</v>
      </c>
      <c r="O215" s="36">
        <f t="shared" si="53"/>
        <v>0.84364802995219734</v>
      </c>
      <c r="P215" s="31">
        <v>1751338</v>
      </c>
      <c r="Q215" s="31">
        <v>12868560</v>
      </c>
      <c r="R215" s="31">
        <v>13021360</v>
      </c>
      <c r="S215" s="31">
        <v>10372998</v>
      </c>
      <c r="T215" s="36">
        <f t="shared" si="54"/>
        <v>0.7966140249559186</v>
      </c>
      <c r="U215" s="36">
        <f t="shared" si="55"/>
        <v>1.7679985245566532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21064139</v>
      </c>
      <c r="E216" s="32">
        <f>SUM(E208:E215)</f>
        <v>23252961</v>
      </c>
      <c r="F216" s="32">
        <f>SUM(F208:F215)</f>
        <v>3328356</v>
      </c>
      <c r="G216" s="37">
        <f t="shared" si="48"/>
        <v>0.15801054104323942</v>
      </c>
      <c r="H216" s="32">
        <f>SUM(H208:H215)</f>
        <v>6184659</v>
      </c>
      <c r="I216" s="37">
        <f t="shared" si="49"/>
        <v>0.29361081409498863</v>
      </c>
      <c r="J216" s="32">
        <f>SUM(J208:J215)</f>
        <v>5894132</v>
      </c>
      <c r="K216" s="37">
        <f t="shared" si="50"/>
        <v>0.25347877201531455</v>
      </c>
      <c r="L216" s="32">
        <f>SUM(L208:L215)</f>
        <v>0</v>
      </c>
      <c r="M216" s="37">
        <f t="shared" si="51"/>
        <v>0</v>
      </c>
      <c r="N216" s="32">
        <f t="shared" si="52"/>
        <v>15407147</v>
      </c>
      <c r="O216" s="37">
        <f t="shared" si="53"/>
        <v>0.66258860538234254</v>
      </c>
      <c r="P216" s="32">
        <f>SUM(P208:P215)</f>
        <v>2948006</v>
      </c>
      <c r="Q216" s="32">
        <f>SUM(Q208:Q215)</f>
        <v>25812053</v>
      </c>
      <c r="R216" s="32">
        <f>SUM(R208:R215)</f>
        <v>20624847</v>
      </c>
      <c r="S216" s="32">
        <f>SUM(S208:S215)</f>
        <v>14496123</v>
      </c>
      <c r="T216" s="37">
        <f t="shared" si="54"/>
        <v>0.70284754112357783</v>
      </c>
      <c r="U216" s="37">
        <f t="shared" si="55"/>
        <v>0.99936228080946909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0</v>
      </c>
      <c r="E217" s="31">
        <v>0</v>
      </c>
      <c r="F217" s="31">
        <v>0</v>
      </c>
      <c r="G217" s="36">
        <f t="shared" si="48"/>
        <v>0</v>
      </c>
      <c r="H217" s="31">
        <v>0</v>
      </c>
      <c r="I217" s="36">
        <f t="shared" si="49"/>
        <v>0</v>
      </c>
      <c r="J217" s="31">
        <v>0</v>
      </c>
      <c r="K217" s="36">
        <f t="shared" si="50"/>
        <v>0</v>
      </c>
      <c r="L217" s="31">
        <v>0</v>
      </c>
      <c r="M217" s="36">
        <f t="shared" si="51"/>
        <v>0</v>
      </c>
      <c r="N217" s="31">
        <f t="shared" si="52"/>
        <v>0</v>
      </c>
      <c r="O217" s="36">
        <f t="shared" si="53"/>
        <v>0</v>
      </c>
      <c r="P217" s="31">
        <v>0</v>
      </c>
      <c r="Q217" s="31">
        <v>0</v>
      </c>
      <c r="R217" s="31">
        <v>0</v>
      </c>
      <c r="S217" s="31">
        <v>0</v>
      </c>
      <c r="T217" s="36">
        <f t="shared" si="54"/>
        <v>0</v>
      </c>
      <c r="U217" s="36">
        <f t="shared" si="55"/>
        <v>0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11595</v>
      </c>
      <c r="E218" s="31">
        <v>11595</v>
      </c>
      <c r="F218" s="31">
        <v>0</v>
      </c>
      <c r="G218" s="36">
        <f t="shared" si="48"/>
        <v>0</v>
      </c>
      <c r="H218" s="31">
        <v>0</v>
      </c>
      <c r="I218" s="36">
        <f t="shared" si="49"/>
        <v>0</v>
      </c>
      <c r="J218" s="31">
        <v>0</v>
      </c>
      <c r="K218" s="36">
        <f t="shared" si="50"/>
        <v>0</v>
      </c>
      <c r="L218" s="31">
        <v>0</v>
      </c>
      <c r="M218" s="36">
        <f t="shared" si="51"/>
        <v>0</v>
      </c>
      <c r="N218" s="31">
        <f t="shared" si="52"/>
        <v>0</v>
      </c>
      <c r="O218" s="36">
        <f t="shared" si="53"/>
        <v>0</v>
      </c>
      <c r="P218" s="31">
        <v>0</v>
      </c>
      <c r="Q218" s="31">
        <v>11106</v>
      </c>
      <c r="R218" s="31">
        <v>11106</v>
      </c>
      <c r="S218" s="31">
        <v>0</v>
      </c>
      <c r="T218" s="36">
        <f t="shared" si="54"/>
        <v>0</v>
      </c>
      <c r="U218" s="36">
        <f t="shared" si="55"/>
        <v>0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10858824</v>
      </c>
      <c r="E219" s="31">
        <v>10858824</v>
      </c>
      <c r="F219" s="31">
        <v>3534119</v>
      </c>
      <c r="G219" s="36">
        <f t="shared" si="48"/>
        <v>0.3254605655271694</v>
      </c>
      <c r="H219" s="31">
        <v>1146975</v>
      </c>
      <c r="I219" s="36">
        <f t="shared" si="49"/>
        <v>0.10562607884610709</v>
      </c>
      <c r="J219" s="31">
        <v>2632602</v>
      </c>
      <c r="K219" s="36">
        <f t="shared" si="50"/>
        <v>0.24243896024099848</v>
      </c>
      <c r="L219" s="31">
        <v>0</v>
      </c>
      <c r="M219" s="36">
        <f t="shared" si="51"/>
        <v>0</v>
      </c>
      <c r="N219" s="31">
        <f t="shared" si="52"/>
        <v>7313696</v>
      </c>
      <c r="O219" s="36">
        <f t="shared" si="53"/>
        <v>0.67352560461427502</v>
      </c>
      <c r="P219" s="31">
        <v>1855388</v>
      </c>
      <c r="Q219" s="31">
        <v>7808817</v>
      </c>
      <c r="R219" s="31">
        <v>10330887</v>
      </c>
      <c r="S219" s="31">
        <v>7571246</v>
      </c>
      <c r="T219" s="36">
        <f t="shared" si="54"/>
        <v>0.73287472798802267</v>
      </c>
      <c r="U219" s="36">
        <f t="shared" si="55"/>
        <v>0.4188956703395732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0</v>
      </c>
      <c r="E220" s="31">
        <v>0</v>
      </c>
      <c r="F220" s="31">
        <v>0</v>
      </c>
      <c r="G220" s="36">
        <f t="shared" si="48"/>
        <v>0</v>
      </c>
      <c r="H220" s="31">
        <v>0</v>
      </c>
      <c r="I220" s="36">
        <f t="shared" si="49"/>
        <v>0</v>
      </c>
      <c r="J220" s="31">
        <v>0</v>
      </c>
      <c r="K220" s="36">
        <f t="shared" si="50"/>
        <v>0</v>
      </c>
      <c r="L220" s="31">
        <v>0</v>
      </c>
      <c r="M220" s="36">
        <f t="shared" si="51"/>
        <v>0</v>
      </c>
      <c r="N220" s="31">
        <f t="shared" si="52"/>
        <v>0</v>
      </c>
      <c r="O220" s="36">
        <f t="shared" si="53"/>
        <v>0</v>
      </c>
      <c r="P220" s="31">
        <v>0</v>
      </c>
      <c r="Q220" s="31">
        <v>0</v>
      </c>
      <c r="R220" s="31">
        <v>0</v>
      </c>
      <c r="S220" s="31">
        <v>0</v>
      </c>
      <c r="T220" s="36">
        <f t="shared" si="54"/>
        <v>0</v>
      </c>
      <c r="U220" s="36">
        <f t="shared" si="55"/>
        <v>0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5002372</v>
      </c>
      <c r="E221" s="31">
        <v>5632402</v>
      </c>
      <c r="F221" s="31">
        <v>1185224</v>
      </c>
      <c r="G221" s="36">
        <f t="shared" si="48"/>
        <v>0.2369323992697864</v>
      </c>
      <c r="H221" s="31">
        <v>690143</v>
      </c>
      <c r="I221" s="36">
        <f t="shared" si="49"/>
        <v>0.13796315028150646</v>
      </c>
      <c r="J221" s="31">
        <v>1136893</v>
      </c>
      <c r="K221" s="36">
        <f t="shared" si="50"/>
        <v>0.20184869616905896</v>
      </c>
      <c r="L221" s="31">
        <v>0</v>
      </c>
      <c r="M221" s="36">
        <f t="shared" si="51"/>
        <v>0</v>
      </c>
      <c r="N221" s="31">
        <f t="shared" si="52"/>
        <v>3012260</v>
      </c>
      <c r="O221" s="36">
        <f t="shared" si="53"/>
        <v>0.53480912761553601</v>
      </c>
      <c r="P221" s="31">
        <v>626707</v>
      </c>
      <c r="Q221" s="31">
        <v>4629141</v>
      </c>
      <c r="R221" s="31">
        <v>4631191</v>
      </c>
      <c r="S221" s="31">
        <v>2425657</v>
      </c>
      <c r="T221" s="36">
        <f t="shared" si="54"/>
        <v>0.52376526902043119</v>
      </c>
      <c r="U221" s="36">
        <f t="shared" si="55"/>
        <v>0.81407420054347557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8515172</v>
      </c>
      <c r="E222" s="31">
        <v>8148312</v>
      </c>
      <c r="F222" s="31">
        <v>2616354</v>
      </c>
      <c r="G222" s="36">
        <f t="shared" si="48"/>
        <v>0.30725791563576166</v>
      </c>
      <c r="H222" s="31">
        <v>1833638</v>
      </c>
      <c r="I222" s="36">
        <f t="shared" si="49"/>
        <v>0.21533775242590519</v>
      </c>
      <c r="J222" s="31">
        <v>1636775</v>
      </c>
      <c r="K222" s="36">
        <f t="shared" si="50"/>
        <v>0.20087289244692644</v>
      </c>
      <c r="L222" s="31">
        <v>0</v>
      </c>
      <c r="M222" s="36">
        <f t="shared" si="51"/>
        <v>0</v>
      </c>
      <c r="N222" s="31">
        <f t="shared" si="52"/>
        <v>6086767</v>
      </c>
      <c r="O222" s="36">
        <f t="shared" si="53"/>
        <v>0.74699729219990596</v>
      </c>
      <c r="P222" s="31">
        <v>1258724</v>
      </c>
      <c r="Q222" s="31">
        <v>7911503</v>
      </c>
      <c r="R222" s="31">
        <v>8024521</v>
      </c>
      <c r="S222" s="31">
        <v>5371051</v>
      </c>
      <c r="T222" s="36">
        <f t="shared" si="54"/>
        <v>0.66932979551053573</v>
      </c>
      <c r="U222" s="36">
        <f t="shared" si="55"/>
        <v>0.30034463472532491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12028114</v>
      </c>
      <c r="E223" s="31">
        <v>12493622</v>
      </c>
      <c r="F223" s="31">
        <v>2756998</v>
      </c>
      <c r="G223" s="36">
        <f t="shared" si="48"/>
        <v>0.22921282588442377</v>
      </c>
      <c r="H223" s="31">
        <v>2586437</v>
      </c>
      <c r="I223" s="36">
        <f t="shared" si="49"/>
        <v>0.21503263105088627</v>
      </c>
      <c r="J223" s="31">
        <v>2384736</v>
      </c>
      <c r="K223" s="36">
        <f t="shared" si="50"/>
        <v>0.19087627270938723</v>
      </c>
      <c r="L223" s="31">
        <v>0</v>
      </c>
      <c r="M223" s="36">
        <f t="shared" si="51"/>
        <v>0</v>
      </c>
      <c r="N223" s="31">
        <f t="shared" si="52"/>
        <v>7728171</v>
      </c>
      <c r="O223" s="36">
        <f t="shared" si="53"/>
        <v>0.61856929879901923</v>
      </c>
      <c r="P223" s="31">
        <v>2226525</v>
      </c>
      <c r="Q223" s="31">
        <v>12728889</v>
      </c>
      <c r="R223" s="31">
        <v>12712449</v>
      </c>
      <c r="S223" s="31">
        <v>5715442</v>
      </c>
      <c r="T223" s="36">
        <f t="shared" si="54"/>
        <v>0.44959409473343809</v>
      </c>
      <c r="U223" s="36">
        <f t="shared" si="55"/>
        <v>7.1057365176676601E-2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36416077</v>
      </c>
      <c r="E224" s="32">
        <f>SUM(E217:E223)</f>
        <v>37144755</v>
      </c>
      <c r="F224" s="32">
        <f>SUM(F217:F223)</f>
        <v>10092695</v>
      </c>
      <c r="G224" s="37">
        <f t="shared" si="48"/>
        <v>0.27714943045622403</v>
      </c>
      <c r="H224" s="32">
        <f>SUM(H217:H223)</f>
        <v>6257193</v>
      </c>
      <c r="I224" s="37">
        <f t="shared" si="49"/>
        <v>0.17182501563801064</v>
      </c>
      <c r="J224" s="32">
        <f>SUM(J217:J223)</f>
        <v>7791006</v>
      </c>
      <c r="K224" s="37">
        <f t="shared" si="50"/>
        <v>0.20974713657419466</v>
      </c>
      <c r="L224" s="32">
        <f>SUM(L217:L223)</f>
        <v>0</v>
      </c>
      <c r="M224" s="37">
        <f t="shared" si="51"/>
        <v>0</v>
      </c>
      <c r="N224" s="32">
        <f t="shared" si="52"/>
        <v>24140894</v>
      </c>
      <c r="O224" s="37">
        <f t="shared" si="53"/>
        <v>0.64991393805128073</v>
      </c>
      <c r="P224" s="32">
        <f>SUM(P217:P223)</f>
        <v>5967344</v>
      </c>
      <c r="Q224" s="32">
        <f>SUM(Q217:Q223)</f>
        <v>33089456</v>
      </c>
      <c r="R224" s="32">
        <f>SUM(R217:R223)</f>
        <v>35710154</v>
      </c>
      <c r="S224" s="32">
        <f>SUM(S217:S223)</f>
        <v>21083396</v>
      </c>
      <c r="T224" s="37">
        <f t="shared" si="54"/>
        <v>0.59040339058745028</v>
      </c>
      <c r="U224" s="37">
        <f t="shared" si="55"/>
        <v>0.30560698360945837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7958573</v>
      </c>
      <c r="E225" s="31">
        <v>7958573</v>
      </c>
      <c r="F225" s="31">
        <v>1949819</v>
      </c>
      <c r="G225" s="36">
        <f t="shared" si="48"/>
        <v>0.24499605645383915</v>
      </c>
      <c r="H225" s="31">
        <v>7380420</v>
      </c>
      <c r="I225" s="36">
        <f t="shared" si="49"/>
        <v>0.92735469034461326</v>
      </c>
      <c r="J225" s="31">
        <v>944884</v>
      </c>
      <c r="K225" s="36">
        <f t="shared" si="50"/>
        <v>0.1187253041468615</v>
      </c>
      <c r="L225" s="31">
        <v>0</v>
      </c>
      <c r="M225" s="36">
        <f t="shared" si="51"/>
        <v>0</v>
      </c>
      <c r="N225" s="31">
        <f t="shared" si="52"/>
        <v>10275123</v>
      </c>
      <c r="O225" s="36">
        <f t="shared" si="53"/>
        <v>1.2910760509453139</v>
      </c>
      <c r="P225" s="31">
        <v>1750427</v>
      </c>
      <c r="Q225" s="31">
        <v>10250000</v>
      </c>
      <c r="R225" s="31">
        <v>10250000</v>
      </c>
      <c r="S225" s="31">
        <v>7674740</v>
      </c>
      <c r="T225" s="36">
        <f t="shared" si="54"/>
        <v>0.74875512195121952</v>
      </c>
      <c r="U225" s="36">
        <f t="shared" si="55"/>
        <v>-0.46019799740291945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6767386</v>
      </c>
      <c r="E226" s="31">
        <v>6763764</v>
      </c>
      <c r="F226" s="31">
        <v>1313978</v>
      </c>
      <c r="G226" s="36">
        <f t="shared" si="48"/>
        <v>0.19416330027576378</v>
      </c>
      <c r="H226" s="31">
        <v>1767999</v>
      </c>
      <c r="I226" s="36">
        <f t="shared" si="49"/>
        <v>0.26125286779858575</v>
      </c>
      <c r="J226" s="31">
        <v>1288432</v>
      </c>
      <c r="K226" s="36">
        <f t="shared" si="50"/>
        <v>0.19049038375673663</v>
      </c>
      <c r="L226" s="31">
        <v>0</v>
      </c>
      <c r="M226" s="36">
        <f t="shared" si="51"/>
        <v>0</v>
      </c>
      <c r="N226" s="31">
        <f t="shared" si="52"/>
        <v>4370409</v>
      </c>
      <c r="O226" s="36">
        <f t="shared" si="53"/>
        <v>0.64615042748386842</v>
      </c>
      <c r="P226" s="31">
        <v>1479757</v>
      </c>
      <c r="Q226" s="31">
        <v>6829558</v>
      </c>
      <c r="R226" s="31">
        <v>6666989</v>
      </c>
      <c r="S226" s="31">
        <v>4866040</v>
      </c>
      <c r="T226" s="36">
        <f t="shared" si="54"/>
        <v>0.72987071075113519</v>
      </c>
      <c r="U226" s="36">
        <f t="shared" si="55"/>
        <v>-0.12929487746974677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4675674</v>
      </c>
      <c r="E227" s="31">
        <v>5117674</v>
      </c>
      <c r="F227" s="31">
        <v>642207</v>
      </c>
      <c r="G227" s="36">
        <f t="shared" si="48"/>
        <v>0.13735067928174632</v>
      </c>
      <c r="H227" s="31">
        <v>1008313</v>
      </c>
      <c r="I227" s="36">
        <f t="shared" si="49"/>
        <v>0.21565083451070369</v>
      </c>
      <c r="J227" s="31">
        <v>1229204</v>
      </c>
      <c r="K227" s="36">
        <f t="shared" si="50"/>
        <v>0.24018802291822416</v>
      </c>
      <c r="L227" s="31">
        <v>0</v>
      </c>
      <c r="M227" s="36">
        <f t="shared" si="51"/>
        <v>0</v>
      </c>
      <c r="N227" s="31">
        <f t="shared" si="52"/>
        <v>2879724</v>
      </c>
      <c r="O227" s="36">
        <f t="shared" si="53"/>
        <v>0.56270172738630875</v>
      </c>
      <c r="P227" s="31">
        <v>1185029</v>
      </c>
      <c r="Q227" s="31">
        <v>4476988</v>
      </c>
      <c r="R227" s="31">
        <v>4477598</v>
      </c>
      <c r="S227" s="31">
        <v>3567931</v>
      </c>
      <c r="T227" s="36">
        <f t="shared" si="54"/>
        <v>0.79684040416312496</v>
      </c>
      <c r="U227" s="36">
        <f t="shared" si="55"/>
        <v>3.7277568734604749E-2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14508290</v>
      </c>
      <c r="E228" s="31">
        <v>17508290</v>
      </c>
      <c r="F228" s="31">
        <v>4327712</v>
      </c>
      <c r="G228" s="36">
        <f t="shared" si="48"/>
        <v>0.29829235561186052</v>
      </c>
      <c r="H228" s="31">
        <v>4977961</v>
      </c>
      <c r="I228" s="36">
        <f t="shared" si="49"/>
        <v>0.34311149005154984</v>
      </c>
      <c r="J228" s="31">
        <v>7549832</v>
      </c>
      <c r="K228" s="36">
        <f t="shared" si="50"/>
        <v>0.43121469886550884</v>
      </c>
      <c r="L228" s="31">
        <v>0</v>
      </c>
      <c r="M228" s="36">
        <f t="shared" si="51"/>
        <v>0</v>
      </c>
      <c r="N228" s="31">
        <f t="shared" si="52"/>
        <v>16855505</v>
      </c>
      <c r="O228" s="36">
        <f t="shared" si="53"/>
        <v>0.96271566212348547</v>
      </c>
      <c r="P228" s="31">
        <v>3425358</v>
      </c>
      <c r="Q228" s="31">
        <v>9578090</v>
      </c>
      <c r="R228" s="31">
        <v>10313698</v>
      </c>
      <c r="S228" s="31">
        <v>8930421</v>
      </c>
      <c r="T228" s="36">
        <f t="shared" si="54"/>
        <v>0.86587962920768091</v>
      </c>
      <c r="U228" s="36">
        <f t="shared" si="55"/>
        <v>1.2041001261765922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5582027</v>
      </c>
      <c r="E229" s="31">
        <v>5239921</v>
      </c>
      <c r="F229" s="31">
        <v>1334837</v>
      </c>
      <c r="G229" s="36">
        <f t="shared" si="48"/>
        <v>0.23913123315240145</v>
      </c>
      <c r="H229" s="31">
        <v>1388188</v>
      </c>
      <c r="I229" s="36">
        <f t="shared" si="49"/>
        <v>0.24868887233974324</v>
      </c>
      <c r="J229" s="31">
        <v>1317209</v>
      </c>
      <c r="K229" s="36">
        <f t="shared" si="50"/>
        <v>0.25137955324135614</v>
      </c>
      <c r="L229" s="31">
        <v>0</v>
      </c>
      <c r="M229" s="36">
        <f t="shared" si="51"/>
        <v>0</v>
      </c>
      <c r="N229" s="31">
        <f t="shared" si="52"/>
        <v>4040234</v>
      </c>
      <c r="O229" s="36">
        <f t="shared" si="53"/>
        <v>0.77104864748915103</v>
      </c>
      <c r="P229" s="31">
        <v>1361263</v>
      </c>
      <c r="Q229" s="31">
        <v>5226190</v>
      </c>
      <c r="R229" s="31">
        <v>4630214</v>
      </c>
      <c r="S229" s="31">
        <v>3980983</v>
      </c>
      <c r="T229" s="36">
        <f t="shared" si="54"/>
        <v>0.85978380264929444</v>
      </c>
      <c r="U229" s="36">
        <f t="shared" si="55"/>
        <v>-3.2362592680473923E-2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39491950</v>
      </c>
      <c r="E230" s="32">
        <f>SUM(E225:E229)</f>
        <v>42588222</v>
      </c>
      <c r="F230" s="32">
        <f>SUM(F225:F229)</f>
        <v>9568553</v>
      </c>
      <c r="G230" s="37">
        <f t="shared" si="48"/>
        <v>0.24229122643981874</v>
      </c>
      <c r="H230" s="32">
        <f>SUM(H225:H229)</f>
        <v>16522881</v>
      </c>
      <c r="I230" s="37">
        <f t="shared" si="49"/>
        <v>0.41838605082808017</v>
      </c>
      <c r="J230" s="32">
        <f>SUM(J225:J229)</f>
        <v>12329561</v>
      </c>
      <c r="K230" s="37">
        <f t="shared" si="50"/>
        <v>0.28950635694535454</v>
      </c>
      <c r="L230" s="32">
        <f>SUM(L225:L229)</f>
        <v>0</v>
      </c>
      <c r="M230" s="37">
        <f t="shared" si="51"/>
        <v>0</v>
      </c>
      <c r="N230" s="32">
        <f t="shared" si="52"/>
        <v>38420995</v>
      </c>
      <c r="O230" s="37">
        <f t="shared" si="53"/>
        <v>0.90215071669345581</v>
      </c>
      <c r="P230" s="32">
        <f>SUM(P225:P229)</f>
        <v>9201834</v>
      </c>
      <c r="Q230" s="32">
        <f>SUM(Q225:Q229)</f>
        <v>36360826</v>
      </c>
      <c r="R230" s="32">
        <f>SUM(R225:R229)</f>
        <v>36338499</v>
      </c>
      <c r="S230" s="32">
        <f>SUM(S225:S229)</f>
        <v>29020115</v>
      </c>
      <c r="T230" s="37">
        <f t="shared" si="54"/>
        <v>0.79860522032018988</v>
      </c>
      <c r="U230" s="37">
        <f t="shared" si="55"/>
        <v>0.33990256724909407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96972166</v>
      </c>
      <c r="E231" s="32">
        <f>SUM(E208:E215,E217:E223,E225:E229)</f>
        <v>102985938</v>
      </c>
      <c r="F231" s="32">
        <f>SUM(F208:F215,F217:F223,F225:F229)</f>
        <v>22989604</v>
      </c>
      <c r="G231" s="37">
        <f t="shared" si="48"/>
        <v>0.23707425489495615</v>
      </c>
      <c r="H231" s="32">
        <f>SUM(H208:H215,H217:H223,H225:H229)</f>
        <v>28964733</v>
      </c>
      <c r="I231" s="37">
        <f t="shared" si="49"/>
        <v>0.29869120382440462</v>
      </c>
      <c r="J231" s="32">
        <f>SUM(J208:J215,J217:J223,J225:J229)</f>
        <v>26014699</v>
      </c>
      <c r="K231" s="37">
        <f t="shared" si="50"/>
        <v>0.25260437983290496</v>
      </c>
      <c r="L231" s="32">
        <f>SUM(L208:L215,L217:L223,L225:L229)</f>
        <v>0</v>
      </c>
      <c r="M231" s="37">
        <f t="shared" si="51"/>
        <v>0</v>
      </c>
      <c r="N231" s="32">
        <f t="shared" si="52"/>
        <v>77969036</v>
      </c>
      <c r="O231" s="37">
        <f t="shared" si="53"/>
        <v>0.75708429242058273</v>
      </c>
      <c r="P231" s="32">
        <f>SUM(P208:P215,P217:P223,P225:P229)</f>
        <v>18117184</v>
      </c>
      <c r="Q231" s="32">
        <f>SUM(Q208:Q215,Q217:Q223,Q225:Q229)</f>
        <v>95262335</v>
      </c>
      <c r="R231" s="32">
        <f>SUM(R208:R215,R217:R223,R225:R229)</f>
        <v>92673500</v>
      </c>
      <c r="S231" s="32">
        <f>SUM(S208:S215,S217:S223,S225:S229)</f>
        <v>64599634</v>
      </c>
      <c r="T231" s="37">
        <f t="shared" si="54"/>
        <v>0.69706695009900355</v>
      </c>
      <c r="U231" s="37">
        <f t="shared" si="55"/>
        <v>0.43591294320353535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8907457</v>
      </c>
      <c r="E234" s="31">
        <v>8657457</v>
      </c>
      <c r="F234" s="31">
        <v>1532752</v>
      </c>
      <c r="G234" s="36">
        <f t="shared" ref="G234:G260" si="56">IF(($D234     =0),0,($F234     /$D234     ))</f>
        <v>0.17207515006808341</v>
      </c>
      <c r="H234" s="31">
        <v>1680199</v>
      </c>
      <c r="I234" s="36">
        <f t="shared" ref="I234:I260" si="57">IF(($D234     =0),0,($H234     /$D234     ))</f>
        <v>0.18862835936227365</v>
      </c>
      <c r="J234" s="31">
        <v>1749149</v>
      </c>
      <c r="K234" s="36">
        <f t="shared" ref="K234:K260" si="58">IF(($E234     =0),0,($J234     /$E234     ))</f>
        <v>0.20203958275507461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4962100</v>
      </c>
      <c r="O234" s="36">
        <f t="shared" ref="O234:O260" si="61">IF(($E234     =0),0,($N234     /$E234     ))</f>
        <v>0.57315906968986385</v>
      </c>
      <c r="P234" s="31">
        <v>1332805</v>
      </c>
      <c r="Q234" s="31">
        <v>7659445</v>
      </c>
      <c r="R234" s="31">
        <v>8663259</v>
      </c>
      <c r="S234" s="31">
        <v>4134004</v>
      </c>
      <c r="T234" s="36">
        <f t="shared" ref="T234:T260" si="62">IF(($R234     =0),0,($S234     /$R234     ))</f>
        <v>0.47718808822407366</v>
      </c>
      <c r="U234" s="36">
        <f t="shared" ref="U234:U260" si="63">IF(($P234     =0),0,(($J234     /$P234     )-1))</f>
        <v>0.31238178128083249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11339178</v>
      </c>
      <c r="E235" s="31">
        <v>13339178</v>
      </c>
      <c r="F235" s="31">
        <v>3212702</v>
      </c>
      <c r="G235" s="36">
        <f t="shared" si="56"/>
        <v>0.28332759217643466</v>
      </c>
      <c r="H235" s="31">
        <v>3477624</v>
      </c>
      <c r="I235" s="36">
        <f t="shared" si="57"/>
        <v>0.30669101411054661</v>
      </c>
      <c r="J235" s="31">
        <v>3269693</v>
      </c>
      <c r="K235" s="36">
        <f t="shared" si="58"/>
        <v>0.24511952685540295</v>
      </c>
      <c r="L235" s="31">
        <v>0</v>
      </c>
      <c r="M235" s="36">
        <f t="shared" si="59"/>
        <v>0</v>
      </c>
      <c r="N235" s="31">
        <f t="shared" si="60"/>
        <v>9960019</v>
      </c>
      <c r="O235" s="36">
        <f t="shared" si="61"/>
        <v>0.7466741203993229</v>
      </c>
      <c r="P235" s="31">
        <v>2156609</v>
      </c>
      <c r="Q235" s="31">
        <v>12601870</v>
      </c>
      <c r="R235" s="31">
        <v>12679744</v>
      </c>
      <c r="S235" s="31">
        <v>7265333</v>
      </c>
      <c r="T235" s="36">
        <f t="shared" si="62"/>
        <v>0.57298735684253566</v>
      </c>
      <c r="U235" s="36">
        <f t="shared" si="63"/>
        <v>0.51612693817006239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9155303</v>
      </c>
      <c r="E236" s="31">
        <v>9155303</v>
      </c>
      <c r="F236" s="31">
        <v>83172</v>
      </c>
      <c r="G236" s="36">
        <f t="shared" si="56"/>
        <v>9.0845709857991595E-3</v>
      </c>
      <c r="H236" s="31">
        <v>9330</v>
      </c>
      <c r="I236" s="36">
        <f t="shared" si="57"/>
        <v>1.0190815093722185E-3</v>
      </c>
      <c r="J236" s="31">
        <v>5442004</v>
      </c>
      <c r="K236" s="36">
        <f t="shared" si="58"/>
        <v>0.59441003754873001</v>
      </c>
      <c r="L236" s="31">
        <v>0</v>
      </c>
      <c r="M236" s="36">
        <f t="shared" si="59"/>
        <v>0</v>
      </c>
      <c r="N236" s="31">
        <f t="shared" si="60"/>
        <v>5534506</v>
      </c>
      <c r="O236" s="36">
        <f t="shared" si="61"/>
        <v>0.60451369004390132</v>
      </c>
      <c r="P236" s="31">
        <v>1614212</v>
      </c>
      <c r="Q236" s="31">
        <v>9832797</v>
      </c>
      <c r="R236" s="31">
        <v>8906854</v>
      </c>
      <c r="S236" s="31">
        <v>6059165</v>
      </c>
      <c r="T236" s="36">
        <f t="shared" si="62"/>
        <v>0.6802811632479886</v>
      </c>
      <c r="U236" s="36">
        <f t="shared" si="63"/>
        <v>2.3713068667560395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0</v>
      </c>
      <c r="E237" s="31">
        <v>0</v>
      </c>
      <c r="F237" s="31">
        <v>0</v>
      </c>
      <c r="G237" s="36">
        <f t="shared" si="56"/>
        <v>0</v>
      </c>
      <c r="H237" s="31">
        <v>0</v>
      </c>
      <c r="I237" s="36">
        <f t="shared" si="57"/>
        <v>0</v>
      </c>
      <c r="J237" s="31">
        <v>0</v>
      </c>
      <c r="K237" s="36">
        <f t="shared" si="58"/>
        <v>0</v>
      </c>
      <c r="L237" s="31">
        <v>0</v>
      </c>
      <c r="M237" s="36">
        <f t="shared" si="59"/>
        <v>0</v>
      </c>
      <c r="N237" s="31">
        <f t="shared" si="60"/>
        <v>0</v>
      </c>
      <c r="O237" s="36">
        <f t="shared" si="61"/>
        <v>0</v>
      </c>
      <c r="P237" s="31">
        <v>0</v>
      </c>
      <c r="Q237" s="31">
        <v>0</v>
      </c>
      <c r="R237" s="31">
        <v>0</v>
      </c>
      <c r="S237" s="31">
        <v>0</v>
      </c>
      <c r="T237" s="36">
        <f t="shared" si="62"/>
        <v>0</v>
      </c>
      <c r="U237" s="36">
        <f t="shared" si="63"/>
        <v>0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6307559</v>
      </c>
      <c r="E238" s="31">
        <v>6340882</v>
      </c>
      <c r="F238" s="31">
        <v>1909017</v>
      </c>
      <c r="G238" s="36">
        <f t="shared" si="56"/>
        <v>0.30265543294957686</v>
      </c>
      <c r="H238" s="31">
        <v>1413250</v>
      </c>
      <c r="I238" s="36">
        <f t="shared" si="57"/>
        <v>0.22405656451251585</v>
      </c>
      <c r="J238" s="31">
        <v>2565980</v>
      </c>
      <c r="K238" s="36">
        <f t="shared" si="58"/>
        <v>0.40467240992656855</v>
      </c>
      <c r="L238" s="31">
        <v>0</v>
      </c>
      <c r="M238" s="36">
        <f t="shared" si="59"/>
        <v>0</v>
      </c>
      <c r="N238" s="31">
        <f t="shared" si="60"/>
        <v>5888247</v>
      </c>
      <c r="O238" s="36">
        <f t="shared" si="61"/>
        <v>0.92861639752955505</v>
      </c>
      <c r="P238" s="31">
        <v>1729870</v>
      </c>
      <c r="Q238" s="31">
        <v>6688588</v>
      </c>
      <c r="R238" s="31">
        <v>6388588</v>
      </c>
      <c r="S238" s="31">
        <v>4632004</v>
      </c>
      <c r="T238" s="36">
        <f t="shared" si="62"/>
        <v>0.72504346813411669</v>
      </c>
      <c r="U238" s="36">
        <f t="shared" si="63"/>
        <v>0.48333689814841585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0</v>
      </c>
      <c r="E239" s="31">
        <v>0</v>
      </c>
      <c r="F239" s="31">
        <v>0</v>
      </c>
      <c r="G239" s="36">
        <f t="shared" si="56"/>
        <v>0</v>
      </c>
      <c r="H239" s="31">
        <v>0</v>
      </c>
      <c r="I239" s="36">
        <f t="shared" si="57"/>
        <v>0</v>
      </c>
      <c r="J239" s="31">
        <v>0</v>
      </c>
      <c r="K239" s="36">
        <f t="shared" si="58"/>
        <v>0</v>
      </c>
      <c r="L239" s="31">
        <v>0</v>
      </c>
      <c r="M239" s="36">
        <f t="shared" si="59"/>
        <v>0</v>
      </c>
      <c r="N239" s="31">
        <f t="shared" si="60"/>
        <v>0</v>
      </c>
      <c r="O239" s="36">
        <f t="shared" si="61"/>
        <v>0</v>
      </c>
      <c r="P239" s="31">
        <v>0</v>
      </c>
      <c r="Q239" s="31">
        <v>0</v>
      </c>
      <c r="R239" s="31">
        <v>0</v>
      </c>
      <c r="S239" s="31">
        <v>0</v>
      </c>
      <c r="T239" s="36">
        <f t="shared" si="62"/>
        <v>0</v>
      </c>
      <c r="U239" s="36">
        <f t="shared" si="63"/>
        <v>0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35709497</v>
      </c>
      <c r="E240" s="32">
        <f>SUM(E234:E239)</f>
        <v>37492820</v>
      </c>
      <c r="F240" s="32">
        <f>SUM(F234:F239)</f>
        <v>6737643</v>
      </c>
      <c r="G240" s="37">
        <f t="shared" si="56"/>
        <v>0.18867930287564677</v>
      </c>
      <c r="H240" s="32">
        <f>SUM(H234:H239)</f>
        <v>6580403</v>
      </c>
      <c r="I240" s="37">
        <f t="shared" si="57"/>
        <v>0.1842759924621733</v>
      </c>
      <c r="J240" s="32">
        <f>SUM(J234:J239)</f>
        <v>13026826</v>
      </c>
      <c r="K240" s="37">
        <f t="shared" si="58"/>
        <v>0.34744855148265719</v>
      </c>
      <c r="L240" s="32">
        <f>SUM(L234:L239)</f>
        <v>0</v>
      </c>
      <c r="M240" s="37">
        <f t="shared" si="59"/>
        <v>0</v>
      </c>
      <c r="N240" s="32">
        <f t="shared" si="60"/>
        <v>26344872</v>
      </c>
      <c r="O240" s="37">
        <f t="shared" si="61"/>
        <v>0.70266445682133272</v>
      </c>
      <c r="P240" s="32">
        <f>SUM(P234:P239)</f>
        <v>6833496</v>
      </c>
      <c r="Q240" s="32">
        <f>SUM(Q234:Q239)</f>
        <v>36782700</v>
      </c>
      <c r="R240" s="32">
        <f>SUM(R234:R239)</f>
        <v>36638445</v>
      </c>
      <c r="S240" s="32">
        <f>SUM(S234:S239)</f>
        <v>22090506</v>
      </c>
      <c r="T240" s="37">
        <f t="shared" si="62"/>
        <v>0.60293241156932287</v>
      </c>
      <c r="U240" s="37">
        <f t="shared" si="63"/>
        <v>0.90631940078694706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0</v>
      </c>
      <c r="E242" s="31">
        <v>0</v>
      </c>
      <c r="F242" s="31">
        <v>0</v>
      </c>
      <c r="G242" s="36">
        <f t="shared" si="56"/>
        <v>0</v>
      </c>
      <c r="H242" s="31">
        <v>0</v>
      </c>
      <c r="I242" s="36">
        <f t="shared" si="57"/>
        <v>0</v>
      </c>
      <c r="J242" s="31">
        <v>0</v>
      </c>
      <c r="K242" s="36">
        <f t="shared" si="58"/>
        <v>0</v>
      </c>
      <c r="L242" s="31">
        <v>0</v>
      </c>
      <c r="M242" s="36">
        <f t="shared" si="59"/>
        <v>0</v>
      </c>
      <c r="N242" s="31">
        <f t="shared" si="60"/>
        <v>0</v>
      </c>
      <c r="O242" s="36">
        <f t="shared" si="61"/>
        <v>0</v>
      </c>
      <c r="P242" s="31">
        <v>0</v>
      </c>
      <c r="Q242" s="31">
        <v>0</v>
      </c>
      <c r="R242" s="31">
        <v>0</v>
      </c>
      <c r="S242" s="31">
        <v>0</v>
      </c>
      <c r="T242" s="36">
        <f t="shared" si="62"/>
        <v>0</v>
      </c>
      <c r="U242" s="36">
        <f t="shared" si="63"/>
        <v>0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3939924</v>
      </c>
      <c r="E243" s="31">
        <v>3252580</v>
      </c>
      <c r="F243" s="31">
        <v>547326</v>
      </c>
      <c r="G243" s="36">
        <f t="shared" si="56"/>
        <v>0.13891790806117071</v>
      </c>
      <c r="H243" s="31">
        <v>661931</v>
      </c>
      <c r="I243" s="36">
        <f t="shared" si="57"/>
        <v>0.16800603260367458</v>
      </c>
      <c r="J243" s="31">
        <v>440538</v>
      </c>
      <c r="K243" s="36">
        <f t="shared" si="58"/>
        <v>0.13544263323269529</v>
      </c>
      <c r="L243" s="31">
        <v>0</v>
      </c>
      <c r="M243" s="36">
        <f t="shared" si="59"/>
        <v>0</v>
      </c>
      <c r="N243" s="31">
        <f t="shared" si="60"/>
        <v>1649795</v>
      </c>
      <c r="O243" s="36">
        <f t="shared" si="61"/>
        <v>0.5072265709067878</v>
      </c>
      <c r="P243" s="31">
        <v>389884</v>
      </c>
      <c r="Q243" s="31">
        <v>4835988</v>
      </c>
      <c r="R243" s="31">
        <v>3351402</v>
      </c>
      <c r="S243" s="31">
        <v>1589074</v>
      </c>
      <c r="T243" s="36">
        <f t="shared" si="62"/>
        <v>0.4741520116058891</v>
      </c>
      <c r="U243" s="36">
        <f t="shared" si="63"/>
        <v>0.1299206943603739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0</v>
      </c>
      <c r="E244" s="31">
        <v>0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0</v>
      </c>
      <c r="K244" s="36">
        <f t="shared" si="58"/>
        <v>0</v>
      </c>
      <c r="L244" s="31">
        <v>0</v>
      </c>
      <c r="M244" s="36">
        <f t="shared" si="59"/>
        <v>0</v>
      </c>
      <c r="N244" s="31">
        <f t="shared" si="60"/>
        <v>0</v>
      </c>
      <c r="O244" s="36">
        <f t="shared" si="61"/>
        <v>0</v>
      </c>
      <c r="P244" s="31">
        <v>0</v>
      </c>
      <c r="Q244" s="31">
        <v>0</v>
      </c>
      <c r="R244" s="31">
        <v>0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4950122</v>
      </c>
      <c r="E245" s="31">
        <v>4978745</v>
      </c>
      <c r="F245" s="31">
        <v>1953550</v>
      </c>
      <c r="G245" s="36">
        <f t="shared" si="56"/>
        <v>0.39464683900720021</v>
      </c>
      <c r="H245" s="31">
        <v>3167631</v>
      </c>
      <c r="I245" s="36">
        <f t="shared" si="57"/>
        <v>0.63990968303407469</v>
      </c>
      <c r="J245" s="31">
        <v>974503</v>
      </c>
      <c r="K245" s="36">
        <f t="shared" si="58"/>
        <v>0.19573265953568619</v>
      </c>
      <c r="L245" s="31">
        <v>0</v>
      </c>
      <c r="M245" s="36">
        <f t="shared" si="59"/>
        <v>0</v>
      </c>
      <c r="N245" s="31">
        <f t="shared" si="60"/>
        <v>6095684</v>
      </c>
      <c r="O245" s="36">
        <f t="shared" si="61"/>
        <v>1.2243414756128301</v>
      </c>
      <c r="P245" s="31">
        <v>152680</v>
      </c>
      <c r="Q245" s="31">
        <v>7776420</v>
      </c>
      <c r="R245" s="31">
        <v>11692345</v>
      </c>
      <c r="S245" s="31">
        <v>12407519</v>
      </c>
      <c r="T245" s="36">
        <f t="shared" si="62"/>
        <v>1.0611660022005851</v>
      </c>
      <c r="U245" s="36">
        <f t="shared" si="63"/>
        <v>5.3826499869007076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12472858</v>
      </c>
      <c r="E246" s="31">
        <v>12664858</v>
      </c>
      <c r="F246" s="31">
        <v>2367845</v>
      </c>
      <c r="G246" s="36">
        <f t="shared" si="56"/>
        <v>0.18983981057108162</v>
      </c>
      <c r="H246" s="31">
        <v>3035215</v>
      </c>
      <c r="I246" s="36">
        <f t="shared" si="57"/>
        <v>0.24334559088221802</v>
      </c>
      <c r="J246" s="31">
        <v>2403712</v>
      </c>
      <c r="K246" s="36">
        <f t="shared" si="58"/>
        <v>0.18979383740425673</v>
      </c>
      <c r="L246" s="31">
        <v>0</v>
      </c>
      <c r="M246" s="36">
        <f t="shared" si="59"/>
        <v>0</v>
      </c>
      <c r="N246" s="31">
        <f t="shared" si="60"/>
        <v>7806772</v>
      </c>
      <c r="O246" s="36">
        <f t="shared" si="61"/>
        <v>0.61641212242569166</v>
      </c>
      <c r="P246" s="31">
        <v>1512504</v>
      </c>
      <c r="Q246" s="31">
        <v>10657222</v>
      </c>
      <c r="R246" s="31">
        <v>10456201</v>
      </c>
      <c r="S246" s="31">
        <v>7790346</v>
      </c>
      <c r="T246" s="36">
        <f t="shared" si="62"/>
        <v>0.74504554761332531</v>
      </c>
      <c r="U246" s="36">
        <f t="shared" si="63"/>
        <v>0.58922687146612507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21362904</v>
      </c>
      <c r="E247" s="32">
        <f>SUM(E241:E246)</f>
        <v>20896183</v>
      </c>
      <c r="F247" s="32">
        <f>SUM(F241:F246)</f>
        <v>4868721</v>
      </c>
      <c r="G247" s="37">
        <f t="shared" si="56"/>
        <v>0.2279053915141874</v>
      </c>
      <c r="H247" s="32">
        <f>SUM(H241:H246)</f>
        <v>6864777</v>
      </c>
      <c r="I247" s="37">
        <f t="shared" si="57"/>
        <v>0.32134100307710972</v>
      </c>
      <c r="J247" s="32">
        <f>SUM(J241:J246)</f>
        <v>3818753</v>
      </c>
      <c r="K247" s="37">
        <f t="shared" si="58"/>
        <v>0.18274883025287442</v>
      </c>
      <c r="L247" s="32">
        <f>SUM(L241:L246)</f>
        <v>0</v>
      </c>
      <c r="M247" s="37">
        <f t="shared" si="59"/>
        <v>0</v>
      </c>
      <c r="N247" s="32">
        <f t="shared" si="60"/>
        <v>15552251</v>
      </c>
      <c r="O247" s="37">
        <f t="shared" si="61"/>
        <v>0.7442627679897329</v>
      </c>
      <c r="P247" s="32">
        <f>SUM(P241:P246)</f>
        <v>2055068</v>
      </c>
      <c r="Q247" s="32">
        <f>SUM(Q241:Q246)</f>
        <v>23269630</v>
      </c>
      <c r="R247" s="32">
        <f>SUM(R241:R246)</f>
        <v>25499948</v>
      </c>
      <c r="S247" s="32">
        <f>SUM(S241:S246)</f>
        <v>21786939</v>
      </c>
      <c r="T247" s="37">
        <f t="shared" si="62"/>
        <v>0.85439150699444566</v>
      </c>
      <c r="U247" s="37">
        <f t="shared" si="63"/>
        <v>0.85821247764064257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3495313</v>
      </c>
      <c r="E248" s="31">
        <v>4260313</v>
      </c>
      <c r="F248" s="31">
        <v>52820</v>
      </c>
      <c r="G248" s="36">
        <f t="shared" si="56"/>
        <v>1.5111665250007653E-2</v>
      </c>
      <c r="H248" s="31">
        <v>359019</v>
      </c>
      <c r="I248" s="36">
        <f t="shared" si="57"/>
        <v>0.1027144064065221</v>
      </c>
      <c r="J248" s="31">
        <v>456368</v>
      </c>
      <c r="K248" s="36">
        <f t="shared" si="58"/>
        <v>0.10712076788724209</v>
      </c>
      <c r="L248" s="31">
        <v>0</v>
      </c>
      <c r="M248" s="36">
        <f t="shared" si="59"/>
        <v>0</v>
      </c>
      <c r="N248" s="31">
        <f t="shared" si="60"/>
        <v>868207</v>
      </c>
      <c r="O248" s="36">
        <f t="shared" si="61"/>
        <v>0.20378948682878464</v>
      </c>
      <c r="P248" s="31">
        <v>1360</v>
      </c>
      <c r="Q248" s="31">
        <v>855368</v>
      </c>
      <c r="R248" s="31">
        <v>945368</v>
      </c>
      <c r="S248" s="31">
        <v>117364</v>
      </c>
      <c r="T248" s="36">
        <f t="shared" si="62"/>
        <v>0.12414636416718146</v>
      </c>
      <c r="U248" s="36">
        <f t="shared" si="63"/>
        <v>334.56470588235294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0</v>
      </c>
      <c r="E249" s="31">
        <v>0</v>
      </c>
      <c r="F249" s="31">
        <v>0</v>
      </c>
      <c r="G249" s="36">
        <f t="shared" si="56"/>
        <v>0</v>
      </c>
      <c r="H249" s="31">
        <v>0</v>
      </c>
      <c r="I249" s="36">
        <f t="shared" si="57"/>
        <v>0</v>
      </c>
      <c r="J249" s="31">
        <v>0</v>
      </c>
      <c r="K249" s="36">
        <f t="shared" si="58"/>
        <v>0</v>
      </c>
      <c r="L249" s="31">
        <v>0</v>
      </c>
      <c r="M249" s="36">
        <f t="shared" si="59"/>
        <v>0</v>
      </c>
      <c r="N249" s="31">
        <f t="shared" si="60"/>
        <v>0</v>
      </c>
      <c r="O249" s="36">
        <f t="shared" si="61"/>
        <v>0</v>
      </c>
      <c r="P249" s="31">
        <v>0</v>
      </c>
      <c r="Q249" s="31">
        <v>0</v>
      </c>
      <c r="R249" s="31">
        <v>0</v>
      </c>
      <c r="S249" s="31">
        <v>0</v>
      </c>
      <c r="T249" s="36">
        <f t="shared" si="62"/>
        <v>0</v>
      </c>
      <c r="U249" s="36">
        <f t="shared" si="63"/>
        <v>0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0</v>
      </c>
      <c r="E250" s="31">
        <v>0</v>
      </c>
      <c r="F250" s="31">
        <v>0</v>
      </c>
      <c r="G250" s="36">
        <f t="shared" si="56"/>
        <v>0</v>
      </c>
      <c r="H250" s="31">
        <v>0</v>
      </c>
      <c r="I250" s="36">
        <f t="shared" si="57"/>
        <v>0</v>
      </c>
      <c r="J250" s="31">
        <v>0</v>
      </c>
      <c r="K250" s="36">
        <f t="shared" si="58"/>
        <v>0</v>
      </c>
      <c r="L250" s="31">
        <v>0</v>
      </c>
      <c r="M250" s="36">
        <f t="shared" si="59"/>
        <v>0</v>
      </c>
      <c r="N250" s="31">
        <f t="shared" si="60"/>
        <v>0</v>
      </c>
      <c r="O250" s="36">
        <f t="shared" si="61"/>
        <v>0</v>
      </c>
      <c r="P250" s="31">
        <v>0</v>
      </c>
      <c r="Q250" s="31">
        <v>0</v>
      </c>
      <c r="R250" s="31">
        <v>0</v>
      </c>
      <c r="S250" s="31">
        <v>0</v>
      </c>
      <c r="T250" s="36">
        <f t="shared" si="62"/>
        <v>0</v>
      </c>
      <c r="U250" s="36">
        <f t="shared" si="63"/>
        <v>0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0</v>
      </c>
      <c r="E251" s="31">
        <v>0</v>
      </c>
      <c r="F251" s="31">
        <v>0</v>
      </c>
      <c r="G251" s="36">
        <f t="shared" si="56"/>
        <v>0</v>
      </c>
      <c r="H251" s="31">
        <v>0</v>
      </c>
      <c r="I251" s="36">
        <f t="shared" si="57"/>
        <v>0</v>
      </c>
      <c r="J251" s="31">
        <v>0</v>
      </c>
      <c r="K251" s="36">
        <f t="shared" si="58"/>
        <v>0</v>
      </c>
      <c r="L251" s="31">
        <v>0</v>
      </c>
      <c r="M251" s="36">
        <f t="shared" si="59"/>
        <v>0</v>
      </c>
      <c r="N251" s="31">
        <f t="shared" si="60"/>
        <v>0</v>
      </c>
      <c r="O251" s="36">
        <f t="shared" si="61"/>
        <v>0</v>
      </c>
      <c r="P251" s="31">
        <v>0</v>
      </c>
      <c r="Q251" s="31">
        <v>0</v>
      </c>
      <c r="R251" s="31">
        <v>0</v>
      </c>
      <c r="S251" s="31">
        <v>0</v>
      </c>
      <c r="T251" s="36">
        <f t="shared" si="62"/>
        <v>0</v>
      </c>
      <c r="U251" s="36">
        <f t="shared" si="63"/>
        <v>0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22443589</v>
      </c>
      <c r="E253" s="31">
        <v>25254762</v>
      </c>
      <c r="F253" s="31">
        <v>6012290</v>
      </c>
      <c r="G253" s="36">
        <f t="shared" si="56"/>
        <v>0.2678845170440432</v>
      </c>
      <c r="H253" s="31">
        <v>5749105</v>
      </c>
      <c r="I253" s="36">
        <f t="shared" si="57"/>
        <v>0.25615800574498132</v>
      </c>
      <c r="J253" s="31">
        <v>5222929</v>
      </c>
      <c r="K253" s="36">
        <f t="shared" si="58"/>
        <v>0.20680967019210081</v>
      </c>
      <c r="L253" s="31">
        <v>0</v>
      </c>
      <c r="M253" s="36">
        <f t="shared" si="59"/>
        <v>0</v>
      </c>
      <c r="N253" s="31">
        <f t="shared" si="60"/>
        <v>16984324</v>
      </c>
      <c r="O253" s="36">
        <f t="shared" si="61"/>
        <v>0.67251966183644896</v>
      </c>
      <c r="P253" s="31">
        <v>6131188</v>
      </c>
      <c r="Q253" s="31">
        <v>22433092</v>
      </c>
      <c r="R253" s="31">
        <v>23708092</v>
      </c>
      <c r="S253" s="31">
        <v>13987621</v>
      </c>
      <c r="T253" s="36">
        <f t="shared" si="62"/>
        <v>0.58999353469692961</v>
      </c>
      <c r="U253" s="36">
        <f t="shared" si="63"/>
        <v>-0.14813752245078771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25938902</v>
      </c>
      <c r="E254" s="32">
        <f>SUM(E248:E253)</f>
        <v>29515075</v>
      </c>
      <c r="F254" s="32">
        <f>SUM(F248:F253)</f>
        <v>6065110</v>
      </c>
      <c r="G254" s="37">
        <f t="shared" si="56"/>
        <v>0.23382292743154665</v>
      </c>
      <c r="H254" s="32">
        <f>SUM(H248:H253)</f>
        <v>6108124</v>
      </c>
      <c r="I254" s="37">
        <f t="shared" si="57"/>
        <v>0.23548120888077684</v>
      </c>
      <c r="J254" s="32">
        <f>SUM(J248:J253)</f>
        <v>5679297</v>
      </c>
      <c r="K254" s="37">
        <f t="shared" si="58"/>
        <v>0.19242021238299412</v>
      </c>
      <c r="L254" s="32">
        <f>SUM(L248:L253)</f>
        <v>0</v>
      </c>
      <c r="M254" s="37">
        <f t="shared" si="59"/>
        <v>0</v>
      </c>
      <c r="N254" s="32">
        <f t="shared" si="60"/>
        <v>17852531</v>
      </c>
      <c r="O254" s="37">
        <f t="shared" si="61"/>
        <v>0.60486144792110474</v>
      </c>
      <c r="P254" s="32">
        <f>SUM(P248:P253)</f>
        <v>6132548</v>
      </c>
      <c r="Q254" s="32">
        <f>SUM(Q248:Q253)</f>
        <v>23288460</v>
      </c>
      <c r="R254" s="32">
        <f>SUM(R248:R253)</f>
        <v>24653460</v>
      </c>
      <c r="S254" s="32">
        <f>SUM(S248:S253)</f>
        <v>14104985</v>
      </c>
      <c r="T254" s="37">
        <f t="shared" si="62"/>
        <v>0.57213003773101223</v>
      </c>
      <c r="U254" s="37">
        <f t="shared" si="63"/>
        <v>-7.3909083141297849E-2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6735835</v>
      </c>
      <c r="E255" s="31">
        <v>6985835</v>
      </c>
      <c r="F255" s="31">
        <v>1278547</v>
      </c>
      <c r="G255" s="36">
        <f t="shared" si="56"/>
        <v>0.18981269582761454</v>
      </c>
      <c r="H255" s="31">
        <v>1560753</v>
      </c>
      <c r="I255" s="36">
        <f t="shared" si="57"/>
        <v>0.23170891210963451</v>
      </c>
      <c r="J255" s="31">
        <v>1400857</v>
      </c>
      <c r="K255" s="36">
        <f t="shared" si="58"/>
        <v>0.20052821173131058</v>
      </c>
      <c r="L255" s="31">
        <v>0</v>
      </c>
      <c r="M255" s="36">
        <f t="shared" si="59"/>
        <v>0</v>
      </c>
      <c r="N255" s="31">
        <f t="shared" si="60"/>
        <v>4240157</v>
      </c>
      <c r="O255" s="36">
        <f t="shared" si="61"/>
        <v>0.60696495121914562</v>
      </c>
      <c r="P255" s="31">
        <v>1221816</v>
      </c>
      <c r="Q255" s="31">
        <v>6674861</v>
      </c>
      <c r="R255" s="31">
        <v>5650532</v>
      </c>
      <c r="S255" s="31">
        <v>3892924</v>
      </c>
      <c r="T255" s="36">
        <f t="shared" si="62"/>
        <v>0.68894822646787945</v>
      </c>
      <c r="U255" s="36">
        <f t="shared" si="63"/>
        <v>0.14653679441094236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0</v>
      </c>
      <c r="E256" s="31">
        <v>0</v>
      </c>
      <c r="F256" s="31">
        <v>0</v>
      </c>
      <c r="G256" s="36">
        <f t="shared" si="56"/>
        <v>0</v>
      </c>
      <c r="H256" s="31">
        <v>0</v>
      </c>
      <c r="I256" s="36">
        <f t="shared" si="57"/>
        <v>0</v>
      </c>
      <c r="J256" s="31">
        <v>0</v>
      </c>
      <c r="K256" s="36">
        <f t="shared" si="58"/>
        <v>0</v>
      </c>
      <c r="L256" s="31">
        <v>0</v>
      </c>
      <c r="M256" s="36">
        <f t="shared" si="59"/>
        <v>0</v>
      </c>
      <c r="N256" s="31">
        <f t="shared" si="60"/>
        <v>0</v>
      </c>
      <c r="O256" s="36">
        <f t="shared" si="61"/>
        <v>0</v>
      </c>
      <c r="P256" s="31">
        <v>0</v>
      </c>
      <c r="Q256" s="31">
        <v>0</v>
      </c>
      <c r="R256" s="31">
        <v>0</v>
      </c>
      <c r="S256" s="31">
        <v>0</v>
      </c>
      <c r="T256" s="36">
        <f t="shared" si="62"/>
        <v>0</v>
      </c>
      <c r="U256" s="36">
        <f t="shared" si="63"/>
        <v>0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2781242</v>
      </c>
      <c r="E257" s="31">
        <v>3409716</v>
      </c>
      <c r="F257" s="31">
        <v>759569</v>
      </c>
      <c r="G257" s="36">
        <f t="shared" si="56"/>
        <v>0.27310424623243862</v>
      </c>
      <c r="H257" s="31">
        <v>756752</v>
      </c>
      <c r="I257" s="36">
        <f t="shared" si="57"/>
        <v>0.27209138938646837</v>
      </c>
      <c r="J257" s="31">
        <v>609556</v>
      </c>
      <c r="K257" s="36">
        <f t="shared" si="58"/>
        <v>0.17877031400855672</v>
      </c>
      <c r="L257" s="31">
        <v>0</v>
      </c>
      <c r="M257" s="36">
        <f t="shared" si="59"/>
        <v>0</v>
      </c>
      <c r="N257" s="31">
        <f t="shared" si="60"/>
        <v>2125877</v>
      </c>
      <c r="O257" s="36">
        <f t="shared" si="61"/>
        <v>0.62347626605852213</v>
      </c>
      <c r="P257" s="31">
        <v>495098</v>
      </c>
      <c r="Q257" s="31">
        <v>2668104</v>
      </c>
      <c r="R257" s="31">
        <v>2514592</v>
      </c>
      <c r="S257" s="31">
        <v>1724068</v>
      </c>
      <c r="T257" s="36">
        <f t="shared" si="62"/>
        <v>0.68562534200379222</v>
      </c>
      <c r="U257" s="36">
        <f t="shared" si="63"/>
        <v>0.23118251336099105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7681512</v>
      </c>
      <c r="E258" s="31">
        <v>8272152</v>
      </c>
      <c r="F258" s="31">
        <v>1723229</v>
      </c>
      <c r="G258" s="36">
        <f t="shared" si="56"/>
        <v>0.22433461016529038</v>
      </c>
      <c r="H258" s="31">
        <v>1663080</v>
      </c>
      <c r="I258" s="36">
        <f t="shared" si="57"/>
        <v>0.21650425072563839</v>
      </c>
      <c r="J258" s="31">
        <v>1395090</v>
      </c>
      <c r="K258" s="36">
        <f t="shared" si="58"/>
        <v>0.16864898033788547</v>
      </c>
      <c r="L258" s="31">
        <v>0</v>
      </c>
      <c r="M258" s="36">
        <f t="shared" si="59"/>
        <v>0</v>
      </c>
      <c r="N258" s="31">
        <f t="shared" si="60"/>
        <v>4781399</v>
      </c>
      <c r="O258" s="36">
        <f t="shared" si="61"/>
        <v>0.57801150172288907</v>
      </c>
      <c r="P258" s="31">
        <v>1342155</v>
      </c>
      <c r="Q258" s="31">
        <v>7930974</v>
      </c>
      <c r="R258" s="31">
        <v>7622256</v>
      </c>
      <c r="S258" s="31">
        <v>6724514</v>
      </c>
      <c r="T258" s="36">
        <f t="shared" si="62"/>
        <v>0.88222095925405808</v>
      </c>
      <c r="U258" s="36">
        <f t="shared" si="63"/>
        <v>3.9440303094649964E-2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17198589</v>
      </c>
      <c r="E259" s="32">
        <f>SUM(E255:E258)</f>
        <v>18667703</v>
      </c>
      <c r="F259" s="32">
        <f>SUM(F255:F258)</f>
        <v>3761345</v>
      </c>
      <c r="G259" s="37">
        <f t="shared" si="56"/>
        <v>0.21870078993108097</v>
      </c>
      <c r="H259" s="32">
        <f>SUM(H255:H258)</f>
        <v>3980585</v>
      </c>
      <c r="I259" s="37">
        <f t="shared" si="57"/>
        <v>0.23144834730337471</v>
      </c>
      <c r="J259" s="32">
        <f>SUM(J255:J258)</f>
        <v>3405503</v>
      </c>
      <c r="K259" s="37">
        <f t="shared" si="58"/>
        <v>0.18242753272858475</v>
      </c>
      <c r="L259" s="32">
        <f>SUM(L255:L258)</f>
        <v>0</v>
      </c>
      <c r="M259" s="37">
        <f t="shared" si="59"/>
        <v>0</v>
      </c>
      <c r="N259" s="32">
        <f t="shared" si="60"/>
        <v>11147433</v>
      </c>
      <c r="O259" s="37">
        <f t="shared" si="61"/>
        <v>0.59715075818380015</v>
      </c>
      <c r="P259" s="32">
        <f>SUM(P255:P258)</f>
        <v>3059069</v>
      </c>
      <c r="Q259" s="32">
        <f>SUM(Q255:Q258)</f>
        <v>17273939</v>
      </c>
      <c r="R259" s="32">
        <f>SUM(R255:R258)</f>
        <v>15787380</v>
      </c>
      <c r="S259" s="32">
        <f>SUM(S255:S258)</f>
        <v>12341506</v>
      </c>
      <c r="T259" s="37">
        <f t="shared" si="62"/>
        <v>0.78173237104573401</v>
      </c>
      <c r="U259" s="37">
        <f t="shared" si="63"/>
        <v>0.11324818106423873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100209892</v>
      </c>
      <c r="E260" s="32">
        <f>SUM(E234:E239,E241:E246,E248:E253,E255:E258)</f>
        <v>106571781</v>
      </c>
      <c r="F260" s="32">
        <f>SUM(F234:F239,F241:F246,F248:F253,F255:F258)</f>
        <v>21432819</v>
      </c>
      <c r="G260" s="37">
        <f t="shared" si="56"/>
        <v>0.21387927451313887</v>
      </c>
      <c r="H260" s="32">
        <f>SUM(H234:H239,H241:H246,H248:H253,H255:H258)</f>
        <v>23533889</v>
      </c>
      <c r="I260" s="37">
        <f t="shared" si="57"/>
        <v>0.23484596710272873</v>
      </c>
      <c r="J260" s="32">
        <f>SUM(J234:J239,J241:J246,J248:J253,J255:J258)</f>
        <v>25930379</v>
      </c>
      <c r="K260" s="37">
        <f t="shared" si="58"/>
        <v>0.24331374362599795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70897087</v>
      </c>
      <c r="O260" s="37">
        <f t="shared" si="61"/>
        <v>0.66525196759168359</v>
      </c>
      <c r="P260" s="32">
        <f>SUM(P234:P239,P241:P246,P248:P253,P255:P258)</f>
        <v>18080181</v>
      </c>
      <c r="Q260" s="32">
        <f>SUM(Q234:Q239,Q241:Q246,Q248:Q253,Q255:Q258)</f>
        <v>100614729</v>
      </c>
      <c r="R260" s="32">
        <f>SUM(R234:R239,R241:R246,R248:R253,R255:R258)</f>
        <v>102579233</v>
      </c>
      <c r="S260" s="32">
        <f>SUM(S234:S239,S241:S246,S248:S253,S255:S258)</f>
        <v>70323936</v>
      </c>
      <c r="T260" s="37">
        <f t="shared" si="62"/>
        <v>0.68555724139602403</v>
      </c>
      <c r="U260" s="37">
        <f t="shared" si="63"/>
        <v>0.4341880205734665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2460687</v>
      </c>
      <c r="E263" s="31">
        <v>1884465</v>
      </c>
      <c r="F263" s="31">
        <v>512775</v>
      </c>
      <c r="G263" s="36">
        <f t="shared" ref="G263:G299" si="64">IF(($D263     =0),0,($F263     /$D263     ))</f>
        <v>0.20838692609015289</v>
      </c>
      <c r="H263" s="31">
        <v>536152</v>
      </c>
      <c r="I263" s="36">
        <f t="shared" ref="I263:I299" si="65">IF(($D263     =0),0,($H263     /$D263     ))</f>
        <v>0.21788711851608922</v>
      </c>
      <c r="J263" s="31">
        <v>445772</v>
      </c>
      <c r="K263" s="36">
        <f t="shared" ref="K263:K299" si="66">IF(($E263     =0),0,($J263     /$E263     ))</f>
        <v>0.23655095743354215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1494699</v>
      </c>
      <c r="O263" s="36">
        <f t="shared" ref="O263:O299" si="69">IF(($E263     =0),0,($N263     /$E263     ))</f>
        <v>0.79316888347621206</v>
      </c>
      <c r="P263" s="31">
        <v>527431</v>
      </c>
      <c r="Q263" s="31">
        <v>2671361</v>
      </c>
      <c r="R263" s="31">
        <v>2335482</v>
      </c>
      <c r="S263" s="31">
        <v>1597801</v>
      </c>
      <c r="T263" s="36">
        <f t="shared" ref="T263:T299" si="70">IF(($R263     =0),0,($S263     /$R263     ))</f>
        <v>0.68414186022414214</v>
      </c>
      <c r="U263" s="36">
        <f t="shared" ref="U263:U299" si="71">IF(($P263     =0),0,(($J263     /$P263     )-1))</f>
        <v>-0.15482404333457833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9912252</v>
      </c>
      <c r="E264" s="31">
        <v>9962252</v>
      </c>
      <c r="F264" s="31">
        <v>1211349</v>
      </c>
      <c r="G264" s="36">
        <f t="shared" si="64"/>
        <v>0.12220724412575468</v>
      </c>
      <c r="H264" s="31">
        <v>5922077</v>
      </c>
      <c r="I264" s="36">
        <f t="shared" si="65"/>
        <v>0.59745020606820731</v>
      </c>
      <c r="J264" s="31">
        <v>1193128</v>
      </c>
      <c r="K264" s="36">
        <f t="shared" si="66"/>
        <v>0.11976488850111401</v>
      </c>
      <c r="L264" s="31">
        <v>0</v>
      </c>
      <c r="M264" s="36">
        <f t="shared" si="67"/>
        <v>0</v>
      </c>
      <c r="N264" s="31">
        <f t="shared" si="68"/>
        <v>8326554</v>
      </c>
      <c r="O264" s="36">
        <f t="shared" si="69"/>
        <v>0.83581041716270577</v>
      </c>
      <c r="P264" s="31">
        <v>2890337</v>
      </c>
      <c r="Q264" s="31">
        <v>8850054</v>
      </c>
      <c r="R264" s="31">
        <v>9090054</v>
      </c>
      <c r="S264" s="31">
        <v>8129965</v>
      </c>
      <c r="T264" s="36">
        <f t="shared" si="70"/>
        <v>0.89438027540870491</v>
      </c>
      <c r="U264" s="36">
        <f t="shared" si="71"/>
        <v>-0.58720107724462578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0</v>
      </c>
      <c r="E265" s="31">
        <v>0</v>
      </c>
      <c r="F265" s="31">
        <v>0</v>
      </c>
      <c r="G265" s="36">
        <f t="shared" si="64"/>
        <v>0</v>
      </c>
      <c r="H265" s="31">
        <v>0</v>
      </c>
      <c r="I265" s="36">
        <f t="shared" si="65"/>
        <v>0</v>
      </c>
      <c r="J265" s="31">
        <v>0</v>
      </c>
      <c r="K265" s="36">
        <f t="shared" si="66"/>
        <v>0</v>
      </c>
      <c r="L265" s="31">
        <v>0</v>
      </c>
      <c r="M265" s="36">
        <f t="shared" si="67"/>
        <v>0</v>
      </c>
      <c r="N265" s="31">
        <f t="shared" si="68"/>
        <v>0</v>
      </c>
      <c r="O265" s="36">
        <f t="shared" si="69"/>
        <v>0</v>
      </c>
      <c r="P265" s="31">
        <v>0</v>
      </c>
      <c r="Q265" s="31">
        <v>0</v>
      </c>
      <c r="R265" s="31">
        <v>0</v>
      </c>
      <c r="S265" s="31">
        <v>0</v>
      </c>
      <c r="T265" s="36">
        <f t="shared" si="70"/>
        <v>0</v>
      </c>
      <c r="U265" s="36">
        <f t="shared" si="71"/>
        <v>0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5405000</v>
      </c>
      <c r="E266" s="31">
        <v>5305049</v>
      </c>
      <c r="F266" s="31">
        <v>852345</v>
      </c>
      <c r="G266" s="36">
        <f t="shared" si="64"/>
        <v>0.15769565217391304</v>
      </c>
      <c r="H266" s="31">
        <v>1566087</v>
      </c>
      <c r="I266" s="36">
        <f t="shared" si="65"/>
        <v>0.28974782608695654</v>
      </c>
      <c r="J266" s="31">
        <v>1158559</v>
      </c>
      <c r="K266" s="36">
        <f t="shared" si="66"/>
        <v>0.21838799226925143</v>
      </c>
      <c r="L266" s="31">
        <v>0</v>
      </c>
      <c r="M266" s="36">
        <f t="shared" si="67"/>
        <v>0</v>
      </c>
      <c r="N266" s="31">
        <f t="shared" si="68"/>
        <v>3576991</v>
      </c>
      <c r="O266" s="36">
        <f t="shared" si="69"/>
        <v>0.67426163264467487</v>
      </c>
      <c r="P266" s="31">
        <v>1109091</v>
      </c>
      <c r="Q266" s="31">
        <v>4882302</v>
      </c>
      <c r="R266" s="31">
        <v>5294867</v>
      </c>
      <c r="S266" s="31">
        <v>3877637</v>
      </c>
      <c r="T266" s="36">
        <f t="shared" si="70"/>
        <v>0.73233888594368846</v>
      </c>
      <c r="U266" s="36">
        <f t="shared" si="71"/>
        <v>4.4602291426041774E-2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17777939</v>
      </c>
      <c r="E267" s="32">
        <f>SUM(E263:E266)</f>
        <v>17151766</v>
      </c>
      <c r="F267" s="32">
        <f>SUM(F263:F266)</f>
        <v>2576469</v>
      </c>
      <c r="G267" s="37">
        <f t="shared" si="64"/>
        <v>0.14492506696079899</v>
      </c>
      <c r="H267" s="32">
        <f>SUM(H263:H266)</f>
        <v>8024316</v>
      </c>
      <c r="I267" s="37">
        <f t="shared" si="65"/>
        <v>0.45136368169561164</v>
      </c>
      <c r="J267" s="32">
        <f>SUM(J263:J266)</f>
        <v>2797459</v>
      </c>
      <c r="K267" s="37">
        <f t="shared" si="66"/>
        <v>0.16310034780092034</v>
      </c>
      <c r="L267" s="32">
        <f>SUM(L263:L266)</f>
        <v>0</v>
      </c>
      <c r="M267" s="37">
        <f t="shared" si="67"/>
        <v>0</v>
      </c>
      <c r="N267" s="32">
        <f t="shared" si="68"/>
        <v>13398244</v>
      </c>
      <c r="O267" s="37">
        <f t="shared" si="69"/>
        <v>0.7811582783953559</v>
      </c>
      <c r="P267" s="32">
        <f>SUM(P263:P266)</f>
        <v>4526859</v>
      </c>
      <c r="Q267" s="32">
        <f>SUM(Q263:Q266)</f>
        <v>16403717</v>
      </c>
      <c r="R267" s="32">
        <f>SUM(R263:R266)</f>
        <v>16720403</v>
      </c>
      <c r="S267" s="32">
        <f>SUM(S263:S266)</f>
        <v>13605403</v>
      </c>
      <c r="T267" s="37">
        <f t="shared" si="70"/>
        <v>0.81370066259766582</v>
      </c>
      <c r="U267" s="37">
        <f t="shared" si="71"/>
        <v>-0.38203089603630247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0</v>
      </c>
      <c r="E268" s="31">
        <v>0</v>
      </c>
      <c r="F268" s="31">
        <v>0</v>
      </c>
      <c r="G268" s="36">
        <f t="shared" si="64"/>
        <v>0</v>
      </c>
      <c r="H268" s="31">
        <v>0</v>
      </c>
      <c r="I268" s="36">
        <f t="shared" si="65"/>
        <v>0</v>
      </c>
      <c r="J268" s="31">
        <v>0</v>
      </c>
      <c r="K268" s="36">
        <f t="shared" si="66"/>
        <v>0</v>
      </c>
      <c r="L268" s="31">
        <v>0</v>
      </c>
      <c r="M268" s="36">
        <f t="shared" si="67"/>
        <v>0</v>
      </c>
      <c r="N268" s="31">
        <f t="shared" si="68"/>
        <v>0</v>
      </c>
      <c r="O268" s="36">
        <f t="shared" si="69"/>
        <v>0</v>
      </c>
      <c r="P268" s="31">
        <v>159736</v>
      </c>
      <c r="Q268" s="31">
        <v>1440187</v>
      </c>
      <c r="R268" s="31">
        <v>976067</v>
      </c>
      <c r="S268" s="31">
        <v>647437</v>
      </c>
      <c r="T268" s="36">
        <f t="shared" si="70"/>
        <v>0.66331204722626624</v>
      </c>
      <c r="U268" s="36">
        <f t="shared" si="71"/>
        <v>-1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1695774</v>
      </c>
      <c r="E269" s="31">
        <v>1929162</v>
      </c>
      <c r="F269" s="31">
        <v>449801</v>
      </c>
      <c r="G269" s="36">
        <f t="shared" si="64"/>
        <v>0.26524819934731869</v>
      </c>
      <c r="H269" s="31">
        <v>468706</v>
      </c>
      <c r="I269" s="36">
        <f t="shared" si="65"/>
        <v>0.27639650094882928</v>
      </c>
      <c r="J269" s="31">
        <v>511719</v>
      </c>
      <c r="K269" s="36">
        <f t="shared" si="66"/>
        <v>0.26525455093973443</v>
      </c>
      <c r="L269" s="31">
        <v>0</v>
      </c>
      <c r="M269" s="36">
        <f t="shared" si="67"/>
        <v>0</v>
      </c>
      <c r="N269" s="31">
        <f t="shared" si="68"/>
        <v>1430226</v>
      </c>
      <c r="O269" s="36">
        <f t="shared" si="69"/>
        <v>0.74137164219490126</v>
      </c>
      <c r="P269" s="31">
        <v>436210</v>
      </c>
      <c r="Q269" s="31">
        <v>1592825</v>
      </c>
      <c r="R269" s="31">
        <v>1614993</v>
      </c>
      <c r="S269" s="31">
        <v>1247687</v>
      </c>
      <c r="T269" s="36">
        <f t="shared" si="70"/>
        <v>0.77256495848588813</v>
      </c>
      <c r="U269" s="36">
        <f t="shared" si="71"/>
        <v>0.17310240480502515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0</v>
      </c>
      <c r="E270" s="31">
        <v>0</v>
      </c>
      <c r="F270" s="31">
        <v>0</v>
      </c>
      <c r="G270" s="36">
        <f t="shared" si="64"/>
        <v>0</v>
      </c>
      <c r="H270" s="31">
        <v>0</v>
      </c>
      <c r="I270" s="36">
        <f t="shared" si="65"/>
        <v>0</v>
      </c>
      <c r="J270" s="31">
        <v>0</v>
      </c>
      <c r="K270" s="36">
        <f t="shared" si="66"/>
        <v>0</v>
      </c>
      <c r="L270" s="31">
        <v>0</v>
      </c>
      <c r="M270" s="36">
        <f t="shared" si="67"/>
        <v>0</v>
      </c>
      <c r="N270" s="31">
        <f t="shared" si="68"/>
        <v>0</v>
      </c>
      <c r="O270" s="36">
        <f t="shared" si="69"/>
        <v>0</v>
      </c>
      <c r="P270" s="31">
        <v>0</v>
      </c>
      <c r="Q270" s="31">
        <v>0</v>
      </c>
      <c r="R270" s="31">
        <v>0</v>
      </c>
      <c r="S270" s="31">
        <v>0</v>
      </c>
      <c r="T270" s="36">
        <f t="shared" si="70"/>
        <v>0</v>
      </c>
      <c r="U270" s="36">
        <f t="shared" si="71"/>
        <v>0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1661645</v>
      </c>
      <c r="E271" s="31">
        <v>1185420</v>
      </c>
      <c r="F271" s="31">
        <v>267964</v>
      </c>
      <c r="G271" s="36">
        <f t="shared" si="64"/>
        <v>0.16126428930367195</v>
      </c>
      <c r="H271" s="31">
        <v>392795</v>
      </c>
      <c r="I271" s="36">
        <f t="shared" si="65"/>
        <v>0.23638924078247761</v>
      </c>
      <c r="J271" s="31">
        <v>298975</v>
      </c>
      <c r="K271" s="36">
        <f t="shared" si="66"/>
        <v>0.25221018710667947</v>
      </c>
      <c r="L271" s="31">
        <v>0</v>
      </c>
      <c r="M271" s="36">
        <f t="shared" si="67"/>
        <v>0</v>
      </c>
      <c r="N271" s="31">
        <f t="shared" si="68"/>
        <v>959734</v>
      </c>
      <c r="O271" s="36">
        <f t="shared" si="69"/>
        <v>0.80961515749692092</v>
      </c>
      <c r="P271" s="31">
        <v>350200</v>
      </c>
      <c r="Q271" s="31">
        <v>2490064</v>
      </c>
      <c r="R271" s="31">
        <v>2308882</v>
      </c>
      <c r="S271" s="31">
        <v>1807634</v>
      </c>
      <c r="T271" s="36">
        <f t="shared" si="70"/>
        <v>0.78290445332416292</v>
      </c>
      <c r="U271" s="36">
        <f t="shared" si="71"/>
        <v>-0.14627355796687602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0</v>
      </c>
      <c r="E272" s="31">
        <v>0</v>
      </c>
      <c r="F272" s="31">
        <v>0</v>
      </c>
      <c r="G272" s="36">
        <f t="shared" si="64"/>
        <v>0</v>
      </c>
      <c r="H272" s="31">
        <v>0</v>
      </c>
      <c r="I272" s="36">
        <f t="shared" si="65"/>
        <v>0</v>
      </c>
      <c r="J272" s="31">
        <v>0</v>
      </c>
      <c r="K272" s="36">
        <f t="shared" si="66"/>
        <v>0</v>
      </c>
      <c r="L272" s="31">
        <v>0</v>
      </c>
      <c r="M272" s="36">
        <f t="shared" si="67"/>
        <v>0</v>
      </c>
      <c r="N272" s="31">
        <f t="shared" si="68"/>
        <v>0</v>
      </c>
      <c r="O272" s="36">
        <f t="shared" si="69"/>
        <v>0</v>
      </c>
      <c r="P272" s="31">
        <v>0</v>
      </c>
      <c r="Q272" s="31">
        <v>0</v>
      </c>
      <c r="R272" s="31">
        <v>0</v>
      </c>
      <c r="S272" s="31">
        <v>0</v>
      </c>
      <c r="T272" s="36">
        <f t="shared" si="70"/>
        <v>0</v>
      </c>
      <c r="U272" s="36">
        <f t="shared" si="71"/>
        <v>0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0</v>
      </c>
      <c r="E273" s="31">
        <v>0</v>
      </c>
      <c r="F273" s="31">
        <v>0</v>
      </c>
      <c r="G273" s="36">
        <f t="shared" si="64"/>
        <v>0</v>
      </c>
      <c r="H273" s="31">
        <v>0</v>
      </c>
      <c r="I273" s="36">
        <f t="shared" si="65"/>
        <v>0</v>
      </c>
      <c r="J273" s="31">
        <v>0</v>
      </c>
      <c r="K273" s="36">
        <f t="shared" si="66"/>
        <v>0</v>
      </c>
      <c r="L273" s="31">
        <v>0</v>
      </c>
      <c r="M273" s="36">
        <f t="shared" si="67"/>
        <v>0</v>
      </c>
      <c r="N273" s="31">
        <f t="shared" si="68"/>
        <v>0</v>
      </c>
      <c r="O273" s="36">
        <f t="shared" si="69"/>
        <v>0</v>
      </c>
      <c r="P273" s="31">
        <v>0</v>
      </c>
      <c r="Q273" s="31">
        <v>0</v>
      </c>
      <c r="R273" s="31">
        <v>0</v>
      </c>
      <c r="S273" s="31">
        <v>0</v>
      </c>
      <c r="T273" s="36">
        <f t="shared" si="70"/>
        <v>0</v>
      </c>
      <c r="U273" s="36">
        <f t="shared" si="71"/>
        <v>0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1638897</v>
      </c>
      <c r="E274" s="31">
        <v>1656397</v>
      </c>
      <c r="F274" s="31">
        <v>371571</v>
      </c>
      <c r="G274" s="36">
        <f t="shared" si="64"/>
        <v>0.22672016606290693</v>
      </c>
      <c r="H274" s="31">
        <v>449610</v>
      </c>
      <c r="I274" s="36">
        <f t="shared" si="65"/>
        <v>0.27433694734934533</v>
      </c>
      <c r="J274" s="31">
        <v>379356</v>
      </c>
      <c r="K274" s="36">
        <f t="shared" si="66"/>
        <v>0.22902480504371839</v>
      </c>
      <c r="L274" s="31">
        <v>0</v>
      </c>
      <c r="M274" s="36">
        <f t="shared" si="67"/>
        <v>0</v>
      </c>
      <c r="N274" s="31">
        <f t="shared" si="68"/>
        <v>1200537</v>
      </c>
      <c r="O274" s="36">
        <f t="shared" si="69"/>
        <v>0.72478819993033072</v>
      </c>
      <c r="P274" s="31">
        <v>267177</v>
      </c>
      <c r="Q274" s="31">
        <v>1502185</v>
      </c>
      <c r="R274" s="31">
        <v>1407185</v>
      </c>
      <c r="S274" s="31">
        <v>804263</v>
      </c>
      <c r="T274" s="36">
        <f t="shared" si="70"/>
        <v>0.57154034473079229</v>
      </c>
      <c r="U274" s="36">
        <f t="shared" si="71"/>
        <v>0.41986772813528117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4996316</v>
      </c>
      <c r="E275" s="32">
        <f>SUM(E268:E274)</f>
        <v>4770979</v>
      </c>
      <c r="F275" s="32">
        <f>SUM(F268:F274)</f>
        <v>1089336</v>
      </c>
      <c r="G275" s="37">
        <f t="shared" si="64"/>
        <v>0.21802784291465951</v>
      </c>
      <c r="H275" s="32">
        <f>SUM(H268:H274)</f>
        <v>1311111</v>
      </c>
      <c r="I275" s="37">
        <f t="shared" si="65"/>
        <v>0.26241554777560105</v>
      </c>
      <c r="J275" s="32">
        <f>SUM(J268:J274)</f>
        <v>1190050</v>
      </c>
      <c r="K275" s="37">
        <f t="shared" si="66"/>
        <v>0.24943517881759697</v>
      </c>
      <c r="L275" s="32">
        <f>SUM(L268:L274)</f>
        <v>0</v>
      </c>
      <c r="M275" s="37">
        <f t="shared" si="67"/>
        <v>0</v>
      </c>
      <c r="N275" s="32">
        <f t="shared" si="68"/>
        <v>3590497</v>
      </c>
      <c r="O275" s="37">
        <f t="shared" si="69"/>
        <v>0.75257027960089529</v>
      </c>
      <c r="P275" s="32">
        <f>SUM(P268:P274)</f>
        <v>1213323</v>
      </c>
      <c r="Q275" s="32">
        <f>SUM(Q268:Q274)</f>
        <v>7025261</v>
      </c>
      <c r="R275" s="32">
        <f>SUM(R268:R274)</f>
        <v>6307127</v>
      </c>
      <c r="S275" s="32">
        <f>SUM(S268:S274)</f>
        <v>4507021</v>
      </c>
      <c r="T275" s="37">
        <f t="shared" si="70"/>
        <v>0.71459176262028656</v>
      </c>
      <c r="U275" s="37">
        <f t="shared" si="71"/>
        <v>-1.9181207312479853E-2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0</v>
      </c>
      <c r="E276" s="31">
        <v>0</v>
      </c>
      <c r="F276" s="31">
        <v>0</v>
      </c>
      <c r="G276" s="36">
        <f t="shared" si="64"/>
        <v>0</v>
      </c>
      <c r="H276" s="31">
        <v>0</v>
      </c>
      <c r="I276" s="36">
        <f t="shared" si="65"/>
        <v>0</v>
      </c>
      <c r="J276" s="31">
        <v>0</v>
      </c>
      <c r="K276" s="36">
        <f t="shared" si="66"/>
        <v>0</v>
      </c>
      <c r="L276" s="31">
        <v>0</v>
      </c>
      <c r="M276" s="36">
        <f t="shared" si="67"/>
        <v>0</v>
      </c>
      <c r="N276" s="31">
        <f t="shared" si="68"/>
        <v>0</v>
      </c>
      <c r="O276" s="36">
        <f t="shared" si="69"/>
        <v>0</v>
      </c>
      <c r="P276" s="31">
        <v>0</v>
      </c>
      <c r="Q276" s="31">
        <v>0</v>
      </c>
      <c r="R276" s="31">
        <v>0</v>
      </c>
      <c r="S276" s="31">
        <v>0</v>
      </c>
      <c r="T276" s="36">
        <f t="shared" si="70"/>
        <v>0</v>
      </c>
      <c r="U276" s="36">
        <f t="shared" si="71"/>
        <v>0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0</v>
      </c>
      <c r="E277" s="31">
        <v>0</v>
      </c>
      <c r="F277" s="31">
        <v>0</v>
      </c>
      <c r="G277" s="36">
        <f t="shared" si="64"/>
        <v>0</v>
      </c>
      <c r="H277" s="31">
        <v>0</v>
      </c>
      <c r="I277" s="36">
        <f t="shared" si="65"/>
        <v>0</v>
      </c>
      <c r="J277" s="31">
        <v>0</v>
      </c>
      <c r="K277" s="36">
        <f t="shared" si="66"/>
        <v>0</v>
      </c>
      <c r="L277" s="31">
        <v>0</v>
      </c>
      <c r="M277" s="36">
        <f t="shared" si="67"/>
        <v>0</v>
      </c>
      <c r="N277" s="31">
        <f t="shared" si="68"/>
        <v>0</v>
      </c>
      <c r="O277" s="36">
        <f t="shared" si="69"/>
        <v>0</v>
      </c>
      <c r="P277" s="31">
        <v>0</v>
      </c>
      <c r="Q277" s="31">
        <v>0</v>
      </c>
      <c r="R277" s="31">
        <v>0</v>
      </c>
      <c r="S277" s="31">
        <v>0</v>
      </c>
      <c r="T277" s="36">
        <f t="shared" si="70"/>
        <v>0</v>
      </c>
      <c r="U277" s="36">
        <f t="shared" si="71"/>
        <v>0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776374</v>
      </c>
      <c r="E278" s="31">
        <v>185877</v>
      </c>
      <c r="F278" s="31">
        <v>45671</v>
      </c>
      <c r="G278" s="36">
        <f t="shared" si="64"/>
        <v>5.8826029722788241E-2</v>
      </c>
      <c r="H278" s="31">
        <v>0</v>
      </c>
      <c r="I278" s="36">
        <f t="shared" si="65"/>
        <v>0</v>
      </c>
      <c r="J278" s="31">
        <v>4446</v>
      </c>
      <c r="K278" s="36">
        <f t="shared" si="66"/>
        <v>2.391904323827047E-2</v>
      </c>
      <c r="L278" s="31">
        <v>0</v>
      </c>
      <c r="M278" s="36">
        <f t="shared" si="67"/>
        <v>0</v>
      </c>
      <c r="N278" s="31">
        <f t="shared" si="68"/>
        <v>50117</v>
      </c>
      <c r="O278" s="36">
        <f t="shared" si="69"/>
        <v>0.26962453665596064</v>
      </c>
      <c r="P278" s="31">
        <v>4446</v>
      </c>
      <c r="Q278" s="31">
        <v>0</v>
      </c>
      <c r="R278" s="31">
        <v>1116278</v>
      </c>
      <c r="S278" s="31">
        <v>14288</v>
      </c>
      <c r="T278" s="36">
        <f t="shared" si="70"/>
        <v>1.2799678933025645E-2</v>
      </c>
      <c r="U278" s="36">
        <f t="shared" si="71"/>
        <v>0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0</v>
      </c>
      <c r="E279" s="31">
        <v>0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0</v>
      </c>
      <c r="K279" s="36">
        <f t="shared" si="66"/>
        <v>0</v>
      </c>
      <c r="L279" s="31">
        <v>0</v>
      </c>
      <c r="M279" s="36">
        <f t="shared" si="67"/>
        <v>0</v>
      </c>
      <c r="N279" s="31">
        <f t="shared" si="68"/>
        <v>0</v>
      </c>
      <c r="O279" s="36">
        <f t="shared" si="69"/>
        <v>0</v>
      </c>
      <c r="P279" s="31">
        <v>0</v>
      </c>
      <c r="Q279" s="31">
        <v>0</v>
      </c>
      <c r="R279" s="31">
        <v>0</v>
      </c>
      <c r="S279" s="31">
        <v>0</v>
      </c>
      <c r="T279" s="36">
        <f t="shared" si="70"/>
        <v>0</v>
      </c>
      <c r="U279" s="36">
        <f t="shared" si="71"/>
        <v>0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0</v>
      </c>
      <c r="E280" s="31">
        <v>0</v>
      </c>
      <c r="F280" s="31">
        <v>0</v>
      </c>
      <c r="G280" s="36">
        <f t="shared" si="64"/>
        <v>0</v>
      </c>
      <c r="H280" s="31">
        <v>0</v>
      </c>
      <c r="I280" s="36">
        <f t="shared" si="65"/>
        <v>0</v>
      </c>
      <c r="J280" s="31">
        <v>0</v>
      </c>
      <c r="K280" s="36">
        <f t="shared" si="66"/>
        <v>0</v>
      </c>
      <c r="L280" s="31">
        <v>0</v>
      </c>
      <c r="M280" s="36">
        <f t="shared" si="67"/>
        <v>0</v>
      </c>
      <c r="N280" s="31">
        <f t="shared" si="68"/>
        <v>0</v>
      </c>
      <c r="O280" s="36">
        <f t="shared" si="69"/>
        <v>0</v>
      </c>
      <c r="P280" s="31">
        <v>0</v>
      </c>
      <c r="Q280" s="31">
        <v>0</v>
      </c>
      <c r="R280" s="31">
        <v>0</v>
      </c>
      <c r="S280" s="31">
        <v>0</v>
      </c>
      <c r="T280" s="36">
        <f t="shared" si="70"/>
        <v>0</v>
      </c>
      <c r="U280" s="36">
        <f t="shared" si="71"/>
        <v>0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0</v>
      </c>
      <c r="E281" s="31">
        <v>0</v>
      </c>
      <c r="F281" s="31">
        <v>0</v>
      </c>
      <c r="G281" s="36">
        <f t="shared" si="64"/>
        <v>0</v>
      </c>
      <c r="H281" s="31">
        <v>0</v>
      </c>
      <c r="I281" s="36">
        <f t="shared" si="65"/>
        <v>0</v>
      </c>
      <c r="J281" s="31">
        <v>0</v>
      </c>
      <c r="K281" s="36">
        <f t="shared" si="66"/>
        <v>0</v>
      </c>
      <c r="L281" s="31">
        <v>0</v>
      </c>
      <c r="M281" s="36">
        <f t="shared" si="67"/>
        <v>0</v>
      </c>
      <c r="N281" s="31">
        <f t="shared" si="68"/>
        <v>0</v>
      </c>
      <c r="O281" s="36">
        <f t="shared" si="69"/>
        <v>0</v>
      </c>
      <c r="P281" s="31">
        <v>0</v>
      </c>
      <c r="Q281" s="31">
        <v>0</v>
      </c>
      <c r="R281" s="31">
        <v>0</v>
      </c>
      <c r="S281" s="31">
        <v>0</v>
      </c>
      <c r="T281" s="36">
        <f t="shared" si="70"/>
        <v>0</v>
      </c>
      <c r="U281" s="36">
        <f t="shared" si="71"/>
        <v>0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0</v>
      </c>
      <c r="E282" s="31">
        <v>0</v>
      </c>
      <c r="F282" s="31">
        <v>0</v>
      </c>
      <c r="G282" s="36">
        <f t="shared" si="64"/>
        <v>0</v>
      </c>
      <c r="H282" s="31">
        <v>0</v>
      </c>
      <c r="I282" s="36">
        <f t="shared" si="65"/>
        <v>0</v>
      </c>
      <c r="J282" s="31">
        <v>0</v>
      </c>
      <c r="K282" s="36">
        <f t="shared" si="66"/>
        <v>0</v>
      </c>
      <c r="L282" s="31">
        <v>0</v>
      </c>
      <c r="M282" s="36">
        <f t="shared" si="67"/>
        <v>0</v>
      </c>
      <c r="N282" s="31">
        <f t="shared" si="68"/>
        <v>0</v>
      </c>
      <c r="O282" s="36">
        <f t="shared" si="69"/>
        <v>0</v>
      </c>
      <c r="P282" s="31">
        <v>0</v>
      </c>
      <c r="Q282" s="31">
        <v>0</v>
      </c>
      <c r="R282" s="31">
        <v>0</v>
      </c>
      <c r="S282" s="31">
        <v>0</v>
      </c>
      <c r="T282" s="36">
        <f t="shared" si="70"/>
        <v>0</v>
      </c>
      <c r="U282" s="36">
        <f t="shared" si="71"/>
        <v>0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0</v>
      </c>
      <c r="E283" s="31">
        <v>0</v>
      </c>
      <c r="F283" s="31">
        <v>0</v>
      </c>
      <c r="G283" s="36">
        <f t="shared" si="64"/>
        <v>0</v>
      </c>
      <c r="H283" s="31">
        <v>0</v>
      </c>
      <c r="I283" s="36">
        <f t="shared" si="65"/>
        <v>0</v>
      </c>
      <c r="J283" s="31">
        <v>0</v>
      </c>
      <c r="K283" s="36">
        <f t="shared" si="66"/>
        <v>0</v>
      </c>
      <c r="L283" s="31">
        <v>0</v>
      </c>
      <c r="M283" s="36">
        <f t="shared" si="67"/>
        <v>0</v>
      </c>
      <c r="N283" s="31">
        <f t="shared" si="68"/>
        <v>0</v>
      </c>
      <c r="O283" s="36">
        <f t="shared" si="69"/>
        <v>0</v>
      </c>
      <c r="P283" s="31">
        <v>0</v>
      </c>
      <c r="Q283" s="31">
        <v>0</v>
      </c>
      <c r="R283" s="31">
        <v>0</v>
      </c>
      <c r="S283" s="31">
        <v>0</v>
      </c>
      <c r="T283" s="36">
        <f t="shared" si="70"/>
        <v>0</v>
      </c>
      <c r="U283" s="36">
        <f t="shared" si="71"/>
        <v>0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7913044</v>
      </c>
      <c r="E284" s="31">
        <v>8386931</v>
      </c>
      <c r="F284" s="31">
        <v>2198908</v>
      </c>
      <c r="G284" s="36">
        <f t="shared" si="64"/>
        <v>0.27788395969995872</v>
      </c>
      <c r="H284" s="31">
        <v>2032854</v>
      </c>
      <c r="I284" s="36">
        <f t="shared" si="65"/>
        <v>0.25689911492972867</v>
      </c>
      <c r="J284" s="31">
        <v>2129826</v>
      </c>
      <c r="K284" s="36">
        <f t="shared" si="66"/>
        <v>0.25394581164433094</v>
      </c>
      <c r="L284" s="31">
        <v>0</v>
      </c>
      <c r="M284" s="36">
        <f t="shared" si="67"/>
        <v>0</v>
      </c>
      <c r="N284" s="31">
        <f t="shared" si="68"/>
        <v>6361588</v>
      </c>
      <c r="O284" s="36">
        <f t="shared" si="69"/>
        <v>0.75851202305110177</v>
      </c>
      <c r="P284" s="31">
        <v>1270373</v>
      </c>
      <c r="Q284" s="31">
        <v>6869764</v>
      </c>
      <c r="R284" s="31">
        <v>7392477</v>
      </c>
      <c r="S284" s="31">
        <v>5207490</v>
      </c>
      <c r="T284" s="36">
        <f t="shared" si="70"/>
        <v>0.70443100465513797</v>
      </c>
      <c r="U284" s="36">
        <f t="shared" si="71"/>
        <v>0.67653594652909033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8689418</v>
      </c>
      <c r="E285" s="32">
        <f>SUM(E276:E284)</f>
        <v>8572808</v>
      </c>
      <c r="F285" s="32">
        <f>SUM(F276:F284)</f>
        <v>2244579</v>
      </c>
      <c r="G285" s="37">
        <f t="shared" si="64"/>
        <v>0.25831177646189885</v>
      </c>
      <c r="H285" s="32">
        <f>SUM(H276:H284)</f>
        <v>2032854</v>
      </c>
      <c r="I285" s="37">
        <f t="shared" si="65"/>
        <v>0.23394593285764362</v>
      </c>
      <c r="J285" s="32">
        <f>SUM(J276:J284)</f>
        <v>2134272</v>
      </c>
      <c r="K285" s="37">
        <f t="shared" si="66"/>
        <v>0.24895833430539913</v>
      </c>
      <c r="L285" s="32">
        <f>SUM(L276:L284)</f>
        <v>0</v>
      </c>
      <c r="M285" s="37">
        <f t="shared" si="67"/>
        <v>0</v>
      </c>
      <c r="N285" s="32">
        <f t="shared" si="68"/>
        <v>6411705</v>
      </c>
      <c r="O285" s="37">
        <f t="shared" si="69"/>
        <v>0.74791188604713876</v>
      </c>
      <c r="P285" s="32">
        <f>SUM(P276:P284)</f>
        <v>1274819</v>
      </c>
      <c r="Q285" s="32">
        <f>SUM(Q276:Q284)</f>
        <v>6869764</v>
      </c>
      <c r="R285" s="32">
        <f>SUM(R276:R284)</f>
        <v>8508755</v>
      </c>
      <c r="S285" s="32">
        <f>SUM(S276:S284)</f>
        <v>5221778</v>
      </c>
      <c r="T285" s="37">
        <f t="shared" si="70"/>
        <v>0.61369471796990271</v>
      </c>
      <c r="U285" s="37">
        <f t="shared" si="71"/>
        <v>0.67417649093714482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2422848</v>
      </c>
      <c r="E286" s="31">
        <v>2422848</v>
      </c>
      <c r="F286" s="31">
        <v>420927</v>
      </c>
      <c r="G286" s="36">
        <f t="shared" si="64"/>
        <v>0.17373231832950314</v>
      </c>
      <c r="H286" s="31">
        <v>520914</v>
      </c>
      <c r="I286" s="36">
        <f t="shared" si="65"/>
        <v>0.21500069339884301</v>
      </c>
      <c r="J286" s="31">
        <v>653020</v>
      </c>
      <c r="K286" s="36">
        <f t="shared" si="66"/>
        <v>0.2695257812293631</v>
      </c>
      <c r="L286" s="31">
        <v>0</v>
      </c>
      <c r="M286" s="36">
        <f t="shared" si="67"/>
        <v>0</v>
      </c>
      <c r="N286" s="31">
        <f t="shared" si="68"/>
        <v>1594861</v>
      </c>
      <c r="O286" s="36">
        <f t="shared" si="69"/>
        <v>0.65825879295770928</v>
      </c>
      <c r="P286" s="31">
        <v>171317</v>
      </c>
      <c r="Q286" s="31">
        <v>1838383</v>
      </c>
      <c r="R286" s="31">
        <v>1838383</v>
      </c>
      <c r="S286" s="31">
        <v>906429</v>
      </c>
      <c r="T286" s="36">
        <f t="shared" si="70"/>
        <v>0.4930577578230434</v>
      </c>
      <c r="U286" s="36">
        <f t="shared" si="71"/>
        <v>2.8117641565051921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0</v>
      </c>
      <c r="E287" s="31">
        <v>0</v>
      </c>
      <c r="F287" s="31">
        <v>0</v>
      </c>
      <c r="G287" s="36">
        <f t="shared" si="64"/>
        <v>0</v>
      </c>
      <c r="H287" s="31">
        <v>0</v>
      </c>
      <c r="I287" s="36">
        <f t="shared" si="65"/>
        <v>0</v>
      </c>
      <c r="J287" s="31">
        <v>0</v>
      </c>
      <c r="K287" s="36">
        <f t="shared" si="66"/>
        <v>0</v>
      </c>
      <c r="L287" s="31">
        <v>0</v>
      </c>
      <c r="M287" s="36">
        <f t="shared" si="67"/>
        <v>0</v>
      </c>
      <c r="N287" s="31">
        <f t="shared" si="68"/>
        <v>0</v>
      </c>
      <c r="O287" s="36">
        <f t="shared" si="69"/>
        <v>0</v>
      </c>
      <c r="P287" s="31">
        <v>0</v>
      </c>
      <c r="Q287" s="31">
        <v>0</v>
      </c>
      <c r="R287" s="31">
        <v>0</v>
      </c>
      <c r="S287" s="31">
        <v>0</v>
      </c>
      <c r="T287" s="36">
        <f t="shared" si="70"/>
        <v>0</v>
      </c>
      <c r="U287" s="36">
        <f t="shared" si="71"/>
        <v>0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1494549</v>
      </c>
      <c r="E288" s="31">
        <v>1539549</v>
      </c>
      <c r="F288" s="31">
        <v>100931</v>
      </c>
      <c r="G288" s="36">
        <f t="shared" si="64"/>
        <v>6.7532747337156557E-2</v>
      </c>
      <c r="H288" s="31">
        <v>111283</v>
      </c>
      <c r="I288" s="36">
        <f t="shared" si="65"/>
        <v>7.4459251586933589E-2</v>
      </c>
      <c r="J288" s="31">
        <v>335857</v>
      </c>
      <c r="K288" s="36">
        <f t="shared" si="66"/>
        <v>0.21815284865892545</v>
      </c>
      <c r="L288" s="31">
        <v>0</v>
      </c>
      <c r="M288" s="36">
        <f t="shared" si="67"/>
        <v>0</v>
      </c>
      <c r="N288" s="31">
        <f t="shared" si="68"/>
        <v>548071</v>
      </c>
      <c r="O288" s="36">
        <f t="shared" si="69"/>
        <v>0.35599451527687653</v>
      </c>
      <c r="P288" s="31">
        <v>308788</v>
      </c>
      <c r="Q288" s="31">
        <v>1021052</v>
      </c>
      <c r="R288" s="31">
        <v>1116369</v>
      </c>
      <c r="S288" s="31">
        <v>983615</v>
      </c>
      <c r="T288" s="36">
        <f t="shared" si="70"/>
        <v>0.88108412182710194</v>
      </c>
      <c r="U288" s="36">
        <f t="shared" si="71"/>
        <v>8.7662085314196059E-2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1801709</v>
      </c>
      <c r="E289" s="31">
        <v>2092446</v>
      </c>
      <c r="F289" s="31">
        <v>184059</v>
      </c>
      <c r="G289" s="36">
        <f t="shared" si="64"/>
        <v>0.10215800664813242</v>
      </c>
      <c r="H289" s="31">
        <v>158971</v>
      </c>
      <c r="I289" s="36">
        <f t="shared" si="65"/>
        <v>8.8233449463814631E-2</v>
      </c>
      <c r="J289" s="31">
        <v>353335</v>
      </c>
      <c r="K289" s="36">
        <f t="shared" si="66"/>
        <v>0.16886218330126559</v>
      </c>
      <c r="L289" s="31">
        <v>0</v>
      </c>
      <c r="M289" s="36">
        <f t="shared" si="67"/>
        <v>0</v>
      </c>
      <c r="N289" s="31">
        <f t="shared" si="68"/>
        <v>696365</v>
      </c>
      <c r="O289" s="36">
        <f t="shared" si="69"/>
        <v>0.3327995083266187</v>
      </c>
      <c r="P289" s="31">
        <v>236062</v>
      </c>
      <c r="Q289" s="31">
        <v>2246315</v>
      </c>
      <c r="R289" s="31">
        <v>2131315</v>
      </c>
      <c r="S289" s="31">
        <v>507980</v>
      </c>
      <c r="T289" s="36">
        <f t="shared" si="70"/>
        <v>0.23834111804214769</v>
      </c>
      <c r="U289" s="36">
        <f t="shared" si="71"/>
        <v>0.49678897916649012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4395463</v>
      </c>
      <c r="E290" s="31">
        <v>4425096</v>
      </c>
      <c r="F290" s="31">
        <v>1071936</v>
      </c>
      <c r="G290" s="36">
        <f t="shared" si="64"/>
        <v>0.24387328479388862</v>
      </c>
      <c r="H290" s="31">
        <v>1025957</v>
      </c>
      <c r="I290" s="36">
        <f t="shared" si="65"/>
        <v>0.2334127258038573</v>
      </c>
      <c r="J290" s="31">
        <v>995819</v>
      </c>
      <c r="K290" s="36">
        <f t="shared" si="66"/>
        <v>0.22503895960675205</v>
      </c>
      <c r="L290" s="31">
        <v>0</v>
      </c>
      <c r="M290" s="36">
        <f t="shared" si="67"/>
        <v>0</v>
      </c>
      <c r="N290" s="31">
        <f t="shared" si="68"/>
        <v>3093712</v>
      </c>
      <c r="O290" s="36">
        <f t="shared" si="69"/>
        <v>0.69912878726246841</v>
      </c>
      <c r="P290" s="31">
        <v>937726</v>
      </c>
      <c r="Q290" s="31">
        <v>4106371</v>
      </c>
      <c r="R290" s="31">
        <v>4106371</v>
      </c>
      <c r="S290" s="31">
        <v>2873898</v>
      </c>
      <c r="T290" s="36">
        <f t="shared" si="70"/>
        <v>0.69986321255434547</v>
      </c>
      <c r="U290" s="36">
        <f t="shared" si="71"/>
        <v>6.1950932361905187E-2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4192967</v>
      </c>
      <c r="E291" s="31">
        <v>3724003</v>
      </c>
      <c r="F291" s="31">
        <v>888766</v>
      </c>
      <c r="G291" s="36">
        <f t="shared" si="64"/>
        <v>0.21196589431779453</v>
      </c>
      <c r="H291" s="31">
        <v>986925</v>
      </c>
      <c r="I291" s="36">
        <f t="shared" si="65"/>
        <v>0.23537628605233477</v>
      </c>
      <c r="J291" s="31">
        <v>885074</v>
      </c>
      <c r="K291" s="36">
        <f t="shared" si="66"/>
        <v>0.23766737030018503</v>
      </c>
      <c r="L291" s="31">
        <v>0</v>
      </c>
      <c r="M291" s="36">
        <f t="shared" si="67"/>
        <v>0</v>
      </c>
      <c r="N291" s="31">
        <f t="shared" si="68"/>
        <v>2760765</v>
      </c>
      <c r="O291" s="36">
        <f t="shared" si="69"/>
        <v>0.74134338774700237</v>
      </c>
      <c r="P291" s="31">
        <v>923072</v>
      </c>
      <c r="Q291" s="31">
        <v>3956965</v>
      </c>
      <c r="R291" s="31">
        <v>3918901</v>
      </c>
      <c r="S291" s="31">
        <v>2961915</v>
      </c>
      <c r="T291" s="36">
        <f t="shared" si="70"/>
        <v>0.75580245584157391</v>
      </c>
      <c r="U291" s="36">
        <f t="shared" si="71"/>
        <v>-4.1164719545170869E-2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14307536</v>
      </c>
      <c r="E292" s="32">
        <f>SUM(E286:E291)</f>
        <v>14203942</v>
      </c>
      <c r="F292" s="32">
        <f>SUM(F286:F291)</f>
        <v>2666619</v>
      </c>
      <c r="G292" s="37">
        <f t="shared" si="64"/>
        <v>0.18637863291065632</v>
      </c>
      <c r="H292" s="32">
        <f>SUM(H286:H291)</f>
        <v>2804050</v>
      </c>
      <c r="I292" s="37">
        <f t="shared" si="65"/>
        <v>0.19598413032125167</v>
      </c>
      <c r="J292" s="32">
        <f>SUM(J286:J291)</f>
        <v>3223105</v>
      </c>
      <c r="K292" s="37">
        <f t="shared" si="66"/>
        <v>0.22691623212767273</v>
      </c>
      <c r="L292" s="32">
        <f>SUM(L286:L291)</f>
        <v>0</v>
      </c>
      <c r="M292" s="37">
        <f t="shared" si="67"/>
        <v>0</v>
      </c>
      <c r="N292" s="32">
        <f t="shared" si="68"/>
        <v>8693774</v>
      </c>
      <c r="O292" s="37">
        <f t="shared" si="69"/>
        <v>0.612067692194181</v>
      </c>
      <c r="P292" s="32">
        <f>SUM(P286:P291)</f>
        <v>2576965</v>
      </c>
      <c r="Q292" s="32">
        <f>SUM(Q286:Q291)</f>
        <v>13169086</v>
      </c>
      <c r="R292" s="32">
        <f>SUM(R286:R291)</f>
        <v>13111339</v>
      </c>
      <c r="S292" s="32">
        <f>SUM(S286:S291)</f>
        <v>8233837</v>
      </c>
      <c r="T292" s="37">
        <f t="shared" si="70"/>
        <v>0.62799360156884054</v>
      </c>
      <c r="U292" s="37">
        <f t="shared" si="71"/>
        <v>0.25073681637119627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7047795</v>
      </c>
      <c r="E293" s="31">
        <v>7047795</v>
      </c>
      <c r="F293" s="31">
        <v>1212846</v>
      </c>
      <c r="G293" s="36">
        <f t="shared" si="64"/>
        <v>0.1720887171093938</v>
      </c>
      <c r="H293" s="31">
        <v>1118995</v>
      </c>
      <c r="I293" s="36">
        <f t="shared" si="65"/>
        <v>0.15877235362265787</v>
      </c>
      <c r="J293" s="31">
        <v>1133216</v>
      </c>
      <c r="K293" s="36">
        <f t="shared" si="66"/>
        <v>0.16079014784056575</v>
      </c>
      <c r="L293" s="31">
        <v>0</v>
      </c>
      <c r="M293" s="36">
        <f t="shared" si="67"/>
        <v>0</v>
      </c>
      <c r="N293" s="31">
        <f t="shared" si="68"/>
        <v>3465057</v>
      </c>
      <c r="O293" s="36">
        <f t="shared" si="69"/>
        <v>0.4916512185726174</v>
      </c>
      <c r="P293" s="31">
        <v>967894</v>
      </c>
      <c r="Q293" s="31">
        <v>7123031</v>
      </c>
      <c r="R293" s="31">
        <v>7153031</v>
      </c>
      <c r="S293" s="31">
        <v>3386374</v>
      </c>
      <c r="T293" s="36">
        <f t="shared" si="70"/>
        <v>0.47341805173219575</v>
      </c>
      <c r="U293" s="36">
        <f t="shared" si="71"/>
        <v>0.17080589403385082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0</v>
      </c>
      <c r="E294" s="31">
        <v>0</v>
      </c>
      <c r="F294" s="31">
        <v>0</v>
      </c>
      <c r="G294" s="36">
        <f t="shared" si="64"/>
        <v>0</v>
      </c>
      <c r="H294" s="31">
        <v>0</v>
      </c>
      <c r="I294" s="36">
        <f t="shared" si="65"/>
        <v>0</v>
      </c>
      <c r="J294" s="31">
        <v>0</v>
      </c>
      <c r="K294" s="36">
        <f t="shared" si="66"/>
        <v>0</v>
      </c>
      <c r="L294" s="31">
        <v>0</v>
      </c>
      <c r="M294" s="36">
        <f t="shared" si="67"/>
        <v>0</v>
      </c>
      <c r="N294" s="31">
        <f t="shared" si="68"/>
        <v>0</v>
      </c>
      <c r="O294" s="36">
        <f t="shared" si="69"/>
        <v>0</v>
      </c>
      <c r="P294" s="31">
        <v>0</v>
      </c>
      <c r="Q294" s="31">
        <v>0</v>
      </c>
      <c r="R294" s="31">
        <v>0</v>
      </c>
      <c r="S294" s="31">
        <v>0</v>
      </c>
      <c r="T294" s="36">
        <f t="shared" si="70"/>
        <v>0</v>
      </c>
      <c r="U294" s="36">
        <f t="shared" si="71"/>
        <v>0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0</v>
      </c>
      <c r="E295" s="31">
        <v>0</v>
      </c>
      <c r="F295" s="31">
        <v>0</v>
      </c>
      <c r="G295" s="36">
        <f t="shared" si="64"/>
        <v>0</v>
      </c>
      <c r="H295" s="31">
        <v>0</v>
      </c>
      <c r="I295" s="36">
        <f t="shared" si="65"/>
        <v>0</v>
      </c>
      <c r="J295" s="31">
        <v>0</v>
      </c>
      <c r="K295" s="36">
        <f t="shared" si="66"/>
        <v>0</v>
      </c>
      <c r="L295" s="31">
        <v>0</v>
      </c>
      <c r="M295" s="36">
        <f t="shared" si="67"/>
        <v>0</v>
      </c>
      <c r="N295" s="31">
        <f t="shared" si="68"/>
        <v>0</v>
      </c>
      <c r="O295" s="36">
        <f t="shared" si="69"/>
        <v>0</v>
      </c>
      <c r="P295" s="31">
        <v>0</v>
      </c>
      <c r="Q295" s="31">
        <v>0</v>
      </c>
      <c r="R295" s="31">
        <v>0</v>
      </c>
      <c r="S295" s="31">
        <v>0</v>
      </c>
      <c r="T295" s="36">
        <f t="shared" si="70"/>
        <v>0</v>
      </c>
      <c r="U295" s="36">
        <f t="shared" si="71"/>
        <v>0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0</v>
      </c>
      <c r="E296" s="31">
        <v>0</v>
      </c>
      <c r="F296" s="31">
        <v>0</v>
      </c>
      <c r="G296" s="36">
        <f t="shared" si="64"/>
        <v>0</v>
      </c>
      <c r="H296" s="31">
        <v>0</v>
      </c>
      <c r="I296" s="36">
        <f t="shared" si="65"/>
        <v>0</v>
      </c>
      <c r="J296" s="31">
        <v>0</v>
      </c>
      <c r="K296" s="36">
        <f t="shared" si="66"/>
        <v>0</v>
      </c>
      <c r="L296" s="31">
        <v>0</v>
      </c>
      <c r="M296" s="36">
        <f t="shared" si="67"/>
        <v>0</v>
      </c>
      <c r="N296" s="31">
        <f t="shared" si="68"/>
        <v>0</v>
      </c>
      <c r="O296" s="36">
        <f t="shared" si="69"/>
        <v>0</v>
      </c>
      <c r="P296" s="31">
        <v>0</v>
      </c>
      <c r="Q296" s="31">
        <v>0</v>
      </c>
      <c r="R296" s="31">
        <v>0</v>
      </c>
      <c r="S296" s="31">
        <v>0</v>
      </c>
      <c r="T296" s="36">
        <f t="shared" si="70"/>
        <v>0</v>
      </c>
      <c r="U296" s="36">
        <f t="shared" si="71"/>
        <v>0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3714102</v>
      </c>
      <c r="E297" s="31">
        <v>3966246</v>
      </c>
      <c r="F297" s="31">
        <v>631011</v>
      </c>
      <c r="G297" s="36">
        <f t="shared" si="64"/>
        <v>0.16989598023963801</v>
      </c>
      <c r="H297" s="31">
        <v>496305</v>
      </c>
      <c r="I297" s="36">
        <f t="shared" si="65"/>
        <v>0.13362718632929305</v>
      </c>
      <c r="J297" s="31">
        <v>763095</v>
      </c>
      <c r="K297" s="36">
        <f t="shared" si="66"/>
        <v>0.19239729457023089</v>
      </c>
      <c r="L297" s="31">
        <v>0</v>
      </c>
      <c r="M297" s="36">
        <f t="shared" si="67"/>
        <v>0</v>
      </c>
      <c r="N297" s="31">
        <f t="shared" si="68"/>
        <v>1890411</v>
      </c>
      <c r="O297" s="36">
        <f t="shared" si="69"/>
        <v>0.47662474793545334</v>
      </c>
      <c r="P297" s="31">
        <v>406635</v>
      </c>
      <c r="Q297" s="31">
        <v>4691242</v>
      </c>
      <c r="R297" s="31">
        <v>3687044</v>
      </c>
      <c r="S297" s="31">
        <v>1464005</v>
      </c>
      <c r="T297" s="36">
        <f t="shared" si="70"/>
        <v>0.39706740684407349</v>
      </c>
      <c r="U297" s="36">
        <f t="shared" si="71"/>
        <v>0.87660924416245534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10761897</v>
      </c>
      <c r="E298" s="32">
        <f>SUM(E293:E297)</f>
        <v>11014041</v>
      </c>
      <c r="F298" s="32">
        <f>SUM(F293:F297)</f>
        <v>1843857</v>
      </c>
      <c r="G298" s="37">
        <f t="shared" si="64"/>
        <v>0.17133196870403053</v>
      </c>
      <c r="H298" s="32">
        <f>SUM(H293:H297)</f>
        <v>1615300</v>
      </c>
      <c r="I298" s="37">
        <f t="shared" si="65"/>
        <v>0.15009435604150459</v>
      </c>
      <c r="J298" s="32">
        <f>SUM(J293:J297)</f>
        <v>1896311</v>
      </c>
      <c r="K298" s="37">
        <f t="shared" si="66"/>
        <v>0.17217213918125054</v>
      </c>
      <c r="L298" s="32">
        <f>SUM(L293:L297)</f>
        <v>0</v>
      </c>
      <c r="M298" s="37">
        <f t="shared" si="67"/>
        <v>0</v>
      </c>
      <c r="N298" s="32">
        <f t="shared" si="68"/>
        <v>5355468</v>
      </c>
      <c r="O298" s="37">
        <f t="shared" si="69"/>
        <v>0.48624006393293795</v>
      </c>
      <c r="P298" s="32">
        <f>SUM(P293:P297)</f>
        <v>1374529</v>
      </c>
      <c r="Q298" s="32">
        <f>SUM(Q293:Q297)</f>
        <v>11814273</v>
      </c>
      <c r="R298" s="32">
        <f>SUM(R293:R297)</f>
        <v>10840075</v>
      </c>
      <c r="S298" s="32">
        <f>SUM(S293:S297)</f>
        <v>4850379</v>
      </c>
      <c r="T298" s="37">
        <f t="shared" si="70"/>
        <v>0.44744884145174274</v>
      </c>
      <c r="U298" s="37">
        <f t="shared" si="71"/>
        <v>0.37960785112573103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56533106</v>
      </c>
      <c r="E299" s="32">
        <f>SUM(E263:E266,E268:E274,E276:E284,E286:E291,E293:E297)</f>
        <v>55713536</v>
      </c>
      <c r="F299" s="32">
        <f>SUM(F263:F266,F268:F274,F276:F284,F286:F291,F293:F297)</f>
        <v>10420860</v>
      </c>
      <c r="G299" s="37">
        <f t="shared" si="64"/>
        <v>0.18433199124067232</v>
      </c>
      <c r="H299" s="32">
        <f>SUM(H263:H266,H268:H274,H276:H284,H286:H291,H293:H297)</f>
        <v>15787631</v>
      </c>
      <c r="I299" s="37">
        <f t="shared" si="65"/>
        <v>0.27926346378350414</v>
      </c>
      <c r="J299" s="32">
        <f>SUM(J263:J266,J268:J274,J276:J284,J286:J291,J293:J297)</f>
        <v>11241197</v>
      </c>
      <c r="K299" s="37">
        <f t="shared" si="66"/>
        <v>0.20176778942912543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37449688</v>
      </c>
      <c r="O299" s="37">
        <f t="shared" si="69"/>
        <v>0.67218293234879223</v>
      </c>
      <c r="P299" s="32">
        <f>SUM(P263:P266,P268:P274,P276:P284,P286:P291,P293:P297)</f>
        <v>10966495</v>
      </c>
      <c r="Q299" s="32">
        <f>SUM(Q263:Q266,Q268:Q274,Q276:Q284,Q286:Q291,Q293:Q297)</f>
        <v>55282101</v>
      </c>
      <c r="R299" s="32">
        <f>SUM(R263:R266,R268:R274,R276:R284,R286:R291,R293:R297)</f>
        <v>55487699</v>
      </c>
      <c r="S299" s="32">
        <f>SUM(S263:S266,S268:S274,S276:S284,S286:S291,S293:S297)</f>
        <v>36418418</v>
      </c>
      <c r="T299" s="37">
        <f t="shared" si="70"/>
        <v>0.65633318116146788</v>
      </c>
      <c r="U299" s="37">
        <f t="shared" si="71"/>
        <v>2.5049206697308479E-2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69498638</v>
      </c>
      <c r="E302" s="31">
        <v>73385734</v>
      </c>
      <c r="F302" s="31">
        <v>17416886</v>
      </c>
      <c r="G302" s="36">
        <f t="shared" ref="G302:G339" si="72">IF(($D302     =0),0,($F302     /$D302     ))</f>
        <v>0.25060758744653383</v>
      </c>
      <c r="H302" s="31">
        <v>19720181</v>
      </c>
      <c r="I302" s="36">
        <f t="shared" ref="I302:I339" si="73">IF(($D302     =0),0,($H302     /$D302     ))</f>
        <v>0.2837491721780217</v>
      </c>
      <c r="J302" s="31">
        <v>17129503</v>
      </c>
      <c r="K302" s="36">
        <f t="shared" ref="K302:K339" si="74">IF(($E302     =0),0,($J302     /$E302     ))</f>
        <v>0.23341734239518541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54266570</v>
      </c>
      <c r="O302" s="36">
        <f t="shared" ref="O302:O339" si="77">IF(($E302     =0),0,($N302     /$E302     ))</f>
        <v>0.73947028996126141</v>
      </c>
      <c r="P302" s="31">
        <v>15889709</v>
      </c>
      <c r="Q302" s="31">
        <v>65978496</v>
      </c>
      <c r="R302" s="31">
        <v>64648019</v>
      </c>
      <c r="S302" s="31">
        <v>48447060</v>
      </c>
      <c r="T302" s="36">
        <f t="shared" ref="T302:T339" si="78">IF(($R302     =0),0,($S302     /$R302     ))</f>
        <v>0.74939744093318617</v>
      </c>
      <c r="U302" s="36">
        <f t="shared" ref="U302:U339" si="79">IF(($P302     =0),0,(($J302     /$P302     )-1))</f>
        <v>7.8024965718377803E-2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69498638</v>
      </c>
      <c r="E303" s="32">
        <f>E302</f>
        <v>73385734</v>
      </c>
      <c r="F303" s="32">
        <f>F302</f>
        <v>17416886</v>
      </c>
      <c r="G303" s="37">
        <f t="shared" si="72"/>
        <v>0.25060758744653383</v>
      </c>
      <c r="H303" s="32">
        <f>H302</f>
        <v>19720181</v>
      </c>
      <c r="I303" s="37">
        <f t="shared" si="73"/>
        <v>0.2837491721780217</v>
      </c>
      <c r="J303" s="32">
        <f>J302</f>
        <v>17129503</v>
      </c>
      <c r="K303" s="37">
        <f t="shared" si="74"/>
        <v>0.23341734239518541</v>
      </c>
      <c r="L303" s="32">
        <f>L302</f>
        <v>0</v>
      </c>
      <c r="M303" s="37">
        <f t="shared" si="75"/>
        <v>0</v>
      </c>
      <c r="N303" s="32">
        <f t="shared" si="76"/>
        <v>54266570</v>
      </c>
      <c r="O303" s="37">
        <f t="shared" si="77"/>
        <v>0.73947028996126141</v>
      </c>
      <c r="P303" s="32">
        <f>P302</f>
        <v>15889709</v>
      </c>
      <c r="Q303" s="32">
        <f>Q302</f>
        <v>65978496</v>
      </c>
      <c r="R303" s="32">
        <f>R302</f>
        <v>64648019</v>
      </c>
      <c r="S303" s="32">
        <f>S302</f>
        <v>48447060</v>
      </c>
      <c r="T303" s="37">
        <f t="shared" si="78"/>
        <v>0.74939744093318617</v>
      </c>
      <c r="U303" s="37">
        <f t="shared" si="79"/>
        <v>7.8024965718377803E-2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0</v>
      </c>
      <c r="E304" s="31">
        <v>0</v>
      </c>
      <c r="F304" s="31">
        <v>0</v>
      </c>
      <c r="G304" s="36">
        <f t="shared" si="72"/>
        <v>0</v>
      </c>
      <c r="H304" s="31">
        <v>0</v>
      </c>
      <c r="I304" s="36">
        <f t="shared" si="73"/>
        <v>0</v>
      </c>
      <c r="J304" s="31">
        <v>0</v>
      </c>
      <c r="K304" s="36">
        <f t="shared" si="74"/>
        <v>0</v>
      </c>
      <c r="L304" s="31">
        <v>0</v>
      </c>
      <c r="M304" s="36">
        <f t="shared" si="75"/>
        <v>0</v>
      </c>
      <c r="N304" s="31">
        <f t="shared" si="76"/>
        <v>0</v>
      </c>
      <c r="O304" s="36">
        <f t="shared" si="77"/>
        <v>0</v>
      </c>
      <c r="P304" s="31">
        <v>0</v>
      </c>
      <c r="Q304" s="31">
        <v>0</v>
      </c>
      <c r="R304" s="31">
        <v>0</v>
      </c>
      <c r="S304" s="31">
        <v>0</v>
      </c>
      <c r="T304" s="36">
        <f t="shared" si="78"/>
        <v>0</v>
      </c>
      <c r="U304" s="36">
        <f t="shared" si="79"/>
        <v>0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1705358</v>
      </c>
      <c r="E305" s="31">
        <v>1450470</v>
      </c>
      <c r="F305" s="31">
        <v>301472</v>
      </c>
      <c r="G305" s="36">
        <f t="shared" si="72"/>
        <v>0.1767793038177321</v>
      </c>
      <c r="H305" s="31">
        <v>367635</v>
      </c>
      <c r="I305" s="36">
        <f t="shared" si="73"/>
        <v>0.2155764361500635</v>
      </c>
      <c r="J305" s="31">
        <v>300664</v>
      </c>
      <c r="K305" s="36">
        <f t="shared" si="74"/>
        <v>0.2072872930843106</v>
      </c>
      <c r="L305" s="31">
        <v>0</v>
      </c>
      <c r="M305" s="36">
        <f t="shared" si="75"/>
        <v>0</v>
      </c>
      <c r="N305" s="31">
        <f t="shared" si="76"/>
        <v>969771</v>
      </c>
      <c r="O305" s="36">
        <f t="shared" si="77"/>
        <v>0.66859087054540944</v>
      </c>
      <c r="P305" s="31">
        <v>277071</v>
      </c>
      <c r="Q305" s="31">
        <v>1214853</v>
      </c>
      <c r="R305" s="31">
        <v>1205970</v>
      </c>
      <c r="S305" s="31">
        <v>894458</v>
      </c>
      <c r="T305" s="36">
        <f t="shared" si="78"/>
        <v>0.74169175020937506</v>
      </c>
      <c r="U305" s="36">
        <f t="shared" si="79"/>
        <v>8.515145937322921E-2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2665000</v>
      </c>
      <c r="E306" s="31">
        <v>2613000</v>
      </c>
      <c r="F306" s="31">
        <v>553889</v>
      </c>
      <c r="G306" s="36">
        <f t="shared" si="72"/>
        <v>0.20783827392120074</v>
      </c>
      <c r="H306" s="31">
        <v>668794</v>
      </c>
      <c r="I306" s="36">
        <f t="shared" si="73"/>
        <v>0.25095459662288933</v>
      </c>
      <c r="J306" s="31">
        <v>698050</v>
      </c>
      <c r="K306" s="36">
        <f t="shared" si="74"/>
        <v>0.26714504401071565</v>
      </c>
      <c r="L306" s="31">
        <v>0</v>
      </c>
      <c r="M306" s="36">
        <f t="shared" si="75"/>
        <v>0</v>
      </c>
      <c r="N306" s="31">
        <f t="shared" si="76"/>
        <v>1920733</v>
      </c>
      <c r="O306" s="36">
        <f t="shared" si="77"/>
        <v>0.73506812093379259</v>
      </c>
      <c r="P306" s="31">
        <v>500073</v>
      </c>
      <c r="Q306" s="31">
        <v>2142429</v>
      </c>
      <c r="R306" s="31">
        <v>1948500</v>
      </c>
      <c r="S306" s="31">
        <v>1372106</v>
      </c>
      <c r="T306" s="36">
        <f t="shared" si="78"/>
        <v>0.70418578393636133</v>
      </c>
      <c r="U306" s="36">
        <f t="shared" si="79"/>
        <v>0.39589619915492347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4841811</v>
      </c>
      <c r="E307" s="31">
        <v>4527739</v>
      </c>
      <c r="F307" s="31">
        <v>789764</v>
      </c>
      <c r="G307" s="36">
        <f t="shared" si="72"/>
        <v>0.1631133474644095</v>
      </c>
      <c r="H307" s="31">
        <v>911102</v>
      </c>
      <c r="I307" s="36">
        <f t="shared" si="73"/>
        <v>0.18817380521461907</v>
      </c>
      <c r="J307" s="31">
        <v>834622</v>
      </c>
      <c r="K307" s="36">
        <f t="shared" si="74"/>
        <v>0.18433527197570354</v>
      </c>
      <c r="L307" s="31">
        <v>0</v>
      </c>
      <c r="M307" s="36">
        <f t="shared" si="75"/>
        <v>0</v>
      </c>
      <c r="N307" s="31">
        <f t="shared" si="76"/>
        <v>2535488</v>
      </c>
      <c r="O307" s="36">
        <f t="shared" si="77"/>
        <v>0.55998987574151249</v>
      </c>
      <c r="P307" s="31">
        <v>604108</v>
      </c>
      <c r="Q307" s="31">
        <v>5234120</v>
      </c>
      <c r="R307" s="31">
        <v>4843040</v>
      </c>
      <c r="S307" s="31">
        <v>1624711</v>
      </c>
      <c r="T307" s="36">
        <f t="shared" si="78"/>
        <v>0.33547338035613994</v>
      </c>
      <c r="U307" s="36">
        <f t="shared" si="79"/>
        <v>0.38157746628086375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2789472</v>
      </c>
      <c r="E308" s="31">
        <v>2854566</v>
      </c>
      <c r="F308" s="31">
        <v>669781</v>
      </c>
      <c r="G308" s="36">
        <f t="shared" si="72"/>
        <v>0.24011031478358627</v>
      </c>
      <c r="H308" s="31">
        <v>713131</v>
      </c>
      <c r="I308" s="36">
        <f t="shared" si="73"/>
        <v>0.25565089020431109</v>
      </c>
      <c r="J308" s="31">
        <v>554886</v>
      </c>
      <c r="K308" s="36">
        <f t="shared" si="74"/>
        <v>0.19438541620687699</v>
      </c>
      <c r="L308" s="31">
        <v>0</v>
      </c>
      <c r="M308" s="36">
        <f t="shared" si="75"/>
        <v>0</v>
      </c>
      <c r="N308" s="31">
        <f t="shared" si="76"/>
        <v>1937798</v>
      </c>
      <c r="O308" s="36">
        <f t="shared" si="77"/>
        <v>0.67884154719141199</v>
      </c>
      <c r="P308" s="31">
        <v>471255</v>
      </c>
      <c r="Q308" s="31">
        <v>2711482</v>
      </c>
      <c r="R308" s="31">
        <v>2691909</v>
      </c>
      <c r="S308" s="31">
        <v>1851689</v>
      </c>
      <c r="T308" s="36">
        <f t="shared" si="78"/>
        <v>0.68787206402593848</v>
      </c>
      <c r="U308" s="36">
        <f t="shared" si="79"/>
        <v>0.17746443008562252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2575791</v>
      </c>
      <c r="E309" s="31">
        <v>2581791</v>
      </c>
      <c r="F309" s="31">
        <v>712909</v>
      </c>
      <c r="G309" s="36">
        <f t="shared" si="72"/>
        <v>0.27677284375945099</v>
      </c>
      <c r="H309" s="31">
        <v>667395</v>
      </c>
      <c r="I309" s="36">
        <f t="shared" si="73"/>
        <v>0.25910293187607225</v>
      </c>
      <c r="J309" s="31">
        <v>566454</v>
      </c>
      <c r="K309" s="36">
        <f t="shared" si="74"/>
        <v>0.21940350710030362</v>
      </c>
      <c r="L309" s="31">
        <v>0</v>
      </c>
      <c r="M309" s="36">
        <f t="shared" si="75"/>
        <v>0</v>
      </c>
      <c r="N309" s="31">
        <f t="shared" si="76"/>
        <v>1946758</v>
      </c>
      <c r="O309" s="36">
        <f t="shared" si="77"/>
        <v>0.75403392451209261</v>
      </c>
      <c r="P309" s="31">
        <v>517917</v>
      </c>
      <c r="Q309" s="31">
        <v>2746113</v>
      </c>
      <c r="R309" s="31">
        <v>3525113</v>
      </c>
      <c r="S309" s="31">
        <v>2189247</v>
      </c>
      <c r="T309" s="36">
        <f t="shared" si="78"/>
        <v>0.62104307010867454</v>
      </c>
      <c r="U309" s="36">
        <f t="shared" si="79"/>
        <v>9.3715788437143344E-2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14577432</v>
      </c>
      <c r="E310" s="32">
        <f>SUM(E304:E309)</f>
        <v>14027566</v>
      </c>
      <c r="F310" s="32">
        <f>SUM(F304:F309)</f>
        <v>3027815</v>
      </c>
      <c r="G310" s="37">
        <f t="shared" si="72"/>
        <v>0.20770565076208211</v>
      </c>
      <c r="H310" s="32">
        <f>SUM(H304:H309)</f>
        <v>3328057</v>
      </c>
      <c r="I310" s="37">
        <f t="shared" si="73"/>
        <v>0.22830200820007254</v>
      </c>
      <c r="J310" s="32">
        <f>SUM(J304:J309)</f>
        <v>2954676</v>
      </c>
      <c r="K310" s="37">
        <f t="shared" si="74"/>
        <v>0.21063354825776617</v>
      </c>
      <c r="L310" s="32">
        <f>SUM(L304:L309)</f>
        <v>0</v>
      </c>
      <c r="M310" s="37">
        <f t="shared" si="75"/>
        <v>0</v>
      </c>
      <c r="N310" s="32">
        <f t="shared" si="76"/>
        <v>9310548</v>
      </c>
      <c r="O310" s="37">
        <f t="shared" si="77"/>
        <v>0.66373225404892056</v>
      </c>
      <c r="P310" s="32">
        <f>SUM(P304:P309)</f>
        <v>2370424</v>
      </c>
      <c r="Q310" s="32">
        <f>SUM(Q304:Q309)</f>
        <v>14048997</v>
      </c>
      <c r="R310" s="32">
        <f>SUM(R304:R309)</f>
        <v>14214532</v>
      </c>
      <c r="S310" s="32">
        <f>SUM(S304:S309)</f>
        <v>7932211</v>
      </c>
      <c r="T310" s="37">
        <f t="shared" si="78"/>
        <v>0.55803532610148543</v>
      </c>
      <c r="U310" s="37">
        <f t="shared" si="79"/>
        <v>0.24647573598647332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6261451</v>
      </c>
      <c r="E311" s="31">
        <v>6261451</v>
      </c>
      <c r="F311" s="31">
        <v>979939</v>
      </c>
      <c r="G311" s="36">
        <f t="shared" si="72"/>
        <v>0.15650350054643883</v>
      </c>
      <c r="H311" s="31">
        <v>967154</v>
      </c>
      <c r="I311" s="36">
        <f t="shared" si="73"/>
        <v>0.15446164155880163</v>
      </c>
      <c r="J311" s="31">
        <v>902059</v>
      </c>
      <c r="K311" s="36">
        <f t="shared" si="74"/>
        <v>0.1440654889737219</v>
      </c>
      <c r="L311" s="31">
        <v>0</v>
      </c>
      <c r="M311" s="36">
        <f t="shared" si="75"/>
        <v>0</v>
      </c>
      <c r="N311" s="31">
        <f t="shared" si="76"/>
        <v>2849152</v>
      </c>
      <c r="O311" s="36">
        <f t="shared" si="77"/>
        <v>0.45503063107896236</v>
      </c>
      <c r="P311" s="31">
        <v>862801</v>
      </c>
      <c r="Q311" s="31">
        <v>5078022</v>
      </c>
      <c r="R311" s="31">
        <v>5078022</v>
      </c>
      <c r="S311" s="31">
        <v>2651186</v>
      </c>
      <c r="T311" s="36">
        <f t="shared" si="78"/>
        <v>0.52209029421298292</v>
      </c>
      <c r="U311" s="36">
        <f t="shared" si="79"/>
        <v>4.5500642674266789E-2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12278647</v>
      </c>
      <c r="E312" s="31">
        <v>11461052</v>
      </c>
      <c r="F312" s="31">
        <v>2621315</v>
      </c>
      <c r="G312" s="36">
        <f t="shared" si="72"/>
        <v>0.21348565521917848</v>
      </c>
      <c r="H312" s="31">
        <v>2876135</v>
      </c>
      <c r="I312" s="36">
        <f t="shared" si="73"/>
        <v>0.23423875611050632</v>
      </c>
      <c r="J312" s="31">
        <v>2827997</v>
      </c>
      <c r="K312" s="36">
        <f t="shared" si="74"/>
        <v>0.24674846602214176</v>
      </c>
      <c r="L312" s="31">
        <v>0</v>
      </c>
      <c r="M312" s="36">
        <f t="shared" si="75"/>
        <v>0</v>
      </c>
      <c r="N312" s="31">
        <f t="shared" si="76"/>
        <v>8325447</v>
      </c>
      <c r="O312" s="36">
        <f t="shared" si="77"/>
        <v>0.72641211295437802</v>
      </c>
      <c r="P312" s="31">
        <v>2815489</v>
      </c>
      <c r="Q312" s="31">
        <v>11230739</v>
      </c>
      <c r="R312" s="31">
        <v>11579125</v>
      </c>
      <c r="S312" s="31">
        <v>8368963</v>
      </c>
      <c r="T312" s="36">
        <f t="shared" si="78"/>
        <v>0.72276298943141215</v>
      </c>
      <c r="U312" s="36">
        <f t="shared" si="79"/>
        <v>4.4425675255701513E-3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7756182</v>
      </c>
      <c r="E313" s="31">
        <v>7958141</v>
      </c>
      <c r="F313" s="31">
        <v>76577</v>
      </c>
      <c r="G313" s="36">
        <f t="shared" si="72"/>
        <v>9.8730277345219601E-3</v>
      </c>
      <c r="H313" s="31">
        <v>2951566</v>
      </c>
      <c r="I313" s="36">
        <f t="shared" si="73"/>
        <v>0.38054367471005707</v>
      </c>
      <c r="J313" s="31">
        <v>1653612</v>
      </c>
      <c r="K313" s="36">
        <f t="shared" si="74"/>
        <v>0.20778872854853916</v>
      </c>
      <c r="L313" s="31">
        <v>0</v>
      </c>
      <c r="M313" s="36">
        <f t="shared" si="75"/>
        <v>0</v>
      </c>
      <c r="N313" s="31">
        <f t="shared" si="76"/>
        <v>4681755</v>
      </c>
      <c r="O313" s="36">
        <f t="shared" si="77"/>
        <v>0.58829756848992754</v>
      </c>
      <c r="P313" s="31">
        <v>4018628</v>
      </c>
      <c r="Q313" s="31">
        <v>5590610</v>
      </c>
      <c r="R313" s="31">
        <v>5504316</v>
      </c>
      <c r="S313" s="31">
        <v>4215419</v>
      </c>
      <c r="T313" s="36">
        <f t="shared" si="78"/>
        <v>0.76583884355476683</v>
      </c>
      <c r="U313" s="36">
        <f t="shared" si="79"/>
        <v>-0.5885132935917432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5453172</v>
      </c>
      <c r="E314" s="31">
        <v>5453172</v>
      </c>
      <c r="F314" s="31">
        <v>1347453</v>
      </c>
      <c r="G314" s="36">
        <f t="shared" si="72"/>
        <v>0.24709526858863062</v>
      </c>
      <c r="H314" s="31">
        <v>1260177</v>
      </c>
      <c r="I314" s="36">
        <f t="shared" si="73"/>
        <v>0.23109063862280521</v>
      </c>
      <c r="J314" s="31">
        <v>1136077</v>
      </c>
      <c r="K314" s="36">
        <f t="shared" si="74"/>
        <v>0.20833324164357919</v>
      </c>
      <c r="L314" s="31">
        <v>0</v>
      </c>
      <c r="M314" s="36">
        <f t="shared" si="75"/>
        <v>0</v>
      </c>
      <c r="N314" s="31">
        <f t="shared" si="76"/>
        <v>3743707</v>
      </c>
      <c r="O314" s="36">
        <f t="shared" si="77"/>
        <v>0.68651914885501497</v>
      </c>
      <c r="P314" s="31">
        <v>1025586</v>
      </c>
      <c r="Q314" s="31">
        <v>5326939</v>
      </c>
      <c r="R314" s="31">
        <v>5326939</v>
      </c>
      <c r="S314" s="31">
        <v>3368997</v>
      </c>
      <c r="T314" s="36">
        <f t="shared" si="78"/>
        <v>0.63244519976669533</v>
      </c>
      <c r="U314" s="36">
        <f t="shared" si="79"/>
        <v>0.10773450495619086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4046905</v>
      </c>
      <c r="E315" s="31">
        <v>4272243</v>
      </c>
      <c r="F315" s="31">
        <v>679238</v>
      </c>
      <c r="G315" s="36">
        <f t="shared" si="72"/>
        <v>0.16784135036527914</v>
      </c>
      <c r="H315" s="31">
        <v>950183</v>
      </c>
      <c r="I315" s="36">
        <f t="shared" si="73"/>
        <v>0.23479251427943082</v>
      </c>
      <c r="J315" s="31">
        <v>560734</v>
      </c>
      <c r="K315" s="36">
        <f t="shared" si="74"/>
        <v>0.1312504930080054</v>
      </c>
      <c r="L315" s="31">
        <v>0</v>
      </c>
      <c r="M315" s="36">
        <f t="shared" si="75"/>
        <v>0</v>
      </c>
      <c r="N315" s="31">
        <f t="shared" si="76"/>
        <v>2190155</v>
      </c>
      <c r="O315" s="36">
        <f t="shared" si="77"/>
        <v>0.51264757177903975</v>
      </c>
      <c r="P315" s="31">
        <v>805764</v>
      </c>
      <c r="Q315" s="31">
        <v>3946302</v>
      </c>
      <c r="R315" s="31">
        <v>4100938</v>
      </c>
      <c r="S315" s="31">
        <v>2533750</v>
      </c>
      <c r="T315" s="36">
        <f t="shared" si="78"/>
        <v>0.6178464536649908</v>
      </c>
      <c r="U315" s="36">
        <f t="shared" si="79"/>
        <v>-0.30409648482682272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3574755</v>
      </c>
      <c r="E316" s="31">
        <v>3626830</v>
      </c>
      <c r="F316" s="31">
        <v>804659</v>
      </c>
      <c r="G316" s="36">
        <f t="shared" si="72"/>
        <v>0.22509486664121037</v>
      </c>
      <c r="H316" s="31">
        <v>1016699</v>
      </c>
      <c r="I316" s="36">
        <f t="shared" si="73"/>
        <v>0.28441081976247323</v>
      </c>
      <c r="J316" s="31">
        <v>781801</v>
      </c>
      <c r="K316" s="36">
        <f t="shared" si="74"/>
        <v>0.21556042053253116</v>
      </c>
      <c r="L316" s="31">
        <v>0</v>
      </c>
      <c r="M316" s="36">
        <f t="shared" si="75"/>
        <v>0</v>
      </c>
      <c r="N316" s="31">
        <f t="shared" si="76"/>
        <v>2603159</v>
      </c>
      <c r="O316" s="36">
        <f t="shared" si="77"/>
        <v>0.7177504873401841</v>
      </c>
      <c r="P316" s="31">
        <v>738439</v>
      </c>
      <c r="Q316" s="31">
        <v>3972686</v>
      </c>
      <c r="R316" s="31">
        <v>3567181</v>
      </c>
      <c r="S316" s="31">
        <v>2528412</v>
      </c>
      <c r="T316" s="36">
        <f t="shared" si="78"/>
        <v>0.70879834805130437</v>
      </c>
      <c r="U316" s="36">
        <f t="shared" si="79"/>
        <v>5.8721167218957815E-2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39371112</v>
      </c>
      <c r="E317" s="32">
        <f>SUM(E311:E316)</f>
        <v>39032889</v>
      </c>
      <c r="F317" s="32">
        <f>SUM(F311:F316)</f>
        <v>6509181</v>
      </c>
      <c r="G317" s="37">
        <f t="shared" si="72"/>
        <v>0.16532885837717767</v>
      </c>
      <c r="H317" s="32">
        <f>SUM(H311:H316)</f>
        <v>10021914</v>
      </c>
      <c r="I317" s="37">
        <f t="shared" si="73"/>
        <v>0.25454993498786621</v>
      </c>
      <c r="J317" s="32">
        <f>SUM(J311:J316)</f>
        <v>7862280</v>
      </c>
      <c r="K317" s="37">
        <f t="shared" si="74"/>
        <v>0.20142705808939737</v>
      </c>
      <c r="L317" s="32">
        <f>SUM(L311:L316)</f>
        <v>0</v>
      </c>
      <c r="M317" s="37">
        <f t="shared" si="75"/>
        <v>0</v>
      </c>
      <c r="N317" s="32">
        <f t="shared" si="76"/>
        <v>24393375</v>
      </c>
      <c r="O317" s="37">
        <f t="shared" si="77"/>
        <v>0.62494413365098345</v>
      </c>
      <c r="P317" s="32">
        <f>SUM(P311:P316)</f>
        <v>10266707</v>
      </c>
      <c r="Q317" s="32">
        <f>SUM(Q311:Q316)</f>
        <v>35145298</v>
      </c>
      <c r="R317" s="32">
        <f>SUM(R311:R316)</f>
        <v>35156521</v>
      </c>
      <c r="S317" s="32">
        <f>SUM(S311:S316)</f>
        <v>23666727</v>
      </c>
      <c r="T317" s="37">
        <f t="shared" si="78"/>
        <v>0.67318171214950417</v>
      </c>
      <c r="U317" s="37">
        <f t="shared" si="79"/>
        <v>-0.23419651500719751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3322437</v>
      </c>
      <c r="E318" s="31">
        <v>3322463</v>
      </c>
      <c r="F318" s="31">
        <v>915582</v>
      </c>
      <c r="G318" s="36">
        <f t="shared" si="72"/>
        <v>0.27557542851828343</v>
      </c>
      <c r="H318" s="31">
        <v>754313</v>
      </c>
      <c r="I318" s="36">
        <f t="shared" si="73"/>
        <v>0.22703605817055372</v>
      </c>
      <c r="J318" s="31">
        <v>767862</v>
      </c>
      <c r="K318" s="36">
        <f t="shared" si="74"/>
        <v>0.23111228025714659</v>
      </c>
      <c r="L318" s="31">
        <v>0</v>
      </c>
      <c r="M318" s="36">
        <f t="shared" si="75"/>
        <v>0</v>
      </c>
      <c r="N318" s="31">
        <f t="shared" si="76"/>
        <v>2437757</v>
      </c>
      <c r="O318" s="36">
        <f t="shared" si="77"/>
        <v>0.73371983374984162</v>
      </c>
      <c r="P318" s="31">
        <v>715935</v>
      </c>
      <c r="Q318" s="31">
        <v>3582012</v>
      </c>
      <c r="R318" s="31">
        <v>3158289</v>
      </c>
      <c r="S318" s="31">
        <v>2292515</v>
      </c>
      <c r="T318" s="36">
        <f t="shared" si="78"/>
        <v>0.72587245815693247</v>
      </c>
      <c r="U318" s="36">
        <f t="shared" si="79"/>
        <v>7.2530327473862899E-2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4862878</v>
      </c>
      <c r="E319" s="31">
        <v>5023250</v>
      </c>
      <c r="F319" s="31">
        <v>1112536</v>
      </c>
      <c r="G319" s="36">
        <f t="shared" si="72"/>
        <v>0.22878139241823464</v>
      </c>
      <c r="H319" s="31">
        <v>1227032</v>
      </c>
      <c r="I319" s="36">
        <f t="shared" si="73"/>
        <v>0.25232629730789052</v>
      </c>
      <c r="J319" s="31">
        <v>1011719</v>
      </c>
      <c r="K319" s="36">
        <f t="shared" si="74"/>
        <v>0.20140725625839845</v>
      </c>
      <c r="L319" s="31">
        <v>0</v>
      </c>
      <c r="M319" s="36">
        <f t="shared" si="75"/>
        <v>0</v>
      </c>
      <c r="N319" s="31">
        <f t="shared" si="76"/>
        <v>3351287</v>
      </c>
      <c r="O319" s="36">
        <f t="shared" si="77"/>
        <v>0.66715512865176929</v>
      </c>
      <c r="P319" s="31">
        <v>945745</v>
      </c>
      <c r="Q319" s="31">
        <v>5145327</v>
      </c>
      <c r="R319" s="31">
        <v>4516834</v>
      </c>
      <c r="S319" s="31">
        <v>2948445</v>
      </c>
      <c r="T319" s="36">
        <f t="shared" si="78"/>
        <v>0.6527680671904259</v>
      </c>
      <c r="U319" s="36">
        <f t="shared" si="79"/>
        <v>6.9758761611216524E-2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2219825</v>
      </c>
      <c r="E320" s="31">
        <v>2248982</v>
      </c>
      <c r="F320" s="31">
        <v>510187</v>
      </c>
      <c r="G320" s="36">
        <f t="shared" si="72"/>
        <v>0.2298320813577647</v>
      </c>
      <c r="H320" s="31">
        <v>627344</v>
      </c>
      <c r="I320" s="36">
        <f t="shared" si="73"/>
        <v>0.28260966517630892</v>
      </c>
      <c r="J320" s="31">
        <v>494335</v>
      </c>
      <c r="K320" s="36">
        <f t="shared" si="74"/>
        <v>0.21980389349492349</v>
      </c>
      <c r="L320" s="31">
        <v>0</v>
      </c>
      <c r="M320" s="36">
        <f t="shared" si="75"/>
        <v>0</v>
      </c>
      <c r="N320" s="31">
        <f t="shared" si="76"/>
        <v>1631866</v>
      </c>
      <c r="O320" s="36">
        <f t="shared" si="77"/>
        <v>0.72560207240431451</v>
      </c>
      <c r="P320" s="31">
        <v>462472</v>
      </c>
      <c r="Q320" s="31">
        <v>1979706</v>
      </c>
      <c r="R320" s="31">
        <v>1931427</v>
      </c>
      <c r="S320" s="31">
        <v>1546455</v>
      </c>
      <c r="T320" s="36">
        <f t="shared" si="78"/>
        <v>0.80068001534616629</v>
      </c>
      <c r="U320" s="36">
        <f t="shared" si="79"/>
        <v>6.8897144043315039E-2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1547232</v>
      </c>
      <c r="E321" s="31">
        <v>2032632</v>
      </c>
      <c r="F321" s="31">
        <v>308447</v>
      </c>
      <c r="G321" s="36">
        <f t="shared" si="72"/>
        <v>0.19935407230460589</v>
      </c>
      <c r="H321" s="31">
        <v>716542</v>
      </c>
      <c r="I321" s="36">
        <f t="shared" si="73"/>
        <v>0.46311219002709353</v>
      </c>
      <c r="J321" s="31">
        <v>471736</v>
      </c>
      <c r="K321" s="36">
        <f t="shared" si="74"/>
        <v>0.23208136052172748</v>
      </c>
      <c r="L321" s="31">
        <v>0</v>
      </c>
      <c r="M321" s="36">
        <f t="shared" si="75"/>
        <v>0</v>
      </c>
      <c r="N321" s="31">
        <f t="shared" si="76"/>
        <v>1496725</v>
      </c>
      <c r="O321" s="36">
        <f t="shared" si="77"/>
        <v>0.73634824208218708</v>
      </c>
      <c r="P321" s="31">
        <v>311601</v>
      </c>
      <c r="Q321" s="31">
        <v>1497298</v>
      </c>
      <c r="R321" s="31">
        <v>1487338</v>
      </c>
      <c r="S321" s="31">
        <v>952459</v>
      </c>
      <c r="T321" s="36">
        <f t="shared" si="78"/>
        <v>0.64037831347010565</v>
      </c>
      <c r="U321" s="36">
        <f t="shared" si="79"/>
        <v>0.51391041748903254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2362532</v>
      </c>
      <c r="E322" s="31">
        <v>2362532</v>
      </c>
      <c r="F322" s="31">
        <v>318312</v>
      </c>
      <c r="G322" s="36">
        <f t="shared" si="72"/>
        <v>0.13473341313472156</v>
      </c>
      <c r="H322" s="31">
        <v>374360</v>
      </c>
      <c r="I322" s="36">
        <f t="shared" si="73"/>
        <v>0.15845711296185619</v>
      </c>
      <c r="J322" s="31">
        <v>340409</v>
      </c>
      <c r="K322" s="36">
        <f t="shared" si="74"/>
        <v>0.14408651396044583</v>
      </c>
      <c r="L322" s="31">
        <v>0</v>
      </c>
      <c r="M322" s="36">
        <f t="shared" si="75"/>
        <v>0</v>
      </c>
      <c r="N322" s="31">
        <f t="shared" si="76"/>
        <v>1033081</v>
      </c>
      <c r="O322" s="36">
        <f t="shared" si="77"/>
        <v>0.43727704005702356</v>
      </c>
      <c r="P322" s="31">
        <v>494779</v>
      </c>
      <c r="Q322" s="31">
        <v>2200907</v>
      </c>
      <c r="R322" s="31">
        <v>2208879</v>
      </c>
      <c r="S322" s="31">
        <v>1546714</v>
      </c>
      <c r="T322" s="36">
        <f t="shared" si="78"/>
        <v>0.70022577062845004</v>
      </c>
      <c r="U322" s="36">
        <f t="shared" si="79"/>
        <v>-0.31199788188261834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14314904</v>
      </c>
      <c r="E323" s="32">
        <f>SUM(E318:E322)</f>
        <v>14989859</v>
      </c>
      <c r="F323" s="32">
        <f>SUM(F318:F322)</f>
        <v>3165064</v>
      </c>
      <c r="G323" s="37">
        <f t="shared" si="72"/>
        <v>0.22110270526438738</v>
      </c>
      <c r="H323" s="32">
        <f>SUM(H318:H322)</f>
        <v>3699591</v>
      </c>
      <c r="I323" s="37">
        <f t="shared" si="73"/>
        <v>0.25844329797810728</v>
      </c>
      <c r="J323" s="32">
        <f>SUM(J318:J322)</f>
        <v>3086061</v>
      </c>
      <c r="K323" s="37">
        <f t="shared" si="74"/>
        <v>0.20587658629744282</v>
      </c>
      <c r="L323" s="32">
        <f>SUM(L318:L322)</f>
        <v>0</v>
      </c>
      <c r="M323" s="37">
        <f t="shared" si="75"/>
        <v>0</v>
      </c>
      <c r="N323" s="32">
        <f t="shared" si="76"/>
        <v>9950716</v>
      </c>
      <c r="O323" s="37">
        <f t="shared" si="77"/>
        <v>0.66382985990728793</v>
      </c>
      <c r="P323" s="32">
        <f>SUM(P318:P322)</f>
        <v>2930532</v>
      </c>
      <c r="Q323" s="32">
        <f>SUM(Q318:Q322)</f>
        <v>14405250</v>
      </c>
      <c r="R323" s="32">
        <f>SUM(R318:R322)</f>
        <v>13302767</v>
      </c>
      <c r="S323" s="32">
        <f>SUM(S318:S322)</f>
        <v>9286588</v>
      </c>
      <c r="T323" s="37">
        <f t="shared" si="78"/>
        <v>0.69809446410660281</v>
      </c>
      <c r="U323" s="37">
        <f t="shared" si="79"/>
        <v>5.3071933696680285E-2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0</v>
      </c>
      <c r="E324" s="31">
        <v>0</v>
      </c>
      <c r="F324" s="31">
        <v>0</v>
      </c>
      <c r="G324" s="36">
        <f t="shared" si="72"/>
        <v>0</v>
      </c>
      <c r="H324" s="31">
        <v>0</v>
      </c>
      <c r="I324" s="36">
        <f t="shared" si="73"/>
        <v>0</v>
      </c>
      <c r="J324" s="31">
        <v>0</v>
      </c>
      <c r="K324" s="36">
        <f t="shared" si="74"/>
        <v>0</v>
      </c>
      <c r="L324" s="31">
        <v>0</v>
      </c>
      <c r="M324" s="36">
        <f t="shared" si="75"/>
        <v>0</v>
      </c>
      <c r="N324" s="31">
        <f t="shared" si="76"/>
        <v>0</v>
      </c>
      <c r="O324" s="36">
        <f t="shared" si="77"/>
        <v>0</v>
      </c>
      <c r="P324" s="31">
        <v>0</v>
      </c>
      <c r="Q324" s="31">
        <v>0</v>
      </c>
      <c r="R324" s="31">
        <v>0</v>
      </c>
      <c r="S324" s="31">
        <v>0</v>
      </c>
      <c r="T324" s="36">
        <f t="shared" si="78"/>
        <v>0</v>
      </c>
      <c r="U324" s="36">
        <f t="shared" si="79"/>
        <v>0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2414325</v>
      </c>
      <c r="E325" s="31">
        <v>2427141</v>
      </c>
      <c r="F325" s="31">
        <v>507886</v>
      </c>
      <c r="G325" s="36">
        <f t="shared" si="72"/>
        <v>0.21036355917285371</v>
      </c>
      <c r="H325" s="31">
        <v>675781</v>
      </c>
      <c r="I325" s="36">
        <f t="shared" si="73"/>
        <v>0.27990473527797627</v>
      </c>
      <c r="J325" s="31">
        <v>525227</v>
      </c>
      <c r="K325" s="36">
        <f t="shared" si="74"/>
        <v>0.21639739924462567</v>
      </c>
      <c r="L325" s="31">
        <v>0</v>
      </c>
      <c r="M325" s="36">
        <f t="shared" si="75"/>
        <v>0</v>
      </c>
      <c r="N325" s="31">
        <f t="shared" si="76"/>
        <v>1708894</v>
      </c>
      <c r="O325" s="36">
        <f t="shared" si="77"/>
        <v>0.70407693660978077</v>
      </c>
      <c r="P325" s="31">
        <v>475120</v>
      </c>
      <c r="Q325" s="31">
        <v>2296472</v>
      </c>
      <c r="R325" s="31">
        <v>2207470</v>
      </c>
      <c r="S325" s="31">
        <v>1542923</v>
      </c>
      <c r="T325" s="36">
        <f t="shared" si="78"/>
        <v>0.69895536519182588</v>
      </c>
      <c r="U325" s="36">
        <f t="shared" si="79"/>
        <v>0.10546177807711743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11255705</v>
      </c>
      <c r="E326" s="31">
        <v>10246008</v>
      </c>
      <c r="F326" s="31">
        <v>1300861</v>
      </c>
      <c r="G326" s="36">
        <f t="shared" si="72"/>
        <v>0.11557348029288259</v>
      </c>
      <c r="H326" s="31">
        <v>5419277</v>
      </c>
      <c r="I326" s="36">
        <f t="shared" si="73"/>
        <v>0.48146935265272145</v>
      </c>
      <c r="J326" s="31">
        <v>1506659</v>
      </c>
      <c r="K326" s="36">
        <f t="shared" si="74"/>
        <v>0.14704839192005315</v>
      </c>
      <c r="L326" s="31">
        <v>0</v>
      </c>
      <c r="M326" s="36">
        <f t="shared" si="75"/>
        <v>0</v>
      </c>
      <c r="N326" s="31">
        <f t="shared" si="76"/>
        <v>8226797</v>
      </c>
      <c r="O326" s="36">
        <f t="shared" si="77"/>
        <v>0.80292705217485683</v>
      </c>
      <c r="P326" s="31">
        <v>1814750</v>
      </c>
      <c r="Q326" s="31">
        <v>8988778</v>
      </c>
      <c r="R326" s="31">
        <v>8894731</v>
      </c>
      <c r="S326" s="31">
        <v>7640550</v>
      </c>
      <c r="T326" s="36">
        <f t="shared" si="78"/>
        <v>0.85899730975562949</v>
      </c>
      <c r="U326" s="36">
        <f t="shared" si="79"/>
        <v>-0.16977049180327863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62227720</v>
      </c>
      <c r="E327" s="31">
        <v>61661027</v>
      </c>
      <c r="F327" s="31">
        <v>9296163</v>
      </c>
      <c r="G327" s="36">
        <f t="shared" si="72"/>
        <v>0.14938942002053104</v>
      </c>
      <c r="H327" s="31">
        <v>17681611</v>
      </c>
      <c r="I327" s="36">
        <f t="shared" si="73"/>
        <v>0.2841436420939093</v>
      </c>
      <c r="J327" s="31">
        <v>6841096</v>
      </c>
      <c r="K327" s="36">
        <f t="shared" si="74"/>
        <v>0.11094683843005081</v>
      </c>
      <c r="L327" s="31">
        <v>0</v>
      </c>
      <c r="M327" s="36">
        <f t="shared" si="75"/>
        <v>0</v>
      </c>
      <c r="N327" s="31">
        <f t="shared" si="76"/>
        <v>33818870</v>
      </c>
      <c r="O327" s="36">
        <f t="shared" si="77"/>
        <v>0.54846426738886456</v>
      </c>
      <c r="P327" s="31">
        <v>5089858</v>
      </c>
      <c r="Q327" s="31">
        <v>46373190</v>
      </c>
      <c r="R327" s="31">
        <v>46273190</v>
      </c>
      <c r="S327" s="31">
        <v>17426384</v>
      </c>
      <c r="T327" s="36">
        <f t="shared" si="78"/>
        <v>0.376597852881982</v>
      </c>
      <c r="U327" s="36">
        <f t="shared" si="79"/>
        <v>0.34406421554393063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3289800</v>
      </c>
      <c r="E328" s="31">
        <v>3267400</v>
      </c>
      <c r="F328" s="31">
        <v>832529</v>
      </c>
      <c r="G328" s="36">
        <f t="shared" si="72"/>
        <v>0.25306371207976169</v>
      </c>
      <c r="H328" s="31">
        <v>898291</v>
      </c>
      <c r="I328" s="36">
        <f t="shared" si="73"/>
        <v>0.27305337710499117</v>
      </c>
      <c r="J328" s="31">
        <v>797796</v>
      </c>
      <c r="K328" s="36">
        <f t="shared" si="74"/>
        <v>0.24416845198016771</v>
      </c>
      <c r="L328" s="31">
        <v>0</v>
      </c>
      <c r="M328" s="36">
        <f t="shared" si="75"/>
        <v>0</v>
      </c>
      <c r="N328" s="31">
        <f t="shared" si="76"/>
        <v>2528616</v>
      </c>
      <c r="O328" s="36">
        <f t="shared" si="77"/>
        <v>0.77389239150394806</v>
      </c>
      <c r="P328" s="31">
        <v>715757</v>
      </c>
      <c r="Q328" s="31">
        <v>3000100</v>
      </c>
      <c r="R328" s="31">
        <v>3096400</v>
      </c>
      <c r="S328" s="31">
        <v>2468787</v>
      </c>
      <c r="T328" s="36">
        <f t="shared" si="78"/>
        <v>0.79730881023123623</v>
      </c>
      <c r="U328" s="36">
        <f t="shared" si="79"/>
        <v>0.11461850879558289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7047656</v>
      </c>
      <c r="E329" s="31">
        <v>6046978</v>
      </c>
      <c r="F329" s="31">
        <v>996726</v>
      </c>
      <c r="G329" s="36">
        <f t="shared" si="72"/>
        <v>0.14142659630379234</v>
      </c>
      <c r="H329" s="31">
        <v>1017418</v>
      </c>
      <c r="I329" s="36">
        <f t="shared" si="73"/>
        <v>0.14436260793659622</v>
      </c>
      <c r="J329" s="31">
        <v>628260</v>
      </c>
      <c r="K329" s="36">
        <f t="shared" si="74"/>
        <v>0.10389652484265695</v>
      </c>
      <c r="L329" s="31">
        <v>0</v>
      </c>
      <c r="M329" s="36">
        <f t="shared" si="75"/>
        <v>0</v>
      </c>
      <c r="N329" s="31">
        <f t="shared" si="76"/>
        <v>2642404</v>
      </c>
      <c r="O329" s="36">
        <f t="shared" si="77"/>
        <v>0.43697926468394627</v>
      </c>
      <c r="P329" s="31">
        <v>936806</v>
      </c>
      <c r="Q329" s="31">
        <v>8017631</v>
      </c>
      <c r="R329" s="31">
        <v>6409240</v>
      </c>
      <c r="S329" s="31">
        <v>3916144</v>
      </c>
      <c r="T329" s="36">
        <f t="shared" si="78"/>
        <v>0.61101534659335588</v>
      </c>
      <c r="U329" s="36">
        <f t="shared" si="79"/>
        <v>-0.32935954722749428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8202150</v>
      </c>
      <c r="E330" s="31">
        <v>5767222</v>
      </c>
      <c r="F330" s="31">
        <v>1048191</v>
      </c>
      <c r="G330" s="36">
        <f t="shared" si="72"/>
        <v>0.1277946635943015</v>
      </c>
      <c r="H330" s="31">
        <v>1068699</v>
      </c>
      <c r="I330" s="36">
        <f t="shared" si="73"/>
        <v>0.13029498363234029</v>
      </c>
      <c r="J330" s="31">
        <v>899248</v>
      </c>
      <c r="K330" s="36">
        <f t="shared" si="74"/>
        <v>0.15592394397163833</v>
      </c>
      <c r="L330" s="31">
        <v>0</v>
      </c>
      <c r="M330" s="36">
        <f t="shared" si="75"/>
        <v>0</v>
      </c>
      <c r="N330" s="31">
        <f t="shared" si="76"/>
        <v>3016138</v>
      </c>
      <c r="O330" s="36">
        <f t="shared" si="77"/>
        <v>0.52297934776916855</v>
      </c>
      <c r="P330" s="31">
        <v>1319711</v>
      </c>
      <c r="Q330" s="31">
        <v>7695499</v>
      </c>
      <c r="R330" s="31">
        <v>7202610</v>
      </c>
      <c r="S330" s="31">
        <v>4010294</v>
      </c>
      <c r="T330" s="36">
        <f t="shared" si="78"/>
        <v>0.55678344377940769</v>
      </c>
      <c r="U330" s="36">
        <f t="shared" si="79"/>
        <v>-0.31860233035869212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4016665</v>
      </c>
      <c r="E331" s="31">
        <v>4016665</v>
      </c>
      <c r="F331" s="31">
        <v>959774</v>
      </c>
      <c r="G331" s="36">
        <f t="shared" si="72"/>
        <v>0.23894798296596803</v>
      </c>
      <c r="H331" s="31">
        <v>1197445</v>
      </c>
      <c r="I331" s="36">
        <f t="shared" si="73"/>
        <v>0.29811921083784682</v>
      </c>
      <c r="J331" s="31">
        <v>921235</v>
      </c>
      <c r="K331" s="36">
        <f t="shared" si="74"/>
        <v>0.22935320720050092</v>
      </c>
      <c r="L331" s="31">
        <v>0</v>
      </c>
      <c r="M331" s="36">
        <f t="shared" si="75"/>
        <v>0</v>
      </c>
      <c r="N331" s="31">
        <f t="shared" si="76"/>
        <v>3078454</v>
      </c>
      <c r="O331" s="36">
        <f t="shared" si="77"/>
        <v>0.76642040100431574</v>
      </c>
      <c r="P331" s="31">
        <v>891426</v>
      </c>
      <c r="Q331" s="31">
        <v>3309863</v>
      </c>
      <c r="R331" s="31">
        <v>3768312</v>
      </c>
      <c r="S331" s="31">
        <v>2863250</v>
      </c>
      <c r="T331" s="36">
        <f t="shared" si="78"/>
        <v>0.7598229658266088</v>
      </c>
      <c r="U331" s="36">
        <f t="shared" si="79"/>
        <v>3.3439679793948018E-2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98454021</v>
      </c>
      <c r="E332" s="32">
        <f>SUM(E324:E331)</f>
        <v>93432441</v>
      </c>
      <c r="F332" s="32">
        <f>SUM(F324:F331)</f>
        <v>14942130</v>
      </c>
      <c r="G332" s="37">
        <f t="shared" si="72"/>
        <v>0.15176759514982124</v>
      </c>
      <c r="H332" s="32">
        <f>SUM(H324:H331)</f>
        <v>27958522</v>
      </c>
      <c r="I332" s="37">
        <f t="shared" si="73"/>
        <v>0.28397542036398898</v>
      </c>
      <c r="J332" s="32">
        <f>SUM(J324:J331)</f>
        <v>12119521</v>
      </c>
      <c r="K332" s="37">
        <f t="shared" si="74"/>
        <v>0.12971427129898061</v>
      </c>
      <c r="L332" s="32">
        <f>SUM(L324:L331)</f>
        <v>0</v>
      </c>
      <c r="M332" s="37">
        <f t="shared" si="75"/>
        <v>0</v>
      </c>
      <c r="N332" s="32">
        <f t="shared" si="76"/>
        <v>55020173</v>
      </c>
      <c r="O332" s="37">
        <f t="shared" si="77"/>
        <v>0.58887654449700189</v>
      </c>
      <c r="P332" s="32">
        <f>SUM(P324:P331)</f>
        <v>11243428</v>
      </c>
      <c r="Q332" s="32">
        <f>SUM(Q324:Q331)</f>
        <v>79681533</v>
      </c>
      <c r="R332" s="32">
        <f>SUM(R324:R331)</f>
        <v>77851953</v>
      </c>
      <c r="S332" s="32">
        <f>SUM(S324:S331)</f>
        <v>39868332</v>
      </c>
      <c r="T332" s="37">
        <f t="shared" si="78"/>
        <v>0.51210445549130923</v>
      </c>
      <c r="U332" s="37">
        <f t="shared" si="79"/>
        <v>7.7920452730252832E-2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0</v>
      </c>
      <c r="E333" s="31">
        <v>0</v>
      </c>
      <c r="F333" s="31">
        <v>0</v>
      </c>
      <c r="G333" s="36">
        <f t="shared" si="72"/>
        <v>0</v>
      </c>
      <c r="H333" s="31">
        <v>0</v>
      </c>
      <c r="I333" s="36">
        <f t="shared" si="73"/>
        <v>0</v>
      </c>
      <c r="J333" s="31">
        <v>0</v>
      </c>
      <c r="K333" s="36">
        <f t="shared" si="74"/>
        <v>0</v>
      </c>
      <c r="L333" s="31">
        <v>0</v>
      </c>
      <c r="M333" s="36">
        <f t="shared" si="75"/>
        <v>0</v>
      </c>
      <c r="N333" s="31">
        <f t="shared" si="76"/>
        <v>0</v>
      </c>
      <c r="O333" s="36">
        <f t="shared" si="77"/>
        <v>0</v>
      </c>
      <c r="P333" s="31">
        <v>0</v>
      </c>
      <c r="Q333" s="31">
        <v>0</v>
      </c>
      <c r="R333" s="31">
        <v>0</v>
      </c>
      <c r="S333" s="31">
        <v>0</v>
      </c>
      <c r="T333" s="36">
        <f t="shared" si="78"/>
        <v>0</v>
      </c>
      <c r="U333" s="36">
        <f t="shared" si="79"/>
        <v>0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0</v>
      </c>
      <c r="E334" s="31">
        <v>0</v>
      </c>
      <c r="F334" s="31">
        <v>0</v>
      </c>
      <c r="G334" s="36">
        <f t="shared" si="72"/>
        <v>0</v>
      </c>
      <c r="H334" s="31">
        <v>0</v>
      </c>
      <c r="I334" s="36">
        <f t="shared" si="73"/>
        <v>0</v>
      </c>
      <c r="J334" s="31">
        <v>0</v>
      </c>
      <c r="K334" s="36">
        <f t="shared" si="74"/>
        <v>0</v>
      </c>
      <c r="L334" s="31">
        <v>0</v>
      </c>
      <c r="M334" s="36">
        <f t="shared" si="75"/>
        <v>0</v>
      </c>
      <c r="N334" s="31">
        <f t="shared" si="76"/>
        <v>0</v>
      </c>
      <c r="O334" s="36">
        <f t="shared" si="77"/>
        <v>0</v>
      </c>
      <c r="P334" s="31">
        <v>0</v>
      </c>
      <c r="Q334" s="31">
        <v>0</v>
      </c>
      <c r="R334" s="31">
        <v>0</v>
      </c>
      <c r="S334" s="31">
        <v>0</v>
      </c>
      <c r="T334" s="36">
        <f t="shared" si="78"/>
        <v>0</v>
      </c>
      <c r="U334" s="36">
        <f t="shared" si="79"/>
        <v>0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1493430</v>
      </c>
      <c r="E335" s="31">
        <v>1465952</v>
      </c>
      <c r="F335" s="31">
        <v>311521</v>
      </c>
      <c r="G335" s="36">
        <f t="shared" si="72"/>
        <v>0.2085943097433425</v>
      </c>
      <c r="H335" s="31">
        <v>393343</v>
      </c>
      <c r="I335" s="36">
        <f t="shared" si="73"/>
        <v>0.2633822810576994</v>
      </c>
      <c r="J335" s="31">
        <v>311604</v>
      </c>
      <c r="K335" s="36">
        <f t="shared" si="74"/>
        <v>0.21256084783130688</v>
      </c>
      <c r="L335" s="31">
        <v>0</v>
      </c>
      <c r="M335" s="36">
        <f t="shared" si="75"/>
        <v>0</v>
      </c>
      <c r="N335" s="31">
        <f t="shared" si="76"/>
        <v>1016468</v>
      </c>
      <c r="O335" s="36">
        <f t="shared" si="77"/>
        <v>0.69338423086158352</v>
      </c>
      <c r="P335" s="31">
        <v>298539</v>
      </c>
      <c r="Q335" s="31">
        <v>1448816</v>
      </c>
      <c r="R335" s="31">
        <v>1625551</v>
      </c>
      <c r="S335" s="31">
        <v>1101912</v>
      </c>
      <c r="T335" s="36">
        <f t="shared" si="78"/>
        <v>0.67786984228732283</v>
      </c>
      <c r="U335" s="36">
        <f t="shared" si="79"/>
        <v>4.3763126425693022E-2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1151837</v>
      </c>
      <c r="E336" s="31">
        <v>1151664</v>
      </c>
      <c r="F336" s="31">
        <v>216831</v>
      </c>
      <c r="G336" s="36">
        <f t="shared" si="72"/>
        <v>0.18824798994996689</v>
      </c>
      <c r="H336" s="31">
        <v>249304</v>
      </c>
      <c r="I336" s="36">
        <f t="shared" si="73"/>
        <v>0.21644034702826875</v>
      </c>
      <c r="J336" s="31">
        <v>198363</v>
      </c>
      <c r="K336" s="36">
        <f t="shared" si="74"/>
        <v>0.17224034093277205</v>
      </c>
      <c r="L336" s="31">
        <v>0</v>
      </c>
      <c r="M336" s="36">
        <f t="shared" si="75"/>
        <v>0</v>
      </c>
      <c r="N336" s="31">
        <f t="shared" si="76"/>
        <v>664498</v>
      </c>
      <c r="O336" s="36">
        <f t="shared" si="77"/>
        <v>0.57698946915072447</v>
      </c>
      <c r="P336" s="31">
        <v>182660</v>
      </c>
      <c r="Q336" s="31">
        <v>1642610</v>
      </c>
      <c r="R336" s="31">
        <v>1690391</v>
      </c>
      <c r="S336" s="31">
        <v>1103531</v>
      </c>
      <c r="T336" s="36">
        <f t="shared" si="78"/>
        <v>0.65282588466218761</v>
      </c>
      <c r="U336" s="36">
        <f t="shared" si="79"/>
        <v>8.5968466002408928E-2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2645267</v>
      </c>
      <c r="E337" s="32">
        <f>SUM(E333:E336)</f>
        <v>2617616</v>
      </c>
      <c r="F337" s="32">
        <f>SUM(F333:F336)</f>
        <v>528352</v>
      </c>
      <c r="G337" s="37">
        <f t="shared" si="72"/>
        <v>0.19973484718177786</v>
      </c>
      <c r="H337" s="32">
        <f>SUM(H333:H336)</f>
        <v>642647</v>
      </c>
      <c r="I337" s="37">
        <f t="shared" si="73"/>
        <v>0.24294220583404247</v>
      </c>
      <c r="J337" s="32">
        <f>SUM(J333:J336)</f>
        <v>509967</v>
      </c>
      <c r="K337" s="37">
        <f t="shared" si="74"/>
        <v>0.19482116551854817</v>
      </c>
      <c r="L337" s="32">
        <f>SUM(L333:L336)</f>
        <v>0</v>
      </c>
      <c r="M337" s="37">
        <f t="shared" si="75"/>
        <v>0</v>
      </c>
      <c r="N337" s="32">
        <f t="shared" si="76"/>
        <v>1680966</v>
      </c>
      <c r="O337" s="37">
        <f t="shared" si="77"/>
        <v>0.642174406024413</v>
      </c>
      <c r="P337" s="32">
        <f>SUM(P333:P336)</f>
        <v>481199</v>
      </c>
      <c r="Q337" s="32">
        <f>SUM(Q333:Q336)</f>
        <v>3091426</v>
      </c>
      <c r="R337" s="32">
        <f>SUM(R333:R336)</f>
        <v>3315942</v>
      </c>
      <c r="S337" s="32">
        <f>SUM(S333:S336)</f>
        <v>2205443</v>
      </c>
      <c r="T337" s="37">
        <f t="shared" si="78"/>
        <v>0.66510300843621506</v>
      </c>
      <c r="U337" s="37">
        <f t="shared" si="79"/>
        <v>5.9783997888607443E-2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238861374</v>
      </c>
      <c r="E338" s="32">
        <f>SUM(E302,E304:E309,E311:E316,E318:E322,E324:E331,E333:E336)</f>
        <v>237486105</v>
      </c>
      <c r="F338" s="32">
        <f>SUM(F302,F304:F309,F311:F316,F318:F322,F324:F331,F333:F336)</f>
        <v>45589428</v>
      </c>
      <c r="G338" s="37">
        <f t="shared" si="72"/>
        <v>0.19086144920191239</v>
      </c>
      <c r="H338" s="32">
        <f>SUM(H302,H304:H309,H311:H316,H318:H322,H324:H331,H333:H336)</f>
        <v>65370912</v>
      </c>
      <c r="I338" s="37">
        <f t="shared" si="73"/>
        <v>0.27367719989754391</v>
      </c>
      <c r="J338" s="32">
        <f>SUM(J302,J304:J309,J311:J316,J318:J322,J324:J331,J333:J336)</f>
        <v>43662008</v>
      </c>
      <c r="K338" s="37">
        <f t="shared" si="74"/>
        <v>0.18385078992305676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154622348</v>
      </c>
      <c r="O338" s="37">
        <f t="shared" si="77"/>
        <v>0.65107955684396779</v>
      </c>
      <c r="P338" s="32">
        <f>SUM(P302,P304:P309,P311:P316,P318:P322,P324:P331,P333:P336)</f>
        <v>43181999</v>
      </c>
      <c r="Q338" s="32">
        <f>SUM(Q302,Q304:Q309,Q311:Q316,Q318:Q322,Q324:Q331,Q333:Q336)</f>
        <v>212351000</v>
      </c>
      <c r="R338" s="32">
        <f>SUM(R302,R304:R309,R311:R316,R318:R322,R324:R331,R333:R336)</f>
        <v>208489734</v>
      </c>
      <c r="S338" s="32">
        <f>SUM(S302,S304:S309,S311:S316,S318:S322,S324:S331,S333:S336)</f>
        <v>131406361</v>
      </c>
      <c r="T338" s="37">
        <f t="shared" si="78"/>
        <v>0.63027736895668929</v>
      </c>
      <c r="U338" s="37">
        <f t="shared" si="79"/>
        <v>1.111595134815313E-2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1825352544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1850424454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331894355</v>
      </c>
      <c r="G339" s="39">
        <f t="shared" si="72"/>
        <v>0.18182479658022707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477655553</v>
      </c>
      <c r="I339" s="39">
        <f t="shared" si="73"/>
        <v>0.26167852044256934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356683826</v>
      </c>
      <c r="K339" s="39">
        <f t="shared" si="74"/>
        <v>0.19275784279059252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1166233734</v>
      </c>
      <c r="O339" s="39">
        <f t="shared" si="77"/>
        <v>0.63025201135825459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367609543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1697510998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1733572061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1194975633</v>
      </c>
      <c r="T339" s="39">
        <f t="shared" si="78"/>
        <v>0.68931408153329721</v>
      </c>
      <c r="U339" s="39">
        <f t="shared" si="79"/>
        <v>-2.9720983059463135E-2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53" orientation="landscape" r:id="rId1"/>
  <rowBreaks count="9" manualBreakCount="9">
    <brk id="55" max="16383" man="1"/>
    <brk id="85" max="16383" man="1"/>
    <brk id="103" max="16383" man="1"/>
    <brk id="170" max="16383" man="1"/>
    <brk id="205" max="16383" man="1"/>
    <brk id="232" max="16383" man="1"/>
    <brk id="260" max="16383" man="1"/>
    <brk id="300" max="16383" man="1"/>
    <brk id="3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60"/>
  <sheetViews>
    <sheetView showGridLines="0" view="pageBreakPreview" zoomScale="60" zoomScaleNormal="100" workbookViewId="0">
      <selection activeCell="A86" sqref="A86:XFD86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1" width="11.7265625" customWidth="1"/>
    <col min="12" max="13" width="11.7265625" hidden="1" customWidth="1"/>
    <col min="1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605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169005555</v>
      </c>
      <c r="E8" s="31">
        <v>164605555</v>
      </c>
      <c r="F8" s="31">
        <v>43079085</v>
      </c>
      <c r="G8" s="36">
        <f>IF(($D8       =0),0,($F8       /$D8       ))</f>
        <v>0.25489744996843444</v>
      </c>
      <c r="H8" s="31">
        <v>50862537</v>
      </c>
      <c r="I8" s="36">
        <f>IF(($D8       =0),0,($H8       /$D8       ))</f>
        <v>0.30095186516206524</v>
      </c>
      <c r="J8" s="31">
        <v>49535704</v>
      </c>
      <c r="K8" s="36">
        <f>IF(($E8       =0),0,($J8       /$E8       ))</f>
        <v>0.30093579770135948</v>
      </c>
      <c r="L8" s="31">
        <v>0</v>
      </c>
      <c r="M8" s="36">
        <f>IF(($E8       =0),0,($L8       /$E8       ))</f>
        <v>0</v>
      </c>
      <c r="N8" s="31">
        <f>$F8       +$H8       +$J8</f>
        <v>143477326</v>
      </c>
      <c r="O8" s="36">
        <f>IF(($E8       =0),0,($N8       /$E8       ))</f>
        <v>0.87164328081151332</v>
      </c>
      <c r="P8" s="31">
        <v>56494727</v>
      </c>
      <c r="Q8" s="31">
        <v>168002919</v>
      </c>
      <c r="R8" s="31">
        <v>150304243</v>
      </c>
      <c r="S8" s="31">
        <v>156484843</v>
      </c>
      <c r="T8" s="36">
        <f>IF(($R8       =0),0,($S8       /$R8       ))</f>
        <v>1.0411205956441296</v>
      </c>
      <c r="U8" s="36">
        <f>IF(($P8       =0),0,(($J8       /$P8       )-1))</f>
        <v>-0.12318004475001709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456605080</v>
      </c>
      <c r="E9" s="31">
        <v>439792940</v>
      </c>
      <c r="F9" s="31">
        <v>46109379</v>
      </c>
      <c r="G9" s="36">
        <f>IF(($D9       =0),0,($F9       /$D9       ))</f>
        <v>0.10098306177408276</v>
      </c>
      <c r="H9" s="31">
        <v>0</v>
      </c>
      <c r="I9" s="36">
        <f>IF(($D9       =0),0,($H9       /$D9       ))</f>
        <v>0</v>
      </c>
      <c r="J9" s="31">
        <v>0</v>
      </c>
      <c r="K9" s="36">
        <f>IF(($E9       =0),0,($J9       /$E9       ))</f>
        <v>0</v>
      </c>
      <c r="L9" s="31">
        <v>0</v>
      </c>
      <c r="M9" s="36">
        <f>IF(($E9       =0),0,($L9       /$E9       ))</f>
        <v>0</v>
      </c>
      <c r="N9" s="31">
        <f>$F9       +$H9       +$J9</f>
        <v>46109379</v>
      </c>
      <c r="O9" s="36">
        <f>IF(($E9       =0),0,($N9       /$E9       ))</f>
        <v>0.10484338152404174</v>
      </c>
      <c r="P9" s="31">
        <v>91544245</v>
      </c>
      <c r="Q9" s="31">
        <v>404322710</v>
      </c>
      <c r="R9" s="31">
        <v>428645450</v>
      </c>
      <c r="S9" s="31">
        <v>238752816</v>
      </c>
      <c r="T9" s="36">
        <f>IF(($R9       =0),0,($S9       /$R9       ))</f>
        <v>0.55699370190445274</v>
      </c>
      <c r="U9" s="36">
        <f>IF(($P9       =0),0,(($J9       /$P9       )-1))</f>
        <v>-1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625610635</v>
      </c>
      <c r="E10" s="32">
        <f>SUM(E8:E9)</f>
        <v>604398495</v>
      </c>
      <c r="F10" s="32">
        <f>SUM(F8:F9)</f>
        <v>89188464</v>
      </c>
      <c r="G10" s="37">
        <f t="shared" ref="G10:G54" si="0">IF(($D10      =0),0,($F10      /$D10      ))</f>
        <v>0.14256225679411605</v>
      </c>
      <c r="H10" s="32">
        <f>SUM(H8:H9)</f>
        <v>50862537</v>
      </c>
      <c r="I10" s="37">
        <f t="shared" ref="I10:I54" si="1">IF(($D10      =0),0,($H10      /$D10      ))</f>
        <v>8.1300627186428817E-2</v>
      </c>
      <c r="J10" s="32">
        <f>SUM(J8:J9)</f>
        <v>49535704</v>
      </c>
      <c r="K10" s="37">
        <f t="shared" ref="K10:K54" si="2">IF(($E10      =0),0,($J10      /$E10      ))</f>
        <v>8.1958681912336656E-2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189586705</v>
      </c>
      <c r="O10" s="37">
        <f t="shared" ref="O10:O54" si="5">IF(($E10      =0),0,($N10      /$E10      ))</f>
        <v>0.3136783207906565</v>
      </c>
      <c r="P10" s="32">
        <f>SUM(P8:P9)</f>
        <v>148038972</v>
      </c>
      <c r="Q10" s="32">
        <f>SUM(Q8:Q9)</f>
        <v>572325629</v>
      </c>
      <c r="R10" s="32">
        <f>SUM(R8:R9)</f>
        <v>578949693</v>
      </c>
      <c r="S10" s="32">
        <f>SUM(S8:S9)</f>
        <v>395237659</v>
      </c>
      <c r="T10" s="37">
        <f t="shared" ref="T10:T54" si="6">IF(($R10      =0),0,($S10      /$R10      ))</f>
        <v>0.68268048809553472</v>
      </c>
      <c r="U10" s="37">
        <f t="shared" ref="U10:U54" si="7">IF(($P10      =0),0,(($J10      /$P10      )-1))</f>
        <v>-0.66538740893175075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9272427</v>
      </c>
      <c r="E11" s="31">
        <v>8633719</v>
      </c>
      <c r="F11" s="31">
        <v>1116195</v>
      </c>
      <c r="G11" s="36">
        <f t="shared" si="0"/>
        <v>0.12037786870686606</v>
      </c>
      <c r="H11" s="31">
        <v>758540</v>
      </c>
      <c r="I11" s="36">
        <f t="shared" si="1"/>
        <v>8.1805982403528224E-2</v>
      </c>
      <c r="J11" s="31">
        <v>976591</v>
      </c>
      <c r="K11" s="36">
        <f t="shared" si="2"/>
        <v>0.11311359565906651</v>
      </c>
      <c r="L11" s="31">
        <v>0</v>
      </c>
      <c r="M11" s="36">
        <f t="shared" si="3"/>
        <v>0</v>
      </c>
      <c r="N11" s="31">
        <f t="shared" si="4"/>
        <v>2851326</v>
      </c>
      <c r="O11" s="36">
        <f t="shared" si="5"/>
        <v>0.33025466777410756</v>
      </c>
      <c r="P11" s="31">
        <v>1248603</v>
      </c>
      <c r="Q11" s="31">
        <v>7485379</v>
      </c>
      <c r="R11" s="31">
        <v>7070379</v>
      </c>
      <c r="S11" s="31">
        <v>3265743</v>
      </c>
      <c r="T11" s="36">
        <f t="shared" si="6"/>
        <v>0.46189079821605039</v>
      </c>
      <c r="U11" s="36">
        <f t="shared" si="7"/>
        <v>-0.21785307259393094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9269397</v>
      </c>
      <c r="E12" s="31">
        <v>9549408</v>
      </c>
      <c r="F12" s="31">
        <v>1852750</v>
      </c>
      <c r="G12" s="36">
        <f t="shared" si="0"/>
        <v>0.1998781582016608</v>
      </c>
      <c r="H12" s="31">
        <v>2360944</v>
      </c>
      <c r="I12" s="36">
        <f t="shared" si="1"/>
        <v>0.25470308370652373</v>
      </c>
      <c r="J12" s="31">
        <v>3839431</v>
      </c>
      <c r="K12" s="36">
        <f t="shared" si="2"/>
        <v>0.40205958316997242</v>
      </c>
      <c r="L12" s="31">
        <v>0</v>
      </c>
      <c r="M12" s="36">
        <f t="shared" si="3"/>
        <v>0</v>
      </c>
      <c r="N12" s="31">
        <f t="shared" si="4"/>
        <v>8053125</v>
      </c>
      <c r="O12" s="36">
        <f t="shared" si="5"/>
        <v>0.84331143878238313</v>
      </c>
      <c r="P12" s="31">
        <v>1141828</v>
      </c>
      <c r="Q12" s="31">
        <v>8763340</v>
      </c>
      <c r="R12" s="31">
        <v>11148035</v>
      </c>
      <c r="S12" s="31">
        <v>5035151</v>
      </c>
      <c r="T12" s="36">
        <f t="shared" si="6"/>
        <v>0.45166264727371236</v>
      </c>
      <c r="U12" s="36">
        <f t="shared" si="7"/>
        <v>2.3625300833400478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20699181</v>
      </c>
      <c r="E13" s="31">
        <v>19445279</v>
      </c>
      <c r="F13" s="31">
        <v>3853028</v>
      </c>
      <c r="G13" s="36">
        <f t="shared" si="0"/>
        <v>0.1861439831846487</v>
      </c>
      <c r="H13" s="31">
        <v>5212456</v>
      </c>
      <c r="I13" s="36">
        <f t="shared" si="1"/>
        <v>0.25181943188959988</v>
      </c>
      <c r="J13" s="31">
        <v>8278284</v>
      </c>
      <c r="K13" s="36">
        <f t="shared" si="2"/>
        <v>0.42572204800969943</v>
      </c>
      <c r="L13" s="31">
        <v>0</v>
      </c>
      <c r="M13" s="36">
        <f t="shared" si="3"/>
        <v>0</v>
      </c>
      <c r="N13" s="31">
        <f t="shared" si="4"/>
        <v>17343768</v>
      </c>
      <c r="O13" s="36">
        <f t="shared" si="5"/>
        <v>0.8919269299247391</v>
      </c>
      <c r="P13" s="31">
        <v>3782857</v>
      </c>
      <c r="Q13" s="31">
        <v>17013756</v>
      </c>
      <c r="R13" s="31">
        <v>16661050</v>
      </c>
      <c r="S13" s="31">
        <v>10665914</v>
      </c>
      <c r="T13" s="36">
        <f t="shared" si="6"/>
        <v>0.64017057748461237</v>
      </c>
      <c r="U13" s="36">
        <f t="shared" si="7"/>
        <v>1.1883682095305215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18845064</v>
      </c>
      <c r="E14" s="31">
        <v>19587144</v>
      </c>
      <c r="F14" s="31">
        <v>2674345</v>
      </c>
      <c r="G14" s="36">
        <f t="shared" si="0"/>
        <v>0.1419122269895183</v>
      </c>
      <c r="H14" s="31">
        <v>3601418</v>
      </c>
      <c r="I14" s="36">
        <f t="shared" si="1"/>
        <v>0.19110670040706682</v>
      </c>
      <c r="J14" s="31">
        <v>2546490</v>
      </c>
      <c r="K14" s="36">
        <f t="shared" si="2"/>
        <v>0.1300082339722422</v>
      </c>
      <c r="L14" s="31">
        <v>0</v>
      </c>
      <c r="M14" s="36">
        <f t="shared" si="3"/>
        <v>0</v>
      </c>
      <c r="N14" s="31">
        <f t="shared" si="4"/>
        <v>8822253</v>
      </c>
      <c r="O14" s="36">
        <f t="shared" si="5"/>
        <v>0.45041038142161</v>
      </c>
      <c r="P14" s="31">
        <v>2595170</v>
      </c>
      <c r="Q14" s="31">
        <v>16672813</v>
      </c>
      <c r="R14" s="31">
        <v>17333042</v>
      </c>
      <c r="S14" s="31">
        <v>8948433</v>
      </c>
      <c r="T14" s="36">
        <f t="shared" si="6"/>
        <v>0.51626442721364196</v>
      </c>
      <c r="U14" s="36">
        <f t="shared" si="7"/>
        <v>-1.8757923373035279E-2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25429848</v>
      </c>
      <c r="E15" s="31">
        <v>25429848</v>
      </c>
      <c r="F15" s="31">
        <v>7448773</v>
      </c>
      <c r="G15" s="36">
        <f t="shared" si="0"/>
        <v>0.29291457031123425</v>
      </c>
      <c r="H15" s="31">
        <v>8824686</v>
      </c>
      <c r="I15" s="36">
        <f t="shared" si="1"/>
        <v>0.34702079225955262</v>
      </c>
      <c r="J15" s="31">
        <v>6835688</v>
      </c>
      <c r="K15" s="36">
        <f t="shared" si="2"/>
        <v>0.26880569636122087</v>
      </c>
      <c r="L15" s="31">
        <v>0</v>
      </c>
      <c r="M15" s="36">
        <f t="shared" si="3"/>
        <v>0</v>
      </c>
      <c r="N15" s="31">
        <f t="shared" si="4"/>
        <v>23109147</v>
      </c>
      <c r="O15" s="36">
        <f t="shared" si="5"/>
        <v>0.90874105893200774</v>
      </c>
      <c r="P15" s="31">
        <v>6766557</v>
      </c>
      <c r="Q15" s="31">
        <v>20239201</v>
      </c>
      <c r="R15" s="31">
        <v>21215005</v>
      </c>
      <c r="S15" s="31">
        <v>19457973</v>
      </c>
      <c r="T15" s="36">
        <f t="shared" si="6"/>
        <v>0.91717975084144454</v>
      </c>
      <c r="U15" s="36">
        <f t="shared" si="7"/>
        <v>1.0216569519772012E-2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12288982</v>
      </c>
      <c r="E16" s="31">
        <v>13480312</v>
      </c>
      <c r="F16" s="31">
        <v>2940229</v>
      </c>
      <c r="G16" s="36">
        <f t="shared" si="0"/>
        <v>0.23925732823109352</v>
      </c>
      <c r="H16" s="31">
        <v>3129686</v>
      </c>
      <c r="I16" s="36">
        <f t="shared" si="1"/>
        <v>0.25467414632066349</v>
      </c>
      <c r="J16" s="31">
        <v>2773643</v>
      </c>
      <c r="K16" s="36">
        <f t="shared" si="2"/>
        <v>0.20575510418453222</v>
      </c>
      <c r="L16" s="31">
        <v>0</v>
      </c>
      <c r="M16" s="36">
        <f t="shared" si="3"/>
        <v>0</v>
      </c>
      <c r="N16" s="31">
        <f t="shared" si="4"/>
        <v>8843558</v>
      </c>
      <c r="O16" s="36">
        <f t="shared" si="5"/>
        <v>0.65603511254042191</v>
      </c>
      <c r="P16" s="31">
        <v>2162321</v>
      </c>
      <c r="Q16" s="31">
        <v>13952043</v>
      </c>
      <c r="R16" s="31">
        <v>13795882</v>
      </c>
      <c r="S16" s="31">
        <v>7134039</v>
      </c>
      <c r="T16" s="36">
        <f t="shared" si="6"/>
        <v>0.51711365753925698</v>
      </c>
      <c r="U16" s="36">
        <f t="shared" si="7"/>
        <v>0.28271565600112103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9059380</v>
      </c>
      <c r="E17" s="31">
        <v>8954174</v>
      </c>
      <c r="F17" s="31">
        <v>2010392</v>
      </c>
      <c r="G17" s="36">
        <f t="shared" si="0"/>
        <v>0.22191275782669453</v>
      </c>
      <c r="H17" s="31">
        <v>1802490</v>
      </c>
      <c r="I17" s="36">
        <f t="shared" si="1"/>
        <v>0.19896394676015355</v>
      </c>
      <c r="J17" s="31">
        <v>2372012</v>
      </c>
      <c r="K17" s="36">
        <f t="shared" si="2"/>
        <v>0.26490572999809919</v>
      </c>
      <c r="L17" s="31">
        <v>0</v>
      </c>
      <c r="M17" s="36">
        <f t="shared" si="3"/>
        <v>0</v>
      </c>
      <c r="N17" s="31">
        <f t="shared" si="4"/>
        <v>6184894</v>
      </c>
      <c r="O17" s="36">
        <f t="shared" si="5"/>
        <v>0.69072747525344047</v>
      </c>
      <c r="P17" s="31">
        <v>2361237</v>
      </c>
      <c r="Q17" s="31">
        <v>9697975</v>
      </c>
      <c r="R17" s="31">
        <v>9092875</v>
      </c>
      <c r="S17" s="31">
        <v>6792324</v>
      </c>
      <c r="T17" s="36">
        <f t="shared" si="6"/>
        <v>0.74699410252532894</v>
      </c>
      <c r="U17" s="36">
        <f t="shared" si="7"/>
        <v>4.5632861080866505E-3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11545143</v>
      </c>
      <c r="E18" s="31">
        <v>11175143</v>
      </c>
      <c r="F18" s="31">
        <v>2235687</v>
      </c>
      <c r="G18" s="36">
        <f t="shared" si="0"/>
        <v>0.19364740653277313</v>
      </c>
      <c r="H18" s="31">
        <v>1933469</v>
      </c>
      <c r="I18" s="36">
        <f t="shared" si="1"/>
        <v>0.16747033795943456</v>
      </c>
      <c r="J18" s="31">
        <v>2290023</v>
      </c>
      <c r="K18" s="36">
        <f t="shared" si="2"/>
        <v>0.20492113613221771</v>
      </c>
      <c r="L18" s="31">
        <v>0</v>
      </c>
      <c r="M18" s="36">
        <f t="shared" si="3"/>
        <v>0</v>
      </c>
      <c r="N18" s="31">
        <f t="shared" si="4"/>
        <v>6459179</v>
      </c>
      <c r="O18" s="36">
        <f t="shared" si="5"/>
        <v>0.5779951988086417</v>
      </c>
      <c r="P18" s="31">
        <v>1901461</v>
      </c>
      <c r="Q18" s="31">
        <v>9158682</v>
      </c>
      <c r="R18" s="31">
        <v>9164856</v>
      </c>
      <c r="S18" s="31">
        <v>6022435</v>
      </c>
      <c r="T18" s="36">
        <f t="shared" si="6"/>
        <v>0.65712270874741507</v>
      </c>
      <c r="U18" s="36">
        <f t="shared" si="7"/>
        <v>0.20434918202371755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116409422</v>
      </c>
      <c r="E19" s="32">
        <f>SUM(E11:E18)</f>
        <v>116255027</v>
      </c>
      <c r="F19" s="32">
        <f>SUM(F11:F18)</f>
        <v>24131399</v>
      </c>
      <c r="G19" s="37">
        <f t="shared" si="0"/>
        <v>0.2072976446872144</v>
      </c>
      <c r="H19" s="32">
        <f>SUM(H11:H18)</f>
        <v>27623689</v>
      </c>
      <c r="I19" s="37">
        <f t="shared" si="1"/>
        <v>0.2372977077405298</v>
      </c>
      <c r="J19" s="32">
        <f>SUM(J11:J18)</f>
        <v>29912162</v>
      </c>
      <c r="K19" s="37">
        <f t="shared" si="2"/>
        <v>0.25729779409883069</v>
      </c>
      <c r="L19" s="32">
        <f>SUM(L11:L18)</f>
        <v>0</v>
      </c>
      <c r="M19" s="37">
        <f t="shared" si="3"/>
        <v>0</v>
      </c>
      <c r="N19" s="32">
        <f t="shared" si="4"/>
        <v>81667250</v>
      </c>
      <c r="O19" s="37">
        <f t="shared" si="5"/>
        <v>0.70248360098871254</v>
      </c>
      <c r="P19" s="32">
        <f>SUM(P11:P18)</f>
        <v>21960034</v>
      </c>
      <c r="Q19" s="32">
        <f>SUM(Q11:Q18)</f>
        <v>102983189</v>
      </c>
      <c r="R19" s="32">
        <f>SUM(R11:R18)</f>
        <v>105481124</v>
      </c>
      <c r="S19" s="32">
        <f>SUM(S11:S18)</f>
        <v>67322012</v>
      </c>
      <c r="T19" s="37">
        <f t="shared" si="6"/>
        <v>0.63823752958870628</v>
      </c>
      <c r="U19" s="37">
        <f t="shared" si="7"/>
        <v>0.36211820072774015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70165145</v>
      </c>
      <c r="E20" s="31">
        <v>74493345</v>
      </c>
      <c r="F20" s="31">
        <v>6372982</v>
      </c>
      <c r="G20" s="36">
        <f t="shared" si="0"/>
        <v>9.0828316538075993E-2</v>
      </c>
      <c r="H20" s="31">
        <v>8699766</v>
      </c>
      <c r="I20" s="36">
        <f t="shared" si="1"/>
        <v>0.12398985279657015</v>
      </c>
      <c r="J20" s="31">
        <v>12305511</v>
      </c>
      <c r="K20" s="36">
        <f t="shared" si="2"/>
        <v>0.16518940047597541</v>
      </c>
      <c r="L20" s="31">
        <v>0</v>
      </c>
      <c r="M20" s="36">
        <f t="shared" si="3"/>
        <v>0</v>
      </c>
      <c r="N20" s="31">
        <f t="shared" si="4"/>
        <v>27378259</v>
      </c>
      <c r="O20" s="36">
        <f t="shared" si="5"/>
        <v>0.36752624009567564</v>
      </c>
      <c r="P20" s="31">
        <v>5590420</v>
      </c>
      <c r="Q20" s="31">
        <v>54758490</v>
      </c>
      <c r="R20" s="31">
        <v>63810092</v>
      </c>
      <c r="S20" s="31">
        <v>9171561</v>
      </c>
      <c r="T20" s="36">
        <f t="shared" si="6"/>
        <v>0.14373213879710439</v>
      </c>
      <c r="U20" s="36">
        <f t="shared" si="7"/>
        <v>1.201178265675924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40459636</v>
      </c>
      <c r="E21" s="31">
        <v>42256702</v>
      </c>
      <c r="F21" s="31">
        <v>8168214</v>
      </c>
      <c r="G21" s="36">
        <f t="shared" si="0"/>
        <v>0.20188550386365314</v>
      </c>
      <c r="H21" s="31">
        <v>8334420</v>
      </c>
      <c r="I21" s="36">
        <f t="shared" si="1"/>
        <v>0.20599344986692417</v>
      </c>
      <c r="J21" s="31">
        <v>9572318</v>
      </c>
      <c r="K21" s="36">
        <f t="shared" si="2"/>
        <v>0.2265278061690664</v>
      </c>
      <c r="L21" s="31">
        <v>0</v>
      </c>
      <c r="M21" s="36">
        <f t="shared" si="3"/>
        <v>0</v>
      </c>
      <c r="N21" s="31">
        <f t="shared" si="4"/>
        <v>26074952</v>
      </c>
      <c r="O21" s="36">
        <f t="shared" si="5"/>
        <v>0.61706074458910687</v>
      </c>
      <c r="P21" s="31">
        <v>7049866</v>
      </c>
      <c r="Q21" s="31">
        <v>30446340</v>
      </c>
      <c r="R21" s="31">
        <v>30175883</v>
      </c>
      <c r="S21" s="31">
        <v>21128923</v>
      </c>
      <c r="T21" s="36">
        <f t="shared" si="6"/>
        <v>0.70019236885296776</v>
      </c>
      <c r="U21" s="36">
        <f t="shared" si="7"/>
        <v>0.35780141069347993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776000</v>
      </c>
      <c r="E22" s="31">
        <v>786000</v>
      </c>
      <c r="F22" s="31">
        <v>231449</v>
      </c>
      <c r="G22" s="36">
        <f t="shared" si="0"/>
        <v>0.29825902061855669</v>
      </c>
      <c r="H22" s="31">
        <v>160666</v>
      </c>
      <c r="I22" s="36">
        <f t="shared" si="1"/>
        <v>0.20704381443298969</v>
      </c>
      <c r="J22" s="31">
        <v>68904</v>
      </c>
      <c r="K22" s="36">
        <f t="shared" si="2"/>
        <v>8.7664122137404585E-2</v>
      </c>
      <c r="L22" s="31">
        <v>0</v>
      </c>
      <c r="M22" s="36">
        <f t="shared" si="3"/>
        <v>0</v>
      </c>
      <c r="N22" s="31">
        <f t="shared" si="4"/>
        <v>461019</v>
      </c>
      <c r="O22" s="36">
        <f t="shared" si="5"/>
        <v>0.58653816793893132</v>
      </c>
      <c r="P22" s="31">
        <v>1143048</v>
      </c>
      <c r="Q22" s="31">
        <v>1295228</v>
      </c>
      <c r="R22" s="31">
        <v>1295228</v>
      </c>
      <c r="S22" s="31">
        <v>2962766</v>
      </c>
      <c r="T22" s="36">
        <f t="shared" si="6"/>
        <v>2.2874474609875635</v>
      </c>
      <c r="U22" s="36">
        <f t="shared" si="7"/>
        <v>-0.93971906691582507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7662366</v>
      </c>
      <c r="E23" s="31">
        <v>7713828</v>
      </c>
      <c r="F23" s="31">
        <v>1154337</v>
      </c>
      <c r="G23" s="36">
        <f t="shared" si="0"/>
        <v>0.15065020386653419</v>
      </c>
      <c r="H23" s="31">
        <v>1207011</v>
      </c>
      <c r="I23" s="36">
        <f t="shared" si="1"/>
        <v>0.1575245818328177</v>
      </c>
      <c r="J23" s="31">
        <v>5348298</v>
      </c>
      <c r="K23" s="36">
        <f t="shared" si="2"/>
        <v>0.69333902700449113</v>
      </c>
      <c r="L23" s="31">
        <v>0</v>
      </c>
      <c r="M23" s="36">
        <f t="shared" si="3"/>
        <v>0</v>
      </c>
      <c r="N23" s="31">
        <f t="shared" si="4"/>
        <v>7709646</v>
      </c>
      <c r="O23" s="36">
        <f t="shared" si="5"/>
        <v>0.99945785672172105</v>
      </c>
      <c r="P23" s="31">
        <v>1254529</v>
      </c>
      <c r="Q23" s="31">
        <v>8369216</v>
      </c>
      <c r="R23" s="31">
        <v>7939162</v>
      </c>
      <c r="S23" s="31">
        <v>3205220</v>
      </c>
      <c r="T23" s="36">
        <f t="shared" si="6"/>
        <v>0.40372271028100953</v>
      </c>
      <c r="U23" s="36">
        <f t="shared" si="7"/>
        <v>3.2631920027356882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5251944</v>
      </c>
      <c r="E24" s="31">
        <v>5549456</v>
      </c>
      <c r="F24" s="31">
        <v>279423</v>
      </c>
      <c r="G24" s="36">
        <f t="shared" si="0"/>
        <v>5.3203727991006762E-2</v>
      </c>
      <c r="H24" s="31">
        <v>390686</v>
      </c>
      <c r="I24" s="36">
        <f t="shared" si="1"/>
        <v>7.4388835829171066E-2</v>
      </c>
      <c r="J24" s="31">
        <v>348232</v>
      </c>
      <c r="K24" s="36">
        <f t="shared" si="2"/>
        <v>6.2750655199356478E-2</v>
      </c>
      <c r="L24" s="31">
        <v>0</v>
      </c>
      <c r="M24" s="36">
        <f t="shared" si="3"/>
        <v>0</v>
      </c>
      <c r="N24" s="31">
        <f t="shared" si="4"/>
        <v>1018341</v>
      </c>
      <c r="O24" s="36">
        <f t="shared" si="5"/>
        <v>0.18350285145066472</v>
      </c>
      <c r="P24" s="31">
        <v>326766</v>
      </c>
      <c r="Q24" s="31">
        <v>1303566</v>
      </c>
      <c r="R24" s="31">
        <v>1316366</v>
      </c>
      <c r="S24" s="31">
        <v>789758</v>
      </c>
      <c r="T24" s="36">
        <f t="shared" si="6"/>
        <v>0.59995320450391454</v>
      </c>
      <c r="U24" s="36">
        <f t="shared" si="7"/>
        <v>6.5692269085523058E-2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7602488</v>
      </c>
      <c r="E25" s="31">
        <v>7772488</v>
      </c>
      <c r="F25" s="31">
        <v>1933651</v>
      </c>
      <c r="G25" s="36">
        <f t="shared" si="0"/>
        <v>0.25434449880091886</v>
      </c>
      <c r="H25" s="31">
        <v>1564093</v>
      </c>
      <c r="I25" s="36">
        <f t="shared" si="1"/>
        <v>0.20573435959385927</v>
      </c>
      <c r="J25" s="31">
        <v>1614787</v>
      </c>
      <c r="K25" s="36">
        <f t="shared" si="2"/>
        <v>0.20775676977564969</v>
      </c>
      <c r="L25" s="31">
        <v>0</v>
      </c>
      <c r="M25" s="36">
        <f t="shared" si="3"/>
        <v>0</v>
      </c>
      <c r="N25" s="31">
        <f t="shared" si="4"/>
        <v>5112531</v>
      </c>
      <c r="O25" s="36">
        <f t="shared" si="5"/>
        <v>0.65777277494670949</v>
      </c>
      <c r="P25" s="31">
        <v>1371830</v>
      </c>
      <c r="Q25" s="31">
        <v>5991889</v>
      </c>
      <c r="R25" s="31">
        <v>6770489</v>
      </c>
      <c r="S25" s="31">
        <v>4486754</v>
      </c>
      <c r="T25" s="36">
        <f t="shared" si="6"/>
        <v>0.66269275380256876</v>
      </c>
      <c r="U25" s="36">
        <f t="shared" si="7"/>
        <v>0.17710430592711934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15461981</v>
      </c>
      <c r="E26" s="31">
        <v>13308281</v>
      </c>
      <c r="F26" s="31">
        <v>80485811</v>
      </c>
      <c r="G26" s="36">
        <f t="shared" si="0"/>
        <v>5.2054009767571179</v>
      </c>
      <c r="H26" s="31">
        <v>1237338</v>
      </c>
      <c r="I26" s="36">
        <f t="shared" si="1"/>
        <v>8.0024545367116937E-2</v>
      </c>
      <c r="J26" s="31">
        <v>1229059</v>
      </c>
      <c r="K26" s="36">
        <f t="shared" si="2"/>
        <v>9.2352949265198117E-2</v>
      </c>
      <c r="L26" s="31">
        <v>0</v>
      </c>
      <c r="M26" s="36">
        <f t="shared" si="3"/>
        <v>0</v>
      </c>
      <c r="N26" s="31">
        <f t="shared" si="4"/>
        <v>82952208</v>
      </c>
      <c r="O26" s="36">
        <f t="shared" si="5"/>
        <v>6.2331271784838327</v>
      </c>
      <c r="P26" s="31">
        <v>2683088</v>
      </c>
      <c r="Q26" s="31">
        <v>9120324</v>
      </c>
      <c r="R26" s="31">
        <v>9113956</v>
      </c>
      <c r="S26" s="31">
        <v>7216448</v>
      </c>
      <c r="T26" s="36">
        <f t="shared" si="6"/>
        <v>0.79180193540543753</v>
      </c>
      <c r="U26" s="36">
        <f t="shared" si="7"/>
        <v>-0.54192370880120222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147379560</v>
      </c>
      <c r="E27" s="32">
        <f>SUM(E20:E26)</f>
        <v>151880100</v>
      </c>
      <c r="F27" s="32">
        <f>SUM(F20:F26)</f>
        <v>98625867</v>
      </c>
      <c r="G27" s="37">
        <f t="shared" si="0"/>
        <v>0.66919637295700973</v>
      </c>
      <c r="H27" s="32">
        <f>SUM(H20:H26)</f>
        <v>21593980</v>
      </c>
      <c r="I27" s="37">
        <f t="shared" si="1"/>
        <v>0.1465195037900778</v>
      </c>
      <c r="J27" s="32">
        <f>SUM(J20:J26)</f>
        <v>30487109</v>
      </c>
      <c r="K27" s="37">
        <f t="shared" si="2"/>
        <v>0.20073142564430757</v>
      </c>
      <c r="L27" s="32">
        <f>SUM(L20:L26)</f>
        <v>0</v>
      </c>
      <c r="M27" s="37">
        <f t="shared" si="3"/>
        <v>0</v>
      </c>
      <c r="N27" s="32">
        <f t="shared" si="4"/>
        <v>150706956</v>
      </c>
      <c r="O27" s="37">
        <f t="shared" si="5"/>
        <v>0.99227585444044353</v>
      </c>
      <c r="P27" s="32">
        <f>SUM(P20:P26)</f>
        <v>19419547</v>
      </c>
      <c r="Q27" s="32">
        <f>SUM(Q20:Q26)</f>
        <v>111285053</v>
      </c>
      <c r="R27" s="32">
        <f>SUM(R20:R26)</f>
        <v>120421176</v>
      </c>
      <c r="S27" s="32">
        <f>SUM(S20:S26)</f>
        <v>48961430</v>
      </c>
      <c r="T27" s="37">
        <f t="shared" si="6"/>
        <v>0.40658488503716322</v>
      </c>
      <c r="U27" s="37">
        <f t="shared" si="7"/>
        <v>0.56991864949269933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18363434</v>
      </c>
      <c r="E28" s="31">
        <v>18363434</v>
      </c>
      <c r="F28" s="31">
        <v>4871201</v>
      </c>
      <c r="G28" s="36">
        <f t="shared" si="0"/>
        <v>0.26526634397466181</v>
      </c>
      <c r="H28" s="31">
        <v>6217638</v>
      </c>
      <c r="I28" s="36">
        <f t="shared" si="1"/>
        <v>0.33858797869723062</v>
      </c>
      <c r="J28" s="31">
        <v>4786984</v>
      </c>
      <c r="K28" s="36">
        <f t="shared" si="2"/>
        <v>0.26068021917904899</v>
      </c>
      <c r="L28" s="31">
        <v>0</v>
      </c>
      <c r="M28" s="36">
        <f t="shared" si="3"/>
        <v>0</v>
      </c>
      <c r="N28" s="31">
        <f t="shared" si="4"/>
        <v>15875823</v>
      </c>
      <c r="O28" s="36">
        <f t="shared" si="5"/>
        <v>0.86453454185094136</v>
      </c>
      <c r="P28" s="31">
        <v>2944398</v>
      </c>
      <c r="Q28" s="31">
        <v>16162901</v>
      </c>
      <c r="R28" s="31">
        <v>19640612</v>
      </c>
      <c r="S28" s="31">
        <v>9089999</v>
      </c>
      <c r="T28" s="36">
        <f t="shared" si="6"/>
        <v>0.46281648453724356</v>
      </c>
      <c r="U28" s="36">
        <f t="shared" si="7"/>
        <v>0.62579379553986936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9812042</v>
      </c>
      <c r="E29" s="31">
        <v>9812390</v>
      </c>
      <c r="F29" s="31">
        <v>13557119</v>
      </c>
      <c r="G29" s="36">
        <f t="shared" si="0"/>
        <v>1.3816817131439103</v>
      </c>
      <c r="H29" s="31">
        <v>14602007</v>
      </c>
      <c r="I29" s="36">
        <f t="shared" si="1"/>
        <v>1.4881720848728532</v>
      </c>
      <c r="J29" s="31">
        <v>14074618</v>
      </c>
      <c r="K29" s="36">
        <f t="shared" si="2"/>
        <v>1.4343720541071034</v>
      </c>
      <c r="L29" s="31">
        <v>0</v>
      </c>
      <c r="M29" s="36">
        <f t="shared" si="3"/>
        <v>0</v>
      </c>
      <c r="N29" s="31">
        <f t="shared" si="4"/>
        <v>42233744</v>
      </c>
      <c r="O29" s="36">
        <f t="shared" si="5"/>
        <v>4.3041240717093388</v>
      </c>
      <c r="P29" s="31">
        <v>13535764</v>
      </c>
      <c r="Q29" s="31">
        <v>9511458</v>
      </c>
      <c r="R29" s="31">
        <v>9728926</v>
      </c>
      <c r="S29" s="31">
        <v>37190497</v>
      </c>
      <c r="T29" s="36">
        <f t="shared" si="6"/>
        <v>3.8226724100892535</v>
      </c>
      <c r="U29" s="36">
        <f t="shared" si="7"/>
        <v>3.9809647981451146E-2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19891270</v>
      </c>
      <c r="E30" s="31">
        <v>17681114</v>
      </c>
      <c r="F30" s="31">
        <v>5823338</v>
      </c>
      <c r="G30" s="36">
        <f t="shared" si="0"/>
        <v>0.29275848148459099</v>
      </c>
      <c r="H30" s="31">
        <v>7305857</v>
      </c>
      <c r="I30" s="36">
        <f t="shared" si="1"/>
        <v>0.36728962001923454</v>
      </c>
      <c r="J30" s="31">
        <v>5616444</v>
      </c>
      <c r="K30" s="36">
        <f t="shared" si="2"/>
        <v>0.31765215698513116</v>
      </c>
      <c r="L30" s="31">
        <v>0</v>
      </c>
      <c r="M30" s="36">
        <f t="shared" si="3"/>
        <v>0</v>
      </c>
      <c r="N30" s="31">
        <f t="shared" si="4"/>
        <v>18745639</v>
      </c>
      <c r="O30" s="36">
        <f t="shared" si="5"/>
        <v>1.0602068964659128</v>
      </c>
      <c r="P30" s="31">
        <v>5831241</v>
      </c>
      <c r="Q30" s="31">
        <v>15762457</v>
      </c>
      <c r="R30" s="31">
        <v>15002771</v>
      </c>
      <c r="S30" s="31">
        <v>16864223</v>
      </c>
      <c r="T30" s="36">
        <f t="shared" si="6"/>
        <v>1.1240738794186753</v>
      </c>
      <c r="U30" s="36">
        <f t="shared" si="7"/>
        <v>-3.6835555244586926E-2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15377924</v>
      </c>
      <c r="E31" s="31">
        <v>17509707</v>
      </c>
      <c r="F31" s="31">
        <v>3660698</v>
      </c>
      <c r="G31" s="36">
        <f t="shared" si="0"/>
        <v>0.23804890699160694</v>
      </c>
      <c r="H31" s="31">
        <v>3550784</v>
      </c>
      <c r="I31" s="36">
        <f t="shared" si="1"/>
        <v>0.23090138824980538</v>
      </c>
      <c r="J31" s="31">
        <v>4779221</v>
      </c>
      <c r="K31" s="36">
        <f t="shared" si="2"/>
        <v>0.27294694308705453</v>
      </c>
      <c r="L31" s="31">
        <v>0</v>
      </c>
      <c r="M31" s="36">
        <f t="shared" si="3"/>
        <v>0</v>
      </c>
      <c r="N31" s="31">
        <f t="shared" si="4"/>
        <v>11990703</v>
      </c>
      <c r="O31" s="36">
        <f t="shared" si="5"/>
        <v>0.68480317803147706</v>
      </c>
      <c r="P31" s="31">
        <v>3683649</v>
      </c>
      <c r="Q31" s="31">
        <v>16860745</v>
      </c>
      <c r="R31" s="31">
        <v>14266993</v>
      </c>
      <c r="S31" s="31">
        <v>10780816</v>
      </c>
      <c r="T31" s="36">
        <f t="shared" si="6"/>
        <v>0.75564738834595346</v>
      </c>
      <c r="U31" s="36">
        <f t="shared" si="7"/>
        <v>0.29741487313259207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3615182</v>
      </c>
      <c r="E32" s="31">
        <v>2915182</v>
      </c>
      <c r="F32" s="31">
        <v>614074</v>
      </c>
      <c r="G32" s="36">
        <f t="shared" si="0"/>
        <v>0.16985977469460736</v>
      </c>
      <c r="H32" s="31">
        <v>483027</v>
      </c>
      <c r="I32" s="36">
        <f t="shared" si="1"/>
        <v>0.13361070065075561</v>
      </c>
      <c r="J32" s="31">
        <v>500734</v>
      </c>
      <c r="K32" s="36">
        <f t="shared" si="2"/>
        <v>0.17176766321965489</v>
      </c>
      <c r="L32" s="31">
        <v>0</v>
      </c>
      <c r="M32" s="36">
        <f t="shared" si="3"/>
        <v>0</v>
      </c>
      <c r="N32" s="31">
        <f t="shared" si="4"/>
        <v>1597835</v>
      </c>
      <c r="O32" s="36">
        <f t="shared" si="5"/>
        <v>0.54810814556346743</v>
      </c>
      <c r="P32" s="31">
        <v>226512</v>
      </c>
      <c r="Q32" s="31">
        <v>3778406</v>
      </c>
      <c r="R32" s="31">
        <v>3101563</v>
      </c>
      <c r="S32" s="31">
        <v>913509</v>
      </c>
      <c r="T32" s="36">
        <f t="shared" si="6"/>
        <v>0.29453182153643181</v>
      </c>
      <c r="U32" s="36">
        <f t="shared" si="7"/>
        <v>1.2106290174471992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17269288</v>
      </c>
      <c r="E33" s="31">
        <v>17269288</v>
      </c>
      <c r="F33" s="31">
        <v>3683591</v>
      </c>
      <c r="G33" s="36">
        <f t="shared" si="0"/>
        <v>0.21330300357490128</v>
      </c>
      <c r="H33" s="31">
        <v>3392239</v>
      </c>
      <c r="I33" s="36">
        <f t="shared" si="1"/>
        <v>0.19643189690275592</v>
      </c>
      <c r="J33" s="31">
        <v>3379131</v>
      </c>
      <c r="K33" s="36">
        <f t="shared" si="2"/>
        <v>0.19567286155630736</v>
      </c>
      <c r="L33" s="31">
        <v>0</v>
      </c>
      <c r="M33" s="36">
        <f t="shared" si="3"/>
        <v>0</v>
      </c>
      <c r="N33" s="31">
        <f t="shared" si="4"/>
        <v>10454961</v>
      </c>
      <c r="O33" s="36">
        <f t="shared" si="5"/>
        <v>0.60540776203396462</v>
      </c>
      <c r="P33" s="31">
        <v>3664099</v>
      </c>
      <c r="Q33" s="31">
        <v>50338144</v>
      </c>
      <c r="R33" s="31">
        <v>18287144</v>
      </c>
      <c r="S33" s="31">
        <v>12834954</v>
      </c>
      <c r="T33" s="36">
        <f t="shared" si="6"/>
        <v>0.70185667045657862</v>
      </c>
      <c r="U33" s="36">
        <f t="shared" si="7"/>
        <v>-7.7773007770805314E-2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20288261</v>
      </c>
      <c r="E34" s="31">
        <v>19673804</v>
      </c>
      <c r="F34" s="31">
        <v>3631108</v>
      </c>
      <c r="G34" s="36">
        <f t="shared" si="0"/>
        <v>0.17897581266329332</v>
      </c>
      <c r="H34" s="31">
        <v>4487289</v>
      </c>
      <c r="I34" s="36">
        <f t="shared" si="1"/>
        <v>0.22117662031260343</v>
      </c>
      <c r="J34" s="31">
        <v>3656316</v>
      </c>
      <c r="K34" s="36">
        <f t="shared" si="2"/>
        <v>0.18584692619688598</v>
      </c>
      <c r="L34" s="31">
        <v>0</v>
      </c>
      <c r="M34" s="36">
        <f t="shared" si="3"/>
        <v>0</v>
      </c>
      <c r="N34" s="31">
        <f t="shared" si="4"/>
        <v>11774713</v>
      </c>
      <c r="O34" s="36">
        <f t="shared" si="5"/>
        <v>0.59849701664202815</v>
      </c>
      <c r="P34" s="31">
        <v>3607867</v>
      </c>
      <c r="Q34" s="31">
        <v>20812999</v>
      </c>
      <c r="R34" s="31">
        <v>20512523</v>
      </c>
      <c r="S34" s="31">
        <v>11238727</v>
      </c>
      <c r="T34" s="36">
        <f t="shared" si="6"/>
        <v>0.54789588779498266</v>
      </c>
      <c r="U34" s="36">
        <f t="shared" si="7"/>
        <v>1.3428710093803309E-2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104617401</v>
      </c>
      <c r="E35" s="32">
        <f>SUM(E28:E34)</f>
        <v>103224919</v>
      </c>
      <c r="F35" s="32">
        <f>SUM(F28:F34)</f>
        <v>35841129</v>
      </c>
      <c r="G35" s="37">
        <f t="shared" si="0"/>
        <v>0.34259242398881617</v>
      </c>
      <c r="H35" s="32">
        <f>SUM(H28:H34)</f>
        <v>40038841</v>
      </c>
      <c r="I35" s="37">
        <f t="shared" si="1"/>
        <v>0.38271683885551699</v>
      </c>
      <c r="J35" s="32">
        <f>SUM(J28:J34)</f>
        <v>36793448</v>
      </c>
      <c r="K35" s="37">
        <f t="shared" si="2"/>
        <v>0.35643959187800378</v>
      </c>
      <c r="L35" s="32">
        <f>SUM(L28:L34)</f>
        <v>0</v>
      </c>
      <c r="M35" s="37">
        <f t="shared" si="3"/>
        <v>0</v>
      </c>
      <c r="N35" s="32">
        <f t="shared" si="4"/>
        <v>112673418</v>
      </c>
      <c r="O35" s="37">
        <f t="shared" si="5"/>
        <v>1.0915331209899035</v>
      </c>
      <c r="P35" s="32">
        <f>SUM(P28:P34)</f>
        <v>33493530</v>
      </c>
      <c r="Q35" s="32">
        <f>SUM(Q28:Q34)</f>
        <v>133227110</v>
      </c>
      <c r="R35" s="32">
        <f>SUM(R28:R34)</f>
        <v>100540532</v>
      </c>
      <c r="S35" s="32">
        <f>SUM(S28:S34)</f>
        <v>98912725</v>
      </c>
      <c r="T35" s="37">
        <f t="shared" si="6"/>
        <v>0.98380944513004964</v>
      </c>
      <c r="U35" s="37">
        <f t="shared" si="7"/>
        <v>9.8524043300303177E-2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15446556</v>
      </c>
      <c r="E36" s="31">
        <v>13314836</v>
      </c>
      <c r="F36" s="31">
        <v>2841602</v>
      </c>
      <c r="G36" s="36">
        <f t="shared" si="0"/>
        <v>0.18396346732566146</v>
      </c>
      <c r="H36" s="31">
        <v>3033343</v>
      </c>
      <c r="I36" s="36">
        <f t="shared" si="1"/>
        <v>0.1963766550938604</v>
      </c>
      <c r="J36" s="31">
        <v>1929940</v>
      </c>
      <c r="K36" s="36">
        <f t="shared" si="2"/>
        <v>0.14494658439653332</v>
      </c>
      <c r="L36" s="31">
        <v>0</v>
      </c>
      <c r="M36" s="36">
        <f t="shared" si="3"/>
        <v>0</v>
      </c>
      <c r="N36" s="31">
        <f t="shared" si="4"/>
        <v>7804885</v>
      </c>
      <c r="O36" s="36">
        <f t="shared" si="5"/>
        <v>0.58617958193401709</v>
      </c>
      <c r="P36" s="31">
        <v>2684272</v>
      </c>
      <c r="Q36" s="31">
        <v>16302033</v>
      </c>
      <c r="R36" s="31">
        <v>17973602</v>
      </c>
      <c r="S36" s="31">
        <v>9339970</v>
      </c>
      <c r="T36" s="36">
        <f t="shared" si="6"/>
        <v>0.51964931681473747</v>
      </c>
      <c r="U36" s="36">
        <f t="shared" si="7"/>
        <v>-0.28101921116786976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22997887</v>
      </c>
      <c r="E37" s="31">
        <v>23545801</v>
      </c>
      <c r="F37" s="31">
        <v>4218618</v>
      </c>
      <c r="G37" s="36">
        <f t="shared" si="0"/>
        <v>0.18343502600912859</v>
      </c>
      <c r="H37" s="31">
        <v>4652742</v>
      </c>
      <c r="I37" s="36">
        <f t="shared" si="1"/>
        <v>0.20231171672423645</v>
      </c>
      <c r="J37" s="31">
        <v>4375902</v>
      </c>
      <c r="K37" s="36">
        <f t="shared" si="2"/>
        <v>0.18584638509431045</v>
      </c>
      <c r="L37" s="31">
        <v>0</v>
      </c>
      <c r="M37" s="36">
        <f t="shared" si="3"/>
        <v>0</v>
      </c>
      <c r="N37" s="31">
        <f t="shared" si="4"/>
        <v>13247262</v>
      </c>
      <c r="O37" s="36">
        <f t="shared" si="5"/>
        <v>0.56261674852344157</v>
      </c>
      <c r="P37" s="31">
        <v>3590956</v>
      </c>
      <c r="Q37" s="31">
        <v>20862138</v>
      </c>
      <c r="R37" s="31">
        <v>22650021</v>
      </c>
      <c r="S37" s="31">
        <v>10908914</v>
      </c>
      <c r="T37" s="36">
        <f t="shared" si="6"/>
        <v>0.48162931063066122</v>
      </c>
      <c r="U37" s="36">
        <f t="shared" si="7"/>
        <v>0.21858970146111512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13048447</v>
      </c>
      <c r="E38" s="31">
        <v>10447747</v>
      </c>
      <c r="F38" s="31">
        <v>864478</v>
      </c>
      <c r="G38" s="36">
        <f t="shared" si="0"/>
        <v>6.6251409075731391E-2</v>
      </c>
      <c r="H38" s="31">
        <v>1457148</v>
      </c>
      <c r="I38" s="36">
        <f t="shared" si="1"/>
        <v>0.11167213998723373</v>
      </c>
      <c r="J38" s="31">
        <v>1264202</v>
      </c>
      <c r="K38" s="36">
        <f t="shared" si="2"/>
        <v>0.12100235581891483</v>
      </c>
      <c r="L38" s="31">
        <v>0</v>
      </c>
      <c r="M38" s="36">
        <f t="shared" si="3"/>
        <v>0</v>
      </c>
      <c r="N38" s="31">
        <f t="shared" si="4"/>
        <v>3585828</v>
      </c>
      <c r="O38" s="36">
        <f t="shared" si="5"/>
        <v>0.34321543199696547</v>
      </c>
      <c r="P38" s="31">
        <v>335231</v>
      </c>
      <c r="Q38" s="31">
        <v>5210370</v>
      </c>
      <c r="R38" s="31">
        <v>6448554</v>
      </c>
      <c r="S38" s="31">
        <v>1050203</v>
      </c>
      <c r="T38" s="36">
        <f t="shared" si="6"/>
        <v>0.16285868118651095</v>
      </c>
      <c r="U38" s="36">
        <f t="shared" si="7"/>
        <v>2.7711369175285103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0</v>
      </c>
      <c r="E39" s="31">
        <v>0</v>
      </c>
      <c r="F39" s="31">
        <v>0</v>
      </c>
      <c r="G39" s="36">
        <f t="shared" si="0"/>
        <v>0</v>
      </c>
      <c r="H39" s="31">
        <v>0</v>
      </c>
      <c r="I39" s="36">
        <f t="shared" si="1"/>
        <v>0</v>
      </c>
      <c r="J39" s="31">
        <v>0</v>
      </c>
      <c r="K39" s="36">
        <f t="shared" si="2"/>
        <v>0</v>
      </c>
      <c r="L39" s="31">
        <v>0</v>
      </c>
      <c r="M39" s="36">
        <f t="shared" si="3"/>
        <v>0</v>
      </c>
      <c r="N39" s="31">
        <f t="shared" si="4"/>
        <v>0</v>
      </c>
      <c r="O39" s="36">
        <f t="shared" si="5"/>
        <v>0</v>
      </c>
      <c r="P39" s="31">
        <v>0</v>
      </c>
      <c r="Q39" s="31">
        <v>0</v>
      </c>
      <c r="R39" s="31">
        <v>0</v>
      </c>
      <c r="S39" s="31">
        <v>0</v>
      </c>
      <c r="T39" s="36">
        <f t="shared" si="6"/>
        <v>0</v>
      </c>
      <c r="U39" s="36">
        <f t="shared" si="7"/>
        <v>0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51492890</v>
      </c>
      <c r="E40" s="32">
        <f>SUM(E36:E39)</f>
        <v>47308384</v>
      </c>
      <c r="F40" s="32">
        <f>SUM(F36:F39)</f>
        <v>7924698</v>
      </c>
      <c r="G40" s="37">
        <f t="shared" si="0"/>
        <v>0.15389887807811914</v>
      </c>
      <c r="H40" s="32">
        <f>SUM(H36:H39)</f>
        <v>9143233</v>
      </c>
      <c r="I40" s="37">
        <f t="shared" si="1"/>
        <v>0.1775630188944532</v>
      </c>
      <c r="J40" s="32">
        <f>SUM(J36:J39)</f>
        <v>7570044</v>
      </c>
      <c r="K40" s="37">
        <f t="shared" si="2"/>
        <v>0.16001485064465529</v>
      </c>
      <c r="L40" s="32">
        <f>SUM(L36:L39)</f>
        <v>0</v>
      </c>
      <c r="M40" s="37">
        <f t="shared" si="3"/>
        <v>0</v>
      </c>
      <c r="N40" s="32">
        <f t="shared" si="4"/>
        <v>24637975</v>
      </c>
      <c r="O40" s="37">
        <f t="shared" si="5"/>
        <v>0.52079510895996783</v>
      </c>
      <c r="P40" s="32">
        <f>SUM(P36:P39)</f>
        <v>6610459</v>
      </c>
      <c r="Q40" s="32">
        <f>SUM(Q36:Q39)</f>
        <v>42374541</v>
      </c>
      <c r="R40" s="32">
        <f>SUM(R36:R39)</f>
        <v>47072177</v>
      </c>
      <c r="S40" s="32">
        <f>SUM(S36:S39)</f>
        <v>21299087</v>
      </c>
      <c r="T40" s="37">
        <f t="shared" si="6"/>
        <v>0.45247720325320839</v>
      </c>
      <c r="U40" s="37">
        <f t="shared" si="7"/>
        <v>0.14516162947232569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2702083</v>
      </c>
      <c r="E42" s="31">
        <v>2934192</v>
      </c>
      <c r="F42" s="31">
        <v>173524</v>
      </c>
      <c r="G42" s="36">
        <f t="shared" si="0"/>
        <v>6.4218604683867961E-2</v>
      </c>
      <c r="H42" s="31">
        <v>194097</v>
      </c>
      <c r="I42" s="36">
        <f t="shared" si="1"/>
        <v>7.183236044192573E-2</v>
      </c>
      <c r="J42" s="31">
        <v>207941</v>
      </c>
      <c r="K42" s="36">
        <f t="shared" si="2"/>
        <v>7.0868232208389906E-2</v>
      </c>
      <c r="L42" s="31">
        <v>0</v>
      </c>
      <c r="M42" s="36">
        <f t="shared" si="3"/>
        <v>0</v>
      </c>
      <c r="N42" s="31">
        <f t="shared" si="4"/>
        <v>575562</v>
      </c>
      <c r="O42" s="36">
        <f t="shared" si="5"/>
        <v>0.19615689770812544</v>
      </c>
      <c r="P42" s="31">
        <v>0</v>
      </c>
      <c r="Q42" s="31">
        <v>1915509</v>
      </c>
      <c r="R42" s="31">
        <v>2803509</v>
      </c>
      <c r="S42" s="31">
        <v>114173</v>
      </c>
      <c r="T42" s="36">
        <f t="shared" si="6"/>
        <v>4.0725034233883323E-2</v>
      </c>
      <c r="U42" s="36">
        <f t="shared" si="7"/>
        <v>0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23456963</v>
      </c>
      <c r="E43" s="31">
        <v>20992293</v>
      </c>
      <c r="F43" s="31">
        <v>3081391</v>
      </c>
      <c r="G43" s="36">
        <f t="shared" si="0"/>
        <v>0.13136359553451143</v>
      </c>
      <c r="H43" s="31">
        <v>4658477</v>
      </c>
      <c r="I43" s="36">
        <f t="shared" si="1"/>
        <v>0.19859676634183207</v>
      </c>
      <c r="J43" s="31">
        <v>4361750</v>
      </c>
      <c r="K43" s="36">
        <f t="shared" si="2"/>
        <v>0.20777863571168714</v>
      </c>
      <c r="L43" s="31">
        <v>0</v>
      </c>
      <c r="M43" s="36">
        <f t="shared" si="3"/>
        <v>0</v>
      </c>
      <c r="N43" s="31">
        <f t="shared" si="4"/>
        <v>12101618</v>
      </c>
      <c r="O43" s="36">
        <f t="shared" si="5"/>
        <v>0.57647909163615429</v>
      </c>
      <c r="P43" s="31">
        <v>3583452</v>
      </c>
      <c r="Q43" s="31">
        <v>17263662</v>
      </c>
      <c r="R43" s="31">
        <v>21895151</v>
      </c>
      <c r="S43" s="31">
        <v>12683268</v>
      </c>
      <c r="T43" s="36">
        <f t="shared" si="6"/>
        <v>0.57927291755147059</v>
      </c>
      <c r="U43" s="36">
        <f t="shared" si="7"/>
        <v>0.21719224926132674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1639912</v>
      </c>
      <c r="E44" s="31">
        <v>1639912</v>
      </c>
      <c r="F44" s="31">
        <v>230003</v>
      </c>
      <c r="G44" s="36">
        <f t="shared" si="0"/>
        <v>0.14025325749186543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230003</v>
      </c>
      <c r="O44" s="36">
        <f t="shared" si="5"/>
        <v>0.14025325749186543</v>
      </c>
      <c r="P44" s="31">
        <v>406407</v>
      </c>
      <c r="Q44" s="31">
        <v>1609151</v>
      </c>
      <c r="R44" s="31">
        <v>1609151</v>
      </c>
      <c r="S44" s="31">
        <v>1749639</v>
      </c>
      <c r="T44" s="36">
        <f t="shared" si="6"/>
        <v>1.0873056661556311</v>
      </c>
      <c r="U44" s="36">
        <f t="shared" si="7"/>
        <v>-1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13510070</v>
      </c>
      <c r="E45" s="31">
        <v>13243116</v>
      </c>
      <c r="F45" s="31">
        <v>3231035</v>
      </c>
      <c r="G45" s="36">
        <f t="shared" si="0"/>
        <v>0.23915753212233543</v>
      </c>
      <c r="H45" s="31">
        <v>3329679</v>
      </c>
      <c r="I45" s="36">
        <f t="shared" si="1"/>
        <v>0.24645904869478841</v>
      </c>
      <c r="J45" s="31">
        <v>3245376</v>
      </c>
      <c r="K45" s="36">
        <f t="shared" si="2"/>
        <v>0.24506135867117679</v>
      </c>
      <c r="L45" s="31">
        <v>0</v>
      </c>
      <c r="M45" s="36">
        <f t="shared" si="3"/>
        <v>0</v>
      </c>
      <c r="N45" s="31">
        <f t="shared" si="4"/>
        <v>9806090</v>
      </c>
      <c r="O45" s="36">
        <f t="shared" si="5"/>
        <v>0.74046697167041353</v>
      </c>
      <c r="P45" s="31">
        <v>2869101</v>
      </c>
      <c r="Q45" s="31">
        <v>25367004</v>
      </c>
      <c r="R45" s="31">
        <v>13466764</v>
      </c>
      <c r="S45" s="31">
        <v>9853371</v>
      </c>
      <c r="T45" s="36">
        <f t="shared" si="6"/>
        <v>0.73168067696144379</v>
      </c>
      <c r="U45" s="36">
        <f t="shared" si="7"/>
        <v>0.13114735242851339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58814965</v>
      </c>
      <c r="E46" s="31">
        <v>58919848</v>
      </c>
      <c r="F46" s="31">
        <v>10570985</v>
      </c>
      <c r="G46" s="36">
        <f t="shared" si="0"/>
        <v>0.17973291321349932</v>
      </c>
      <c r="H46" s="31">
        <v>10248154</v>
      </c>
      <c r="I46" s="36">
        <f t="shared" si="1"/>
        <v>0.17424398705329502</v>
      </c>
      <c r="J46" s="31">
        <v>9983228</v>
      </c>
      <c r="K46" s="36">
        <f t="shared" si="2"/>
        <v>0.16943743643058956</v>
      </c>
      <c r="L46" s="31">
        <v>0</v>
      </c>
      <c r="M46" s="36">
        <f t="shared" si="3"/>
        <v>0</v>
      </c>
      <c r="N46" s="31">
        <f t="shared" si="4"/>
        <v>30802367</v>
      </c>
      <c r="O46" s="36">
        <f t="shared" si="5"/>
        <v>0.52278422374748823</v>
      </c>
      <c r="P46" s="31">
        <v>8825555</v>
      </c>
      <c r="Q46" s="31">
        <v>54607137</v>
      </c>
      <c r="R46" s="31">
        <v>53574137</v>
      </c>
      <c r="S46" s="31">
        <v>26845815</v>
      </c>
      <c r="T46" s="36">
        <f t="shared" si="6"/>
        <v>0.50109654589489705</v>
      </c>
      <c r="U46" s="36">
        <f t="shared" si="7"/>
        <v>0.13117282709132749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100123993</v>
      </c>
      <c r="E47" s="32">
        <f>SUM(E41:E46)</f>
        <v>97729361</v>
      </c>
      <c r="F47" s="32">
        <f>SUM(F41:F46)</f>
        <v>17286938</v>
      </c>
      <c r="G47" s="37">
        <f t="shared" si="0"/>
        <v>0.17265529951447303</v>
      </c>
      <c r="H47" s="32">
        <f>SUM(H41:H46)</f>
        <v>18430407</v>
      </c>
      <c r="I47" s="37">
        <f t="shared" si="1"/>
        <v>0.18407582885752469</v>
      </c>
      <c r="J47" s="32">
        <f>SUM(J41:J46)</f>
        <v>17798295</v>
      </c>
      <c r="K47" s="37">
        <f t="shared" si="2"/>
        <v>0.18211819680269883</v>
      </c>
      <c r="L47" s="32">
        <f>SUM(L41:L46)</f>
        <v>0</v>
      </c>
      <c r="M47" s="37">
        <f t="shared" si="3"/>
        <v>0</v>
      </c>
      <c r="N47" s="32">
        <f t="shared" si="4"/>
        <v>53515640</v>
      </c>
      <c r="O47" s="37">
        <f t="shared" si="5"/>
        <v>0.54759019656334396</v>
      </c>
      <c r="P47" s="32">
        <f>SUM(P41:P46)</f>
        <v>15684515</v>
      </c>
      <c r="Q47" s="32">
        <f>SUM(Q41:Q46)</f>
        <v>100762463</v>
      </c>
      <c r="R47" s="32">
        <f>SUM(R41:R46)</f>
        <v>93348712</v>
      </c>
      <c r="S47" s="32">
        <f>SUM(S41:S46)</f>
        <v>51246266</v>
      </c>
      <c r="T47" s="37">
        <f t="shared" si="6"/>
        <v>0.54897668004246269</v>
      </c>
      <c r="U47" s="37">
        <f t="shared" si="7"/>
        <v>0.13476859182448431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28267712</v>
      </c>
      <c r="E48" s="31">
        <v>32045712</v>
      </c>
      <c r="F48" s="31">
        <v>6383709</v>
      </c>
      <c r="G48" s="36">
        <f t="shared" si="0"/>
        <v>0.22583041032822182</v>
      </c>
      <c r="H48" s="31">
        <v>7492808</v>
      </c>
      <c r="I48" s="36">
        <f t="shared" si="1"/>
        <v>0.26506595227799123</v>
      </c>
      <c r="J48" s="31">
        <v>9233565</v>
      </c>
      <c r="K48" s="36">
        <f t="shared" si="2"/>
        <v>0.28813730211393024</v>
      </c>
      <c r="L48" s="31">
        <v>0</v>
      </c>
      <c r="M48" s="36">
        <f t="shared" si="3"/>
        <v>0</v>
      </c>
      <c r="N48" s="31">
        <f t="shared" si="4"/>
        <v>23110082</v>
      </c>
      <c r="O48" s="36">
        <f t="shared" si="5"/>
        <v>0.72115988560341548</v>
      </c>
      <c r="P48" s="31">
        <v>11307284</v>
      </c>
      <c r="Q48" s="31">
        <v>29280804</v>
      </c>
      <c r="R48" s="31">
        <v>25781198</v>
      </c>
      <c r="S48" s="31">
        <v>21272851</v>
      </c>
      <c r="T48" s="36">
        <f t="shared" si="6"/>
        <v>0.82513043032368005</v>
      </c>
      <c r="U48" s="36">
        <f t="shared" si="7"/>
        <v>-0.18339673789037225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0</v>
      </c>
      <c r="E49" s="31">
        <v>0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0</v>
      </c>
      <c r="R49" s="31">
        <v>0</v>
      </c>
      <c r="S49" s="31">
        <v>0</v>
      </c>
      <c r="T49" s="36">
        <f t="shared" si="6"/>
        <v>0</v>
      </c>
      <c r="U49" s="36">
        <f t="shared" si="7"/>
        <v>0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18383160</v>
      </c>
      <c r="E50" s="31">
        <v>21309570</v>
      </c>
      <c r="F50" s="31">
        <v>4379937</v>
      </c>
      <c r="G50" s="36">
        <f t="shared" si="0"/>
        <v>0.23825811231583688</v>
      </c>
      <c r="H50" s="31">
        <v>2847309</v>
      </c>
      <c r="I50" s="36">
        <f t="shared" si="1"/>
        <v>0.15488680944951794</v>
      </c>
      <c r="J50" s="31">
        <v>3456986</v>
      </c>
      <c r="K50" s="36">
        <f t="shared" si="2"/>
        <v>0.16222692433493496</v>
      </c>
      <c r="L50" s="31">
        <v>0</v>
      </c>
      <c r="M50" s="36">
        <f t="shared" si="3"/>
        <v>0</v>
      </c>
      <c r="N50" s="31">
        <f t="shared" si="4"/>
        <v>10684232</v>
      </c>
      <c r="O50" s="36">
        <f t="shared" si="5"/>
        <v>0.50138186739572876</v>
      </c>
      <c r="P50" s="31">
        <v>3434271</v>
      </c>
      <c r="Q50" s="31">
        <v>14083032</v>
      </c>
      <c r="R50" s="31">
        <v>14379037</v>
      </c>
      <c r="S50" s="31">
        <v>7550334</v>
      </c>
      <c r="T50" s="36">
        <f t="shared" si="6"/>
        <v>0.52509316166305153</v>
      </c>
      <c r="U50" s="36">
        <f t="shared" si="7"/>
        <v>6.6142130309461145E-3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25418856</v>
      </c>
      <c r="E51" s="31">
        <v>25996880</v>
      </c>
      <c r="F51" s="31">
        <v>4860130</v>
      </c>
      <c r="G51" s="36">
        <f t="shared" si="0"/>
        <v>0.1912017598274289</v>
      </c>
      <c r="H51" s="31">
        <v>4668309</v>
      </c>
      <c r="I51" s="36">
        <f t="shared" si="1"/>
        <v>0.183655354119792</v>
      </c>
      <c r="J51" s="31">
        <v>5546829</v>
      </c>
      <c r="K51" s="36">
        <f t="shared" si="2"/>
        <v>0.21336518074476629</v>
      </c>
      <c r="L51" s="31">
        <v>0</v>
      </c>
      <c r="M51" s="36">
        <f t="shared" si="3"/>
        <v>0</v>
      </c>
      <c r="N51" s="31">
        <f t="shared" si="4"/>
        <v>15075268</v>
      </c>
      <c r="O51" s="36">
        <f t="shared" si="5"/>
        <v>0.57988758651038119</v>
      </c>
      <c r="P51" s="31">
        <v>4598601</v>
      </c>
      <c r="Q51" s="31">
        <v>25099135</v>
      </c>
      <c r="R51" s="31">
        <v>22698422</v>
      </c>
      <c r="S51" s="31">
        <v>10880803</v>
      </c>
      <c r="T51" s="36">
        <f t="shared" si="6"/>
        <v>0.47936385181313484</v>
      </c>
      <c r="U51" s="36">
        <f t="shared" si="7"/>
        <v>0.20619923320157585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26312913</v>
      </c>
      <c r="E52" s="31">
        <v>28816959</v>
      </c>
      <c r="F52" s="31">
        <v>7087314</v>
      </c>
      <c r="G52" s="36">
        <f t="shared" si="0"/>
        <v>0.26934737328398417</v>
      </c>
      <c r="H52" s="31">
        <v>6715184</v>
      </c>
      <c r="I52" s="36">
        <f t="shared" si="1"/>
        <v>0.25520488742542491</v>
      </c>
      <c r="J52" s="31">
        <v>5303750</v>
      </c>
      <c r="K52" s="36">
        <f t="shared" si="2"/>
        <v>0.18404960773272433</v>
      </c>
      <c r="L52" s="31">
        <v>0</v>
      </c>
      <c r="M52" s="36">
        <f t="shared" si="3"/>
        <v>0</v>
      </c>
      <c r="N52" s="31">
        <f t="shared" si="4"/>
        <v>19106248</v>
      </c>
      <c r="O52" s="36">
        <f t="shared" si="5"/>
        <v>0.66302096623033679</v>
      </c>
      <c r="P52" s="31">
        <v>5544447</v>
      </c>
      <c r="Q52" s="31">
        <v>27159143</v>
      </c>
      <c r="R52" s="31">
        <v>26773921</v>
      </c>
      <c r="S52" s="31">
        <v>16708198</v>
      </c>
      <c r="T52" s="36">
        <f t="shared" si="6"/>
        <v>0.62404748262310927</v>
      </c>
      <c r="U52" s="36">
        <f t="shared" si="7"/>
        <v>-4.3412264559477221E-2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98382641</v>
      </c>
      <c r="E53" s="32">
        <f>SUM(E48:E52)</f>
        <v>108169121</v>
      </c>
      <c r="F53" s="32">
        <f>SUM(F48:F52)</f>
        <v>22711090</v>
      </c>
      <c r="G53" s="37">
        <f t="shared" si="0"/>
        <v>0.23084448403860189</v>
      </c>
      <c r="H53" s="32">
        <f>SUM(H48:H52)</f>
        <v>21723610</v>
      </c>
      <c r="I53" s="37">
        <f t="shared" si="1"/>
        <v>0.22080734750757505</v>
      </c>
      <c r="J53" s="32">
        <f>SUM(J48:J52)</f>
        <v>23541130</v>
      </c>
      <c r="K53" s="37">
        <f t="shared" si="2"/>
        <v>0.2176326273373341</v>
      </c>
      <c r="L53" s="32">
        <f>SUM(L48:L52)</f>
        <v>0</v>
      </c>
      <c r="M53" s="37">
        <f t="shared" si="3"/>
        <v>0</v>
      </c>
      <c r="N53" s="32">
        <f t="shared" si="4"/>
        <v>67975830</v>
      </c>
      <c r="O53" s="37">
        <f t="shared" si="5"/>
        <v>0.62842176557947627</v>
      </c>
      <c r="P53" s="32">
        <f>SUM(P48:P52)</f>
        <v>24884603</v>
      </c>
      <c r="Q53" s="32">
        <f>SUM(Q48:Q52)</f>
        <v>95622114</v>
      </c>
      <c r="R53" s="32">
        <f>SUM(R48:R52)</f>
        <v>89632578</v>
      </c>
      <c r="S53" s="32">
        <f>SUM(S48:S52)</f>
        <v>56412186</v>
      </c>
      <c r="T53" s="37">
        <f t="shared" si="6"/>
        <v>0.62937145465123179</v>
      </c>
      <c r="U53" s="37">
        <f t="shared" si="7"/>
        <v>-5.3988122695789009E-2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1244016542</v>
      </c>
      <c r="E54" s="32">
        <f>SUM(E8:E9,E11:E18,E20:E26,E28:E34,E36:E39,E41:E46,E48:E52)</f>
        <v>1228965407</v>
      </c>
      <c r="F54" s="32">
        <f>SUM(F8:F9,F11:F18,F20:F26,F28:F34,F36:F39,F41:F46,F48:F52)</f>
        <v>295709585</v>
      </c>
      <c r="G54" s="37">
        <f t="shared" si="0"/>
        <v>0.23770550874234275</v>
      </c>
      <c r="H54" s="32">
        <f>SUM(H8:H9,H11:H18,H20:H26,H28:H34,H36:H39,H41:H46,H48:H52)</f>
        <v>189416297</v>
      </c>
      <c r="I54" s="37">
        <f t="shared" si="1"/>
        <v>0.1522618796495071</v>
      </c>
      <c r="J54" s="32">
        <f>SUM(J8:J9,J11:J18,J20:J26,J28:J34,J36:J39,J41:J46,J48:J52)</f>
        <v>195637892</v>
      </c>
      <c r="K54" s="37">
        <f t="shared" si="2"/>
        <v>0.15918909587338775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680763774</v>
      </c>
      <c r="O54" s="37">
        <f t="shared" si="5"/>
        <v>0.55393241349388123</v>
      </c>
      <c r="P54" s="32">
        <f>SUM(P8:P9,P11:P18,P20:P26,P28:P34,P36:P39,P41:P46,P48:P52)</f>
        <v>270091660</v>
      </c>
      <c r="Q54" s="32">
        <f>SUM(Q8:Q9,Q11:Q18,Q20:Q26,Q28:Q34,Q36:Q39,Q41:Q46,Q48:Q52)</f>
        <v>1158580099</v>
      </c>
      <c r="R54" s="32">
        <f>SUM(R8:R9,R11:R18,R20:R26,R28:R34,R36:R39,R41:R46,R48:R52)</f>
        <v>1135445992</v>
      </c>
      <c r="S54" s="32">
        <f>SUM(S8:S9,S11:S18,S20:S26,S28:S34,S36:S39,S41:S46,S48:S52)</f>
        <v>739391365</v>
      </c>
      <c r="T54" s="37">
        <f t="shared" si="6"/>
        <v>0.65119025493904781</v>
      </c>
      <c r="U54" s="37">
        <f t="shared" si="7"/>
        <v>-0.27566111445277508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53336510</v>
      </c>
      <c r="E57" s="31">
        <v>53345070</v>
      </c>
      <c r="F57" s="31">
        <v>12243376</v>
      </c>
      <c r="G57" s="36">
        <f t="shared" ref="G57:G85" si="8">IF(($D57      =0),0,($F57      /$D57      ))</f>
        <v>0.22954962745031499</v>
      </c>
      <c r="H57" s="31">
        <v>11989370</v>
      </c>
      <c r="I57" s="36">
        <f t="shared" ref="I57:I85" si="9">IF(($D57      =0),0,($H57      /$D57      ))</f>
        <v>0.22478729860652674</v>
      </c>
      <c r="J57" s="31">
        <v>12243197</v>
      </c>
      <c r="K57" s="36">
        <f t="shared" ref="K57:K85" si="10">IF(($E57      =0),0,($J57      /$E57      ))</f>
        <v>0.2295094373294477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36475943</v>
      </c>
      <c r="O57" s="36">
        <f t="shared" ref="O57:O85" si="13">IF(($E57      =0),0,($N57      /$E57      ))</f>
        <v>0.68377345835332115</v>
      </c>
      <c r="P57" s="31">
        <v>9434779</v>
      </c>
      <c r="Q57" s="31">
        <v>55903606</v>
      </c>
      <c r="R57" s="31">
        <v>54127288</v>
      </c>
      <c r="S57" s="31">
        <v>33590554</v>
      </c>
      <c r="T57" s="36">
        <f t="shared" ref="T57:T85" si="14">IF(($R57      =0),0,($S57      /$R57      ))</f>
        <v>0.62058446379208954</v>
      </c>
      <c r="U57" s="36">
        <f t="shared" ref="U57:U85" si="15">IF(($P57      =0),0,(($J57      /$P57      )-1))</f>
        <v>0.29766653781715502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53336510</v>
      </c>
      <c r="E58" s="32">
        <f>E57</f>
        <v>53345070</v>
      </c>
      <c r="F58" s="32">
        <f>F57</f>
        <v>12243376</v>
      </c>
      <c r="G58" s="37">
        <f t="shared" si="8"/>
        <v>0.22954962745031499</v>
      </c>
      <c r="H58" s="32">
        <f>H57</f>
        <v>11989370</v>
      </c>
      <c r="I58" s="37">
        <f t="shared" si="9"/>
        <v>0.22478729860652674</v>
      </c>
      <c r="J58" s="32">
        <f>J57</f>
        <v>12243197</v>
      </c>
      <c r="K58" s="37">
        <f t="shared" si="10"/>
        <v>0.2295094373294477</v>
      </c>
      <c r="L58" s="32">
        <f>L57</f>
        <v>0</v>
      </c>
      <c r="M58" s="37">
        <f t="shared" si="11"/>
        <v>0</v>
      </c>
      <c r="N58" s="32">
        <f t="shared" si="12"/>
        <v>36475943</v>
      </c>
      <c r="O58" s="37">
        <f t="shared" si="13"/>
        <v>0.68377345835332115</v>
      </c>
      <c r="P58" s="32">
        <f>P57</f>
        <v>9434779</v>
      </c>
      <c r="Q58" s="32">
        <f>Q57</f>
        <v>55903606</v>
      </c>
      <c r="R58" s="32">
        <f>R57</f>
        <v>54127288</v>
      </c>
      <c r="S58" s="32">
        <f>S57</f>
        <v>33590554</v>
      </c>
      <c r="T58" s="37">
        <f t="shared" si="14"/>
        <v>0.62058446379208954</v>
      </c>
      <c r="U58" s="37">
        <f t="shared" si="15"/>
        <v>0.29766653781715502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3525090</v>
      </c>
      <c r="E59" s="31">
        <v>2870090</v>
      </c>
      <c r="F59" s="31">
        <v>14800</v>
      </c>
      <c r="G59" s="36">
        <f t="shared" si="8"/>
        <v>4.1984743651935124E-3</v>
      </c>
      <c r="H59" s="31">
        <v>58000</v>
      </c>
      <c r="I59" s="36">
        <f t="shared" si="9"/>
        <v>1.6453480620352956E-2</v>
      </c>
      <c r="J59" s="31">
        <v>158000</v>
      </c>
      <c r="K59" s="36">
        <f t="shared" si="10"/>
        <v>5.5050538484855874E-2</v>
      </c>
      <c r="L59" s="31">
        <v>0</v>
      </c>
      <c r="M59" s="36">
        <f t="shared" si="11"/>
        <v>0</v>
      </c>
      <c r="N59" s="31">
        <f t="shared" si="12"/>
        <v>230800</v>
      </c>
      <c r="O59" s="36">
        <f t="shared" si="13"/>
        <v>8.0415596723447696E-2</v>
      </c>
      <c r="P59" s="31">
        <v>0</v>
      </c>
      <c r="Q59" s="31">
        <v>5352700</v>
      </c>
      <c r="R59" s="31">
        <v>4396614</v>
      </c>
      <c r="S59" s="31">
        <v>665894</v>
      </c>
      <c r="T59" s="36">
        <f t="shared" si="14"/>
        <v>0.15145609780617539</v>
      </c>
      <c r="U59" s="36">
        <f t="shared" si="15"/>
        <v>0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24684060</v>
      </c>
      <c r="E60" s="31">
        <v>52068512</v>
      </c>
      <c r="F60" s="31">
        <v>3394711</v>
      </c>
      <c r="G60" s="36">
        <f t="shared" si="8"/>
        <v>0.13752644419110957</v>
      </c>
      <c r="H60" s="31">
        <v>8729006</v>
      </c>
      <c r="I60" s="36">
        <f t="shared" si="9"/>
        <v>0.35362926520191573</v>
      </c>
      <c r="J60" s="31">
        <v>9236857</v>
      </c>
      <c r="K60" s="36">
        <f t="shared" si="10"/>
        <v>0.17739813651674932</v>
      </c>
      <c r="L60" s="31">
        <v>0</v>
      </c>
      <c r="M60" s="36">
        <f t="shared" si="11"/>
        <v>0</v>
      </c>
      <c r="N60" s="31">
        <f t="shared" si="12"/>
        <v>21360574</v>
      </c>
      <c r="O60" s="36">
        <f t="shared" si="13"/>
        <v>0.41023976256513728</v>
      </c>
      <c r="P60" s="31">
        <v>4321226</v>
      </c>
      <c r="Q60" s="31">
        <v>4999572</v>
      </c>
      <c r="R60" s="31">
        <v>4999572</v>
      </c>
      <c r="S60" s="31">
        <v>4321226</v>
      </c>
      <c r="T60" s="36">
        <f t="shared" si="14"/>
        <v>0.86431918572229782</v>
      </c>
      <c r="U60" s="36">
        <f t="shared" si="15"/>
        <v>1.1375547124820593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9364080</v>
      </c>
      <c r="E61" s="31">
        <v>10093506</v>
      </c>
      <c r="F61" s="31">
        <v>1356617</v>
      </c>
      <c r="G61" s="36">
        <f t="shared" si="8"/>
        <v>0.14487456322457731</v>
      </c>
      <c r="H61" s="31">
        <v>511773</v>
      </c>
      <c r="I61" s="36">
        <f t="shared" si="9"/>
        <v>5.4652779557628726E-2</v>
      </c>
      <c r="J61" s="31">
        <v>592065</v>
      </c>
      <c r="K61" s="36">
        <f t="shared" si="10"/>
        <v>5.8658012389352122E-2</v>
      </c>
      <c r="L61" s="31">
        <v>0</v>
      </c>
      <c r="M61" s="36">
        <f t="shared" si="11"/>
        <v>0</v>
      </c>
      <c r="N61" s="31">
        <f t="shared" si="12"/>
        <v>2460455</v>
      </c>
      <c r="O61" s="36">
        <f t="shared" si="13"/>
        <v>0.2437661403282467</v>
      </c>
      <c r="P61" s="31">
        <v>0</v>
      </c>
      <c r="Q61" s="31">
        <v>8939424</v>
      </c>
      <c r="R61" s="31">
        <v>8939424</v>
      </c>
      <c r="S61" s="31">
        <v>1515777</v>
      </c>
      <c r="T61" s="36">
        <f t="shared" si="14"/>
        <v>0.1695609247307209</v>
      </c>
      <c r="U61" s="36">
        <f t="shared" si="15"/>
        <v>0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37573230</v>
      </c>
      <c r="E63" s="32">
        <f>SUM(E59:E62)</f>
        <v>65032108</v>
      </c>
      <c r="F63" s="32">
        <f>SUM(F59:F62)</f>
        <v>4766128</v>
      </c>
      <c r="G63" s="37">
        <f t="shared" si="8"/>
        <v>0.12684903586942087</v>
      </c>
      <c r="H63" s="32">
        <f>SUM(H59:H62)</f>
        <v>9298779</v>
      </c>
      <c r="I63" s="37">
        <f t="shared" si="9"/>
        <v>0.2474841529461268</v>
      </c>
      <c r="J63" s="32">
        <f>SUM(J59:J62)</f>
        <v>9986922</v>
      </c>
      <c r="K63" s="37">
        <f t="shared" si="10"/>
        <v>0.15356909543821032</v>
      </c>
      <c r="L63" s="32">
        <f>SUM(L59:L62)</f>
        <v>0</v>
      </c>
      <c r="M63" s="37">
        <f t="shared" si="11"/>
        <v>0</v>
      </c>
      <c r="N63" s="32">
        <f t="shared" si="12"/>
        <v>24051829</v>
      </c>
      <c r="O63" s="37">
        <f t="shared" si="13"/>
        <v>0.36984544619097998</v>
      </c>
      <c r="P63" s="32">
        <f>SUM(P59:P62)</f>
        <v>4321226</v>
      </c>
      <c r="Q63" s="32">
        <f>SUM(Q59:Q62)</f>
        <v>19291696</v>
      </c>
      <c r="R63" s="32">
        <f>SUM(R59:R62)</f>
        <v>18335610</v>
      </c>
      <c r="S63" s="32">
        <f>SUM(S59:S62)</f>
        <v>6502897</v>
      </c>
      <c r="T63" s="37">
        <f t="shared" si="14"/>
        <v>0.3546594304743611</v>
      </c>
      <c r="U63" s="37">
        <f t="shared" si="15"/>
        <v>1.3111316094089966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13542862</v>
      </c>
      <c r="E64" s="31">
        <v>11544902</v>
      </c>
      <c r="F64" s="31">
        <v>34943</v>
      </c>
      <c r="G64" s="36">
        <f t="shared" si="8"/>
        <v>2.5801783995140761E-3</v>
      </c>
      <c r="H64" s="31">
        <v>317773</v>
      </c>
      <c r="I64" s="36">
        <f t="shared" si="9"/>
        <v>2.3464242639406649E-2</v>
      </c>
      <c r="J64" s="31">
        <v>268921</v>
      </c>
      <c r="K64" s="36">
        <f t="shared" si="10"/>
        <v>2.3293484864574856E-2</v>
      </c>
      <c r="L64" s="31">
        <v>0</v>
      </c>
      <c r="M64" s="36">
        <f t="shared" si="11"/>
        <v>0</v>
      </c>
      <c r="N64" s="31">
        <f t="shared" si="12"/>
        <v>621637</v>
      </c>
      <c r="O64" s="36">
        <f t="shared" si="13"/>
        <v>5.3845151738836763E-2</v>
      </c>
      <c r="P64" s="31">
        <v>7662</v>
      </c>
      <c r="Q64" s="31">
        <v>13442885</v>
      </c>
      <c r="R64" s="31">
        <v>13491816</v>
      </c>
      <c r="S64" s="31">
        <v>115462</v>
      </c>
      <c r="T64" s="36">
        <f t="shared" si="14"/>
        <v>8.5579287473235635E-3</v>
      </c>
      <c r="U64" s="36">
        <f t="shared" si="15"/>
        <v>34.098016183764031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1730545</v>
      </c>
      <c r="E65" s="31">
        <v>1758245</v>
      </c>
      <c r="F65" s="31">
        <v>361136</v>
      </c>
      <c r="G65" s="36">
        <f t="shared" si="8"/>
        <v>0.20868339164829577</v>
      </c>
      <c r="H65" s="31">
        <v>459584</v>
      </c>
      <c r="I65" s="36">
        <f t="shared" si="9"/>
        <v>0.26557182852800709</v>
      </c>
      <c r="J65" s="31">
        <v>1095289</v>
      </c>
      <c r="K65" s="36">
        <f t="shared" si="10"/>
        <v>0.62294447019613308</v>
      </c>
      <c r="L65" s="31">
        <v>0</v>
      </c>
      <c r="M65" s="36">
        <f t="shared" si="11"/>
        <v>0</v>
      </c>
      <c r="N65" s="31">
        <f t="shared" si="12"/>
        <v>1916009</v>
      </c>
      <c r="O65" s="36">
        <f t="shared" si="13"/>
        <v>1.0897281095637981</v>
      </c>
      <c r="P65" s="31">
        <v>485330</v>
      </c>
      <c r="Q65" s="31">
        <v>1491504</v>
      </c>
      <c r="R65" s="31">
        <v>1493088</v>
      </c>
      <c r="S65" s="31">
        <v>1381709</v>
      </c>
      <c r="T65" s="36">
        <f t="shared" si="14"/>
        <v>0.92540359309029341</v>
      </c>
      <c r="U65" s="36">
        <f t="shared" si="15"/>
        <v>1.2567922856613025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4182932</v>
      </c>
      <c r="E66" s="31">
        <v>4234177</v>
      </c>
      <c r="F66" s="31">
        <v>754983</v>
      </c>
      <c r="G66" s="36">
        <f t="shared" si="8"/>
        <v>0.18049133956755692</v>
      </c>
      <c r="H66" s="31">
        <v>1850398</v>
      </c>
      <c r="I66" s="36">
        <f t="shared" si="9"/>
        <v>0.44236865433145939</v>
      </c>
      <c r="J66" s="31">
        <v>119835</v>
      </c>
      <c r="K66" s="36">
        <f t="shared" si="10"/>
        <v>2.8301840003382005E-2</v>
      </c>
      <c r="L66" s="31">
        <v>0</v>
      </c>
      <c r="M66" s="36">
        <f t="shared" si="11"/>
        <v>0</v>
      </c>
      <c r="N66" s="31">
        <f t="shared" si="12"/>
        <v>2725216</v>
      </c>
      <c r="O66" s="36">
        <f t="shared" si="13"/>
        <v>0.64362354242630859</v>
      </c>
      <c r="P66" s="31">
        <v>2658422</v>
      </c>
      <c r="Q66" s="31">
        <v>3793199</v>
      </c>
      <c r="R66" s="31">
        <v>3891305</v>
      </c>
      <c r="S66" s="31">
        <v>2740845</v>
      </c>
      <c r="T66" s="36">
        <f t="shared" si="14"/>
        <v>0.70435111100260706</v>
      </c>
      <c r="U66" s="36">
        <f t="shared" si="15"/>
        <v>-0.95492250665996592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167041592</v>
      </c>
      <c r="E67" s="31">
        <v>167294782</v>
      </c>
      <c r="F67" s="31">
        <v>19982192</v>
      </c>
      <c r="G67" s="36">
        <f t="shared" si="8"/>
        <v>0.11962405147575461</v>
      </c>
      <c r="H67" s="31">
        <v>19058506</v>
      </c>
      <c r="I67" s="36">
        <f t="shared" si="9"/>
        <v>0.11409437477104505</v>
      </c>
      <c r="J67" s="31">
        <v>17148319</v>
      </c>
      <c r="K67" s="36">
        <f t="shared" si="10"/>
        <v>0.10250360946703048</v>
      </c>
      <c r="L67" s="31">
        <v>0</v>
      </c>
      <c r="M67" s="36">
        <f t="shared" si="11"/>
        <v>0</v>
      </c>
      <c r="N67" s="31">
        <f t="shared" si="12"/>
        <v>56189017</v>
      </c>
      <c r="O67" s="36">
        <f t="shared" si="13"/>
        <v>0.33586831775781267</v>
      </c>
      <c r="P67" s="31">
        <v>20051009</v>
      </c>
      <c r="Q67" s="31">
        <v>144668377</v>
      </c>
      <c r="R67" s="31">
        <v>144284265</v>
      </c>
      <c r="S67" s="31">
        <v>59251811</v>
      </c>
      <c r="T67" s="36">
        <f t="shared" si="14"/>
        <v>0.41066024074073498</v>
      </c>
      <c r="U67" s="36">
        <f t="shared" si="15"/>
        <v>-0.14476528338299588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1826896</v>
      </c>
      <c r="E68" s="31">
        <v>2140740</v>
      </c>
      <c r="F68" s="31">
        <v>469626</v>
      </c>
      <c r="G68" s="36">
        <f t="shared" si="8"/>
        <v>0.25706225203843019</v>
      </c>
      <c r="H68" s="31">
        <v>501334</v>
      </c>
      <c r="I68" s="36">
        <f t="shared" si="9"/>
        <v>0.27441846717054502</v>
      </c>
      <c r="J68" s="31">
        <v>369502</v>
      </c>
      <c r="K68" s="36">
        <f t="shared" si="10"/>
        <v>0.17260480020927343</v>
      </c>
      <c r="L68" s="31">
        <v>0</v>
      </c>
      <c r="M68" s="36">
        <f t="shared" si="11"/>
        <v>0</v>
      </c>
      <c r="N68" s="31">
        <f t="shared" si="12"/>
        <v>1340462</v>
      </c>
      <c r="O68" s="36">
        <f t="shared" si="13"/>
        <v>0.6261675869091996</v>
      </c>
      <c r="P68" s="31">
        <v>482296</v>
      </c>
      <c r="Q68" s="31">
        <v>1575852</v>
      </c>
      <c r="R68" s="31">
        <v>1748154</v>
      </c>
      <c r="S68" s="31">
        <v>1274358</v>
      </c>
      <c r="T68" s="36">
        <f t="shared" si="14"/>
        <v>0.72897353436825363</v>
      </c>
      <c r="U68" s="36">
        <f t="shared" si="15"/>
        <v>-0.23386882744206872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15357634</v>
      </c>
      <c r="E69" s="31">
        <v>15554296</v>
      </c>
      <c r="F69" s="31">
        <v>3343479</v>
      </c>
      <c r="G69" s="36">
        <f t="shared" si="8"/>
        <v>0.21770794902391866</v>
      </c>
      <c r="H69" s="31">
        <v>2882555</v>
      </c>
      <c r="I69" s="36">
        <f t="shared" si="9"/>
        <v>0.18769525305786033</v>
      </c>
      <c r="J69" s="31">
        <v>2681378</v>
      </c>
      <c r="K69" s="36">
        <f t="shared" si="10"/>
        <v>0.1723882585235616</v>
      </c>
      <c r="L69" s="31">
        <v>0</v>
      </c>
      <c r="M69" s="36">
        <f t="shared" si="11"/>
        <v>0</v>
      </c>
      <c r="N69" s="31">
        <f t="shared" si="12"/>
        <v>8907412</v>
      </c>
      <c r="O69" s="36">
        <f t="shared" si="13"/>
        <v>0.57266571241797126</v>
      </c>
      <c r="P69" s="31">
        <v>2565167</v>
      </c>
      <c r="Q69" s="31">
        <v>15987594</v>
      </c>
      <c r="R69" s="31">
        <v>15148489</v>
      </c>
      <c r="S69" s="31">
        <v>9434519</v>
      </c>
      <c r="T69" s="36">
        <f t="shared" si="14"/>
        <v>0.62280264388085171</v>
      </c>
      <c r="U69" s="36">
        <f t="shared" si="15"/>
        <v>4.5303483165033631E-2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203682461</v>
      </c>
      <c r="E70" s="32">
        <f>SUM(E64:E69)</f>
        <v>202527142</v>
      </c>
      <c r="F70" s="32">
        <f>SUM(F64:F69)</f>
        <v>24946359</v>
      </c>
      <c r="G70" s="37">
        <f t="shared" si="8"/>
        <v>0.12247671634328888</v>
      </c>
      <c r="H70" s="32">
        <f>SUM(H64:H69)</f>
        <v>25070150</v>
      </c>
      <c r="I70" s="37">
        <f t="shared" si="9"/>
        <v>0.12308448099515058</v>
      </c>
      <c r="J70" s="32">
        <f>SUM(J64:J69)</f>
        <v>21683244</v>
      </c>
      <c r="K70" s="37">
        <f t="shared" si="10"/>
        <v>0.10706339795186563</v>
      </c>
      <c r="L70" s="32">
        <f>SUM(L64:L69)</f>
        <v>0</v>
      </c>
      <c r="M70" s="37">
        <f t="shared" si="11"/>
        <v>0</v>
      </c>
      <c r="N70" s="32">
        <f t="shared" si="12"/>
        <v>71699753</v>
      </c>
      <c r="O70" s="37">
        <f t="shared" si="13"/>
        <v>0.35402540267911348</v>
      </c>
      <c r="P70" s="32">
        <f>SUM(P64:P69)</f>
        <v>26249886</v>
      </c>
      <c r="Q70" s="32">
        <f>SUM(Q64:Q69)</f>
        <v>180959411</v>
      </c>
      <c r="R70" s="32">
        <f>SUM(R64:R69)</f>
        <v>180057117</v>
      </c>
      <c r="S70" s="32">
        <f>SUM(S64:S69)</f>
        <v>74198704</v>
      </c>
      <c r="T70" s="37">
        <f t="shared" si="14"/>
        <v>0.41208426101813017</v>
      </c>
      <c r="U70" s="37">
        <f t="shared" si="15"/>
        <v>-0.17396806980418889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22315260</v>
      </c>
      <c r="E71" s="31">
        <v>25262309</v>
      </c>
      <c r="F71" s="31">
        <v>5713035</v>
      </c>
      <c r="G71" s="36">
        <f t="shared" si="8"/>
        <v>0.2560147181793983</v>
      </c>
      <c r="H71" s="31">
        <v>5794920</v>
      </c>
      <c r="I71" s="36">
        <f t="shared" si="9"/>
        <v>0.25968418024257839</v>
      </c>
      <c r="J71" s="31">
        <v>5883801</v>
      </c>
      <c r="K71" s="36">
        <f t="shared" si="10"/>
        <v>0.23290828245351602</v>
      </c>
      <c r="L71" s="31">
        <v>0</v>
      </c>
      <c r="M71" s="36">
        <f t="shared" si="11"/>
        <v>0</v>
      </c>
      <c r="N71" s="31">
        <f t="shared" si="12"/>
        <v>17391756</v>
      </c>
      <c r="O71" s="36">
        <f t="shared" si="13"/>
        <v>0.68844680824702131</v>
      </c>
      <c r="P71" s="31">
        <v>5605182</v>
      </c>
      <c r="Q71" s="31">
        <v>21828984</v>
      </c>
      <c r="R71" s="31">
        <v>27614456</v>
      </c>
      <c r="S71" s="31">
        <v>16576860</v>
      </c>
      <c r="T71" s="36">
        <f t="shared" si="14"/>
        <v>0.60029645342280147</v>
      </c>
      <c r="U71" s="36">
        <f t="shared" si="15"/>
        <v>4.9707395763420426E-2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13105304</v>
      </c>
      <c r="E72" s="31">
        <v>12916842</v>
      </c>
      <c r="F72" s="31">
        <v>3143500</v>
      </c>
      <c r="G72" s="36">
        <f t="shared" si="8"/>
        <v>0.23986471431719555</v>
      </c>
      <c r="H72" s="31">
        <v>3149700</v>
      </c>
      <c r="I72" s="36">
        <f t="shared" si="9"/>
        <v>0.24033780521230183</v>
      </c>
      <c r="J72" s="31">
        <v>3197800</v>
      </c>
      <c r="K72" s="36">
        <f t="shared" si="10"/>
        <v>0.24756825236385177</v>
      </c>
      <c r="L72" s="31">
        <v>0</v>
      </c>
      <c r="M72" s="36">
        <f t="shared" si="11"/>
        <v>0</v>
      </c>
      <c r="N72" s="31">
        <f t="shared" si="12"/>
        <v>9491000</v>
      </c>
      <c r="O72" s="36">
        <f t="shared" si="13"/>
        <v>0.73477712276731422</v>
      </c>
      <c r="P72" s="31">
        <v>3957936</v>
      </c>
      <c r="Q72" s="31">
        <v>14810581</v>
      </c>
      <c r="R72" s="31">
        <v>14810581</v>
      </c>
      <c r="S72" s="31">
        <v>9026626</v>
      </c>
      <c r="T72" s="36">
        <f t="shared" si="14"/>
        <v>0.6094714312693067</v>
      </c>
      <c r="U72" s="36">
        <f t="shared" si="15"/>
        <v>-0.19205363603656045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7963296</v>
      </c>
      <c r="E73" s="31">
        <v>7963296</v>
      </c>
      <c r="F73" s="31">
        <v>2122699</v>
      </c>
      <c r="G73" s="36">
        <f t="shared" si="8"/>
        <v>0.26656035390371025</v>
      </c>
      <c r="H73" s="31">
        <v>2266784</v>
      </c>
      <c r="I73" s="36">
        <f t="shared" si="9"/>
        <v>0.2846539925176711</v>
      </c>
      <c r="J73" s="31">
        <v>2518036</v>
      </c>
      <c r="K73" s="36">
        <f t="shared" si="10"/>
        <v>0.31620524968555735</v>
      </c>
      <c r="L73" s="31">
        <v>0</v>
      </c>
      <c r="M73" s="36">
        <f t="shared" si="11"/>
        <v>0</v>
      </c>
      <c r="N73" s="31">
        <f t="shared" si="12"/>
        <v>6907519</v>
      </c>
      <c r="O73" s="36">
        <f t="shared" si="13"/>
        <v>0.86741959610693864</v>
      </c>
      <c r="P73" s="31">
        <v>2082984</v>
      </c>
      <c r="Q73" s="31">
        <v>4433840</v>
      </c>
      <c r="R73" s="31">
        <v>7594024</v>
      </c>
      <c r="S73" s="31">
        <v>5879995</v>
      </c>
      <c r="T73" s="36">
        <f t="shared" si="14"/>
        <v>0.7742923909642635</v>
      </c>
      <c r="U73" s="36">
        <f t="shared" si="15"/>
        <v>0.20885998164172159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24022976</v>
      </c>
      <c r="E74" s="31">
        <v>26656867</v>
      </c>
      <c r="F74" s="31">
        <v>4587898</v>
      </c>
      <c r="G74" s="36">
        <f t="shared" si="8"/>
        <v>0.19097958554343974</v>
      </c>
      <c r="H74" s="31">
        <v>4727566</v>
      </c>
      <c r="I74" s="36">
        <f t="shared" si="9"/>
        <v>0.1967935196705021</v>
      </c>
      <c r="J74" s="31">
        <v>4621426</v>
      </c>
      <c r="K74" s="36">
        <f t="shared" si="10"/>
        <v>0.1733671852734982</v>
      </c>
      <c r="L74" s="31">
        <v>0</v>
      </c>
      <c r="M74" s="36">
        <f t="shared" si="11"/>
        <v>0</v>
      </c>
      <c r="N74" s="31">
        <f t="shared" si="12"/>
        <v>13936890</v>
      </c>
      <c r="O74" s="36">
        <f t="shared" si="13"/>
        <v>0.52282550683844431</v>
      </c>
      <c r="P74" s="31">
        <v>5054999</v>
      </c>
      <c r="Q74" s="31">
        <v>21271049</v>
      </c>
      <c r="R74" s="31">
        <v>22774850</v>
      </c>
      <c r="S74" s="31">
        <v>15949632</v>
      </c>
      <c r="T74" s="36">
        <f t="shared" si="14"/>
        <v>0.70031776279536417</v>
      </c>
      <c r="U74" s="36">
        <f t="shared" si="15"/>
        <v>-8.5771134672825822E-2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2353547</v>
      </c>
      <c r="E75" s="31">
        <v>2207680</v>
      </c>
      <c r="F75" s="31">
        <v>288425</v>
      </c>
      <c r="G75" s="36">
        <f t="shared" si="8"/>
        <v>0.12254907167776977</v>
      </c>
      <c r="H75" s="31">
        <v>507762</v>
      </c>
      <c r="I75" s="36">
        <f t="shared" si="9"/>
        <v>0.21574330149344798</v>
      </c>
      <c r="J75" s="31">
        <v>460460</v>
      </c>
      <c r="K75" s="36">
        <f t="shared" si="10"/>
        <v>0.2085718944774605</v>
      </c>
      <c r="L75" s="31">
        <v>0</v>
      </c>
      <c r="M75" s="36">
        <f t="shared" si="11"/>
        <v>0</v>
      </c>
      <c r="N75" s="31">
        <f t="shared" si="12"/>
        <v>1256647</v>
      </c>
      <c r="O75" s="36">
        <f t="shared" si="13"/>
        <v>0.56921610015944335</v>
      </c>
      <c r="P75" s="31">
        <v>654670</v>
      </c>
      <c r="Q75" s="31">
        <v>2498226</v>
      </c>
      <c r="R75" s="31">
        <v>2369476</v>
      </c>
      <c r="S75" s="31">
        <v>1655525</v>
      </c>
      <c r="T75" s="36">
        <f t="shared" si="14"/>
        <v>0.69868823317898132</v>
      </c>
      <c r="U75" s="36">
        <f t="shared" si="15"/>
        <v>-0.2966532756961523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11095070</v>
      </c>
      <c r="E76" s="31">
        <v>14233682</v>
      </c>
      <c r="F76" s="31">
        <v>1099718</v>
      </c>
      <c r="G76" s="36">
        <f t="shared" si="8"/>
        <v>9.9117716246945722E-2</v>
      </c>
      <c r="H76" s="31">
        <v>852081</v>
      </c>
      <c r="I76" s="36">
        <f t="shared" si="9"/>
        <v>7.6798163508657452E-2</v>
      </c>
      <c r="J76" s="31">
        <v>795678</v>
      </c>
      <c r="K76" s="36">
        <f t="shared" si="10"/>
        <v>5.5901066217441134E-2</v>
      </c>
      <c r="L76" s="31">
        <v>0</v>
      </c>
      <c r="M76" s="36">
        <f t="shared" si="11"/>
        <v>0</v>
      </c>
      <c r="N76" s="31">
        <f t="shared" si="12"/>
        <v>2747477</v>
      </c>
      <c r="O76" s="36">
        <f t="shared" si="13"/>
        <v>0.19302644249042517</v>
      </c>
      <c r="P76" s="31">
        <v>3705244</v>
      </c>
      <c r="Q76" s="31">
        <v>12783780</v>
      </c>
      <c r="R76" s="31">
        <v>12413412</v>
      </c>
      <c r="S76" s="31">
        <v>7489405</v>
      </c>
      <c r="T76" s="36">
        <f t="shared" si="14"/>
        <v>0.60333170283883275</v>
      </c>
      <c r="U76" s="36">
        <f t="shared" si="15"/>
        <v>-0.78525624763173485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36403268</v>
      </c>
      <c r="E77" s="31">
        <v>36166176</v>
      </c>
      <c r="F77" s="31">
        <v>7897402</v>
      </c>
      <c r="G77" s="36">
        <f t="shared" si="8"/>
        <v>0.21694211629571278</v>
      </c>
      <c r="H77" s="31">
        <v>7811676</v>
      </c>
      <c r="I77" s="36">
        <f t="shared" si="9"/>
        <v>0.2145872178289048</v>
      </c>
      <c r="J77" s="31">
        <v>8271490</v>
      </c>
      <c r="K77" s="36">
        <f t="shared" si="10"/>
        <v>0.22870789546564171</v>
      </c>
      <c r="L77" s="31">
        <v>0</v>
      </c>
      <c r="M77" s="36">
        <f t="shared" si="11"/>
        <v>0</v>
      </c>
      <c r="N77" s="31">
        <f t="shared" si="12"/>
        <v>23980568</v>
      </c>
      <c r="O77" s="36">
        <f t="shared" si="13"/>
        <v>0.66306617542313573</v>
      </c>
      <c r="P77" s="31">
        <v>7088880</v>
      </c>
      <c r="Q77" s="31">
        <v>33105456</v>
      </c>
      <c r="R77" s="31">
        <v>34564908</v>
      </c>
      <c r="S77" s="31">
        <v>20510040</v>
      </c>
      <c r="T77" s="36">
        <f t="shared" si="14"/>
        <v>0.59337753770384694</v>
      </c>
      <c r="U77" s="36">
        <f t="shared" si="15"/>
        <v>0.16682607125526183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117258721</v>
      </c>
      <c r="E78" s="32">
        <f>SUM(E71:E77)</f>
        <v>125406852</v>
      </c>
      <c r="F78" s="32">
        <f>SUM(F71:F77)</f>
        <v>24852677</v>
      </c>
      <c r="G78" s="37">
        <f t="shared" si="8"/>
        <v>0.21194736551833956</v>
      </c>
      <c r="H78" s="32">
        <f>SUM(H71:H77)</f>
        <v>25110489</v>
      </c>
      <c r="I78" s="37">
        <f t="shared" si="9"/>
        <v>0.21414602501079644</v>
      </c>
      <c r="J78" s="32">
        <f>SUM(J71:J77)</f>
        <v>25748691</v>
      </c>
      <c r="K78" s="37">
        <f t="shared" si="10"/>
        <v>0.20532124512622324</v>
      </c>
      <c r="L78" s="32">
        <f>SUM(L71:L77)</f>
        <v>0</v>
      </c>
      <c r="M78" s="37">
        <f t="shared" si="11"/>
        <v>0</v>
      </c>
      <c r="N78" s="32">
        <f t="shared" si="12"/>
        <v>75711857</v>
      </c>
      <c r="O78" s="37">
        <f t="shared" si="13"/>
        <v>0.60372982650102724</v>
      </c>
      <c r="P78" s="32">
        <f>SUM(P71:P77)</f>
        <v>28149895</v>
      </c>
      <c r="Q78" s="32">
        <f>SUM(Q71:Q77)</f>
        <v>110731916</v>
      </c>
      <c r="R78" s="32">
        <f>SUM(R71:R77)</f>
        <v>122141707</v>
      </c>
      <c r="S78" s="32">
        <f>SUM(S71:S77)</f>
        <v>77088083</v>
      </c>
      <c r="T78" s="37">
        <f t="shared" si="14"/>
        <v>0.63113644711056804</v>
      </c>
      <c r="U78" s="37">
        <f t="shared" si="15"/>
        <v>-8.5300637888702568E-2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19911272</v>
      </c>
      <c r="E79" s="31">
        <v>20565481</v>
      </c>
      <c r="F79" s="31">
        <v>2328077</v>
      </c>
      <c r="G79" s="36">
        <f t="shared" si="8"/>
        <v>0.11692256526855743</v>
      </c>
      <c r="H79" s="31">
        <v>3557207</v>
      </c>
      <c r="I79" s="36">
        <f t="shared" si="9"/>
        <v>0.17865292584019746</v>
      </c>
      <c r="J79" s="31">
        <v>2756724</v>
      </c>
      <c r="K79" s="36">
        <f t="shared" si="10"/>
        <v>0.13404617183522233</v>
      </c>
      <c r="L79" s="31">
        <v>0</v>
      </c>
      <c r="M79" s="36">
        <f t="shared" si="11"/>
        <v>0</v>
      </c>
      <c r="N79" s="31">
        <f t="shared" si="12"/>
        <v>8642008</v>
      </c>
      <c r="O79" s="36">
        <f t="shared" si="13"/>
        <v>0.42021910404137885</v>
      </c>
      <c r="P79" s="31">
        <v>2976915</v>
      </c>
      <c r="Q79" s="31">
        <v>18759145</v>
      </c>
      <c r="R79" s="31">
        <v>19784931</v>
      </c>
      <c r="S79" s="31">
        <v>8568274</v>
      </c>
      <c r="T79" s="36">
        <f t="shared" si="14"/>
        <v>0.43307070416368904</v>
      </c>
      <c r="U79" s="36">
        <f t="shared" si="15"/>
        <v>-7.396616967565417E-2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94474892</v>
      </c>
      <c r="E80" s="31">
        <v>134697822</v>
      </c>
      <c r="F80" s="31">
        <v>24403653</v>
      </c>
      <c r="G80" s="36">
        <f t="shared" si="8"/>
        <v>0.25830834503626637</v>
      </c>
      <c r="H80" s="31">
        <v>26912146</v>
      </c>
      <c r="I80" s="36">
        <f t="shared" si="9"/>
        <v>0.284860299178749</v>
      </c>
      <c r="J80" s="31">
        <v>30825997</v>
      </c>
      <c r="K80" s="36">
        <f t="shared" si="10"/>
        <v>0.2288529728416841</v>
      </c>
      <c r="L80" s="31">
        <v>0</v>
      </c>
      <c r="M80" s="36">
        <f t="shared" si="11"/>
        <v>0</v>
      </c>
      <c r="N80" s="31">
        <f t="shared" si="12"/>
        <v>82141796</v>
      </c>
      <c r="O80" s="36">
        <f t="shared" si="13"/>
        <v>0.60982274828467531</v>
      </c>
      <c r="P80" s="31">
        <v>20503089</v>
      </c>
      <c r="Q80" s="31">
        <v>73469477</v>
      </c>
      <c r="R80" s="31">
        <v>80482633</v>
      </c>
      <c r="S80" s="31">
        <v>59090303</v>
      </c>
      <c r="T80" s="36">
        <f t="shared" si="14"/>
        <v>0.73419942660176141</v>
      </c>
      <c r="U80" s="36">
        <f t="shared" si="15"/>
        <v>0.50348062187117271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8762340</v>
      </c>
      <c r="E81" s="31">
        <v>8592340</v>
      </c>
      <c r="F81" s="31">
        <v>2244830</v>
      </c>
      <c r="G81" s="36">
        <f t="shared" si="8"/>
        <v>0.2561906979185925</v>
      </c>
      <c r="H81" s="31">
        <v>2464101</v>
      </c>
      <c r="I81" s="36">
        <f t="shared" si="9"/>
        <v>0.28121494943131631</v>
      </c>
      <c r="J81" s="31">
        <v>2689387</v>
      </c>
      <c r="K81" s="36">
        <f t="shared" si="10"/>
        <v>0.31299820537827877</v>
      </c>
      <c r="L81" s="31">
        <v>0</v>
      </c>
      <c r="M81" s="36">
        <f t="shared" si="11"/>
        <v>0</v>
      </c>
      <c r="N81" s="31">
        <f t="shared" si="12"/>
        <v>7398318</v>
      </c>
      <c r="O81" s="36">
        <f t="shared" si="13"/>
        <v>0.86103645805449969</v>
      </c>
      <c r="P81" s="31">
        <v>1820086</v>
      </c>
      <c r="Q81" s="31">
        <v>8326230</v>
      </c>
      <c r="R81" s="31">
        <v>8400555</v>
      </c>
      <c r="S81" s="31">
        <v>5019949</v>
      </c>
      <c r="T81" s="36">
        <f t="shared" si="14"/>
        <v>0.59757349365607393</v>
      </c>
      <c r="U81" s="36">
        <f t="shared" si="15"/>
        <v>0.47761534345080392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2669214</v>
      </c>
      <c r="E82" s="31">
        <v>1894350</v>
      </c>
      <c r="F82" s="31">
        <v>102475</v>
      </c>
      <c r="G82" s="36">
        <f t="shared" si="8"/>
        <v>3.8391451565891681E-2</v>
      </c>
      <c r="H82" s="31">
        <v>109830</v>
      </c>
      <c r="I82" s="36">
        <f t="shared" si="9"/>
        <v>4.114694438137969E-2</v>
      </c>
      <c r="J82" s="31">
        <v>120159</v>
      </c>
      <c r="K82" s="36">
        <f t="shared" si="10"/>
        <v>6.3430200332567896E-2</v>
      </c>
      <c r="L82" s="31">
        <v>0</v>
      </c>
      <c r="M82" s="36">
        <f t="shared" si="11"/>
        <v>0</v>
      </c>
      <c r="N82" s="31">
        <f t="shared" si="12"/>
        <v>332464</v>
      </c>
      <c r="O82" s="36">
        <f t="shared" si="13"/>
        <v>0.17550294296196584</v>
      </c>
      <c r="P82" s="31">
        <v>101834</v>
      </c>
      <c r="Q82" s="31">
        <v>910236</v>
      </c>
      <c r="R82" s="31">
        <v>597282</v>
      </c>
      <c r="S82" s="31">
        <v>333040</v>
      </c>
      <c r="T82" s="36">
        <f t="shared" si="14"/>
        <v>0.55759256096785104</v>
      </c>
      <c r="U82" s="36">
        <f t="shared" si="15"/>
        <v>0.17994972209674565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125817718</v>
      </c>
      <c r="E84" s="32">
        <f>SUM(E79:E83)</f>
        <v>165749993</v>
      </c>
      <c r="F84" s="32">
        <f>SUM(F79:F83)</f>
        <v>29079035</v>
      </c>
      <c r="G84" s="37">
        <f t="shared" si="8"/>
        <v>0.23112034983816826</v>
      </c>
      <c r="H84" s="32">
        <f>SUM(H79:H83)</f>
        <v>33043284</v>
      </c>
      <c r="I84" s="37">
        <f t="shared" si="9"/>
        <v>0.26262822538237418</v>
      </c>
      <c r="J84" s="32">
        <f>SUM(J79:J83)</f>
        <v>36392267</v>
      </c>
      <c r="K84" s="37">
        <f t="shared" si="10"/>
        <v>0.21956119780952268</v>
      </c>
      <c r="L84" s="32">
        <f>SUM(L79:L83)</f>
        <v>0</v>
      </c>
      <c r="M84" s="37">
        <f t="shared" si="11"/>
        <v>0</v>
      </c>
      <c r="N84" s="32">
        <f t="shared" si="12"/>
        <v>98514586</v>
      </c>
      <c r="O84" s="37">
        <f t="shared" si="13"/>
        <v>0.59435650172244647</v>
      </c>
      <c r="P84" s="32">
        <f>SUM(P79:P83)</f>
        <v>25401924</v>
      </c>
      <c r="Q84" s="32">
        <f>SUM(Q79:Q83)</f>
        <v>101465088</v>
      </c>
      <c r="R84" s="32">
        <f>SUM(R79:R83)</f>
        <v>109265401</v>
      </c>
      <c r="S84" s="32">
        <f>SUM(S79:S83)</f>
        <v>73011566</v>
      </c>
      <c r="T84" s="37">
        <f t="shared" si="14"/>
        <v>0.6682038900859385</v>
      </c>
      <c r="U84" s="37">
        <f t="shared" si="15"/>
        <v>0.43265789630738216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537668640</v>
      </c>
      <c r="E85" s="32">
        <f>SUM(E57,E59:E62,E64:E69,E71:E77,E79:E83)</f>
        <v>612061165</v>
      </c>
      <c r="F85" s="32">
        <f>SUM(F57,F59:F62,F64:F69,F71:F77,F79:F83)</f>
        <v>95887575</v>
      </c>
      <c r="G85" s="37">
        <f t="shared" si="8"/>
        <v>0.17833953455049936</v>
      </c>
      <c r="H85" s="32">
        <f>SUM(H57,H59:H62,H64:H69,H71:H77,H79:H83)</f>
        <v>104512072</v>
      </c>
      <c r="I85" s="37">
        <f t="shared" si="9"/>
        <v>0.19438007766270318</v>
      </c>
      <c r="J85" s="32">
        <f>SUM(J57,J59:J62,J64:J69,J71:J77,J79:J83)</f>
        <v>106054321</v>
      </c>
      <c r="K85" s="37">
        <f t="shared" si="10"/>
        <v>0.17327405668680188</v>
      </c>
      <c r="L85" s="32">
        <f>SUM(L57,L59:L62,L64:L69,L71:L77,L79:L83)</f>
        <v>0</v>
      </c>
      <c r="M85" s="37">
        <f t="shared" si="11"/>
        <v>0</v>
      </c>
      <c r="N85" s="32">
        <f t="shared" si="12"/>
        <v>306453968</v>
      </c>
      <c r="O85" s="37">
        <f t="shared" si="13"/>
        <v>0.50069173723838534</v>
      </c>
      <c r="P85" s="32">
        <f>SUM(P57,P59:P62,P64:P69,P71:P77,P79:P83)</f>
        <v>93557710</v>
      </c>
      <c r="Q85" s="32">
        <f>SUM(Q57,Q59:Q62,Q64:Q69,Q71:Q77,Q79:Q83)</f>
        <v>468351717</v>
      </c>
      <c r="R85" s="32">
        <f>SUM(R57,R59:R62,R64:R69,R71:R77,R79:R83)</f>
        <v>483927123</v>
      </c>
      <c r="S85" s="32">
        <f>SUM(S57,S59:S62,S64:S69,S71:S77,S79:S83)</f>
        <v>264391804</v>
      </c>
      <c r="T85" s="37">
        <f t="shared" si="14"/>
        <v>0.54634632248128812</v>
      </c>
      <c r="U85" s="37">
        <f t="shared" si="15"/>
        <v>0.13357115089713067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1496323600</v>
      </c>
      <c r="E88" s="31">
        <v>1436086428</v>
      </c>
      <c r="F88" s="31">
        <v>313174601</v>
      </c>
      <c r="G88" s="36">
        <f t="shared" ref="G88:G99" si="16">IF(($D88      =0),0,($F88      /$D88      ))</f>
        <v>0.20929603796932694</v>
      </c>
      <c r="H88" s="31">
        <v>336665736</v>
      </c>
      <c r="I88" s="36">
        <f t="shared" ref="I88:I99" si="17">IF(($D88      =0),0,($H88      /$D88      ))</f>
        <v>0.22499527241299944</v>
      </c>
      <c r="J88" s="31">
        <v>326356179</v>
      </c>
      <c r="K88" s="36">
        <f t="shared" ref="K88:K99" si="18">IF(($E88      =0),0,($J88      /$E88      ))</f>
        <v>0.22725385647889432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976196516</v>
      </c>
      <c r="O88" s="36">
        <f t="shared" ref="O88:O99" si="21">IF(($E88      =0),0,($N88      /$E88      ))</f>
        <v>0.67976167517962227</v>
      </c>
      <c r="P88" s="31">
        <v>294992702</v>
      </c>
      <c r="Q88" s="31">
        <v>1276854263</v>
      </c>
      <c r="R88" s="31">
        <v>1246477451</v>
      </c>
      <c r="S88" s="31">
        <v>875589143</v>
      </c>
      <c r="T88" s="36">
        <f t="shared" ref="T88:T99" si="22">IF(($R88      =0),0,($S88      /$R88      ))</f>
        <v>0.70245084842694039</v>
      </c>
      <c r="U88" s="36">
        <f t="shared" ref="U88:U99" si="23">IF(($P88      =0),0,(($J88      /$P88      )-1))</f>
        <v>0.10631950142278446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1576974000</v>
      </c>
      <c r="E89" s="31">
        <v>1728731000</v>
      </c>
      <c r="F89" s="31">
        <v>321479891</v>
      </c>
      <c r="G89" s="36">
        <f t="shared" si="16"/>
        <v>0.20385871358690758</v>
      </c>
      <c r="H89" s="31">
        <v>408616594</v>
      </c>
      <c r="I89" s="36">
        <f t="shared" si="17"/>
        <v>0.25911435064877419</v>
      </c>
      <c r="J89" s="31">
        <v>354278891</v>
      </c>
      <c r="K89" s="36">
        <f t="shared" si="18"/>
        <v>0.20493581187587889</v>
      </c>
      <c r="L89" s="31">
        <v>0</v>
      </c>
      <c r="M89" s="36">
        <f t="shared" si="19"/>
        <v>0</v>
      </c>
      <c r="N89" s="31">
        <f t="shared" si="20"/>
        <v>1084375376</v>
      </c>
      <c r="O89" s="36">
        <f t="shared" si="21"/>
        <v>0.62726669215742648</v>
      </c>
      <c r="P89" s="31">
        <v>347653323</v>
      </c>
      <c r="Q89" s="31">
        <v>1510528000</v>
      </c>
      <c r="R89" s="31">
        <v>1590835000</v>
      </c>
      <c r="S89" s="31">
        <v>1005084633</v>
      </c>
      <c r="T89" s="36">
        <f t="shared" si="22"/>
        <v>0.6317969072845393</v>
      </c>
      <c r="U89" s="36">
        <f t="shared" si="23"/>
        <v>1.9057974026613911E-2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390140904</v>
      </c>
      <c r="E90" s="31">
        <v>568205584</v>
      </c>
      <c r="F90" s="31">
        <v>70709801</v>
      </c>
      <c r="G90" s="36">
        <f t="shared" si="16"/>
        <v>0.18124170081894309</v>
      </c>
      <c r="H90" s="31">
        <v>92120845</v>
      </c>
      <c r="I90" s="36">
        <f t="shared" si="17"/>
        <v>0.236121985814643</v>
      </c>
      <c r="J90" s="31">
        <v>99830269</v>
      </c>
      <c r="K90" s="36">
        <f t="shared" si="18"/>
        <v>0.17569392454263527</v>
      </c>
      <c r="L90" s="31">
        <v>0</v>
      </c>
      <c r="M90" s="36">
        <f t="shared" si="19"/>
        <v>0</v>
      </c>
      <c r="N90" s="31">
        <f t="shared" si="20"/>
        <v>262660915</v>
      </c>
      <c r="O90" s="36">
        <f t="shared" si="21"/>
        <v>0.46226387490060289</v>
      </c>
      <c r="P90" s="31">
        <v>102315534</v>
      </c>
      <c r="Q90" s="31">
        <v>408620476</v>
      </c>
      <c r="R90" s="31">
        <v>400013000</v>
      </c>
      <c r="S90" s="31">
        <v>276122243</v>
      </c>
      <c r="T90" s="36">
        <f t="shared" si="22"/>
        <v>0.69028317329686784</v>
      </c>
      <c r="U90" s="36">
        <f t="shared" si="23"/>
        <v>-2.429020211144084E-2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3463438504</v>
      </c>
      <c r="E91" s="32">
        <f>SUM(E88:E90)</f>
        <v>3733023012</v>
      </c>
      <c r="F91" s="32">
        <f>SUM(F88:F90)</f>
        <v>705364293</v>
      </c>
      <c r="G91" s="37">
        <f t="shared" si="16"/>
        <v>0.20366011759277941</v>
      </c>
      <c r="H91" s="32">
        <f>SUM(H88:H90)</f>
        <v>837403175</v>
      </c>
      <c r="I91" s="37">
        <f t="shared" si="17"/>
        <v>0.24178375739394967</v>
      </c>
      <c r="J91" s="32">
        <f>SUM(J88:J90)</f>
        <v>780465339</v>
      </c>
      <c r="K91" s="37">
        <f t="shared" si="18"/>
        <v>0.20907059412469542</v>
      </c>
      <c r="L91" s="32">
        <f>SUM(L88:L90)</f>
        <v>0</v>
      </c>
      <c r="M91" s="37">
        <f t="shared" si="19"/>
        <v>0</v>
      </c>
      <c r="N91" s="32">
        <f t="shared" si="20"/>
        <v>2323232807</v>
      </c>
      <c r="O91" s="37">
        <f t="shared" si="21"/>
        <v>0.62234623240517006</v>
      </c>
      <c r="P91" s="32">
        <f>SUM(P88:P90)</f>
        <v>744961559</v>
      </c>
      <c r="Q91" s="32">
        <f>SUM(Q88:Q90)</f>
        <v>3196002739</v>
      </c>
      <c r="R91" s="32">
        <f>SUM(R88:R90)</f>
        <v>3237325451</v>
      </c>
      <c r="S91" s="32">
        <f>SUM(S88:S90)</f>
        <v>2156796019</v>
      </c>
      <c r="T91" s="37">
        <f t="shared" si="22"/>
        <v>0.66622774004194485</v>
      </c>
      <c r="U91" s="37">
        <f t="shared" si="23"/>
        <v>4.7658539653587573E-2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280799891</v>
      </c>
      <c r="E92" s="31">
        <v>272724278</v>
      </c>
      <c r="F92" s="31">
        <v>31783420</v>
      </c>
      <c r="G92" s="36">
        <f t="shared" si="16"/>
        <v>0.11318886160108944</v>
      </c>
      <c r="H92" s="31">
        <v>37635684</v>
      </c>
      <c r="I92" s="36">
        <f t="shared" si="17"/>
        <v>0.13403026570263163</v>
      </c>
      <c r="J92" s="31">
        <v>31006216</v>
      </c>
      <c r="K92" s="36">
        <f t="shared" si="18"/>
        <v>0.11369070706642406</v>
      </c>
      <c r="L92" s="31">
        <v>0</v>
      </c>
      <c r="M92" s="36">
        <f t="shared" si="19"/>
        <v>0</v>
      </c>
      <c r="N92" s="31">
        <f t="shared" si="20"/>
        <v>100425320</v>
      </c>
      <c r="O92" s="36">
        <f t="shared" si="21"/>
        <v>0.3682302167466</v>
      </c>
      <c r="P92" s="31">
        <v>77907644</v>
      </c>
      <c r="Q92" s="31">
        <v>204499748</v>
      </c>
      <c r="R92" s="31">
        <v>203115791</v>
      </c>
      <c r="S92" s="31">
        <v>233523307</v>
      </c>
      <c r="T92" s="36">
        <f t="shared" si="22"/>
        <v>1.1497053274405435</v>
      </c>
      <c r="U92" s="36">
        <f t="shared" si="23"/>
        <v>-0.60201317344418737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32615367</v>
      </c>
      <c r="E93" s="31">
        <v>33727499</v>
      </c>
      <c r="F93" s="31">
        <v>5602403</v>
      </c>
      <c r="G93" s="36">
        <f t="shared" si="16"/>
        <v>0.17177188286736125</v>
      </c>
      <c r="H93" s="31">
        <v>8467033</v>
      </c>
      <c r="I93" s="36">
        <f t="shared" si="17"/>
        <v>0.25960256709666951</v>
      </c>
      <c r="J93" s="31">
        <v>7155333</v>
      </c>
      <c r="K93" s="36">
        <f t="shared" si="18"/>
        <v>0.21215130715740294</v>
      </c>
      <c r="L93" s="31">
        <v>0</v>
      </c>
      <c r="M93" s="36">
        <f t="shared" si="19"/>
        <v>0</v>
      </c>
      <c r="N93" s="31">
        <f t="shared" si="20"/>
        <v>21224769</v>
      </c>
      <c r="O93" s="36">
        <f t="shared" si="21"/>
        <v>0.62930159748874348</v>
      </c>
      <c r="P93" s="31">
        <v>6917208</v>
      </c>
      <c r="Q93" s="31">
        <v>28122867</v>
      </c>
      <c r="R93" s="31">
        <v>30316597</v>
      </c>
      <c r="S93" s="31">
        <v>20605380</v>
      </c>
      <c r="T93" s="36">
        <f t="shared" si="22"/>
        <v>0.6796732496064779</v>
      </c>
      <c r="U93" s="36">
        <f t="shared" si="23"/>
        <v>3.4425016567378064E-2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30324434</v>
      </c>
      <c r="E94" s="31">
        <v>34726319</v>
      </c>
      <c r="F94" s="31">
        <v>6871724</v>
      </c>
      <c r="G94" s="36">
        <f t="shared" si="16"/>
        <v>0.22660683460736644</v>
      </c>
      <c r="H94" s="31">
        <v>7154963</v>
      </c>
      <c r="I94" s="36">
        <f t="shared" si="17"/>
        <v>0.23594712435523116</v>
      </c>
      <c r="J94" s="31">
        <v>8995263</v>
      </c>
      <c r="K94" s="36">
        <f t="shared" si="18"/>
        <v>0.25903301182022775</v>
      </c>
      <c r="L94" s="31">
        <v>0</v>
      </c>
      <c r="M94" s="36">
        <f t="shared" si="19"/>
        <v>0</v>
      </c>
      <c r="N94" s="31">
        <f t="shared" si="20"/>
        <v>23021950</v>
      </c>
      <c r="O94" s="36">
        <f t="shared" si="21"/>
        <v>0.66295393992089979</v>
      </c>
      <c r="P94" s="31">
        <v>-1820384</v>
      </c>
      <c r="Q94" s="31">
        <v>32773489</v>
      </c>
      <c r="R94" s="31">
        <v>28139172</v>
      </c>
      <c r="S94" s="31">
        <v>14810050</v>
      </c>
      <c r="T94" s="36">
        <f t="shared" si="22"/>
        <v>0.52631434926372389</v>
      </c>
      <c r="U94" s="36">
        <f t="shared" si="23"/>
        <v>-5.941409614674706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35453389</v>
      </c>
      <c r="E95" s="31">
        <v>32540110</v>
      </c>
      <c r="F95" s="31">
        <v>8324182</v>
      </c>
      <c r="G95" s="36">
        <f t="shared" si="16"/>
        <v>0.23479227895533486</v>
      </c>
      <c r="H95" s="31">
        <v>7820283</v>
      </c>
      <c r="I95" s="36">
        <f t="shared" si="17"/>
        <v>0.22057927945901026</v>
      </c>
      <c r="J95" s="31">
        <v>8068684</v>
      </c>
      <c r="K95" s="36">
        <f t="shared" si="18"/>
        <v>0.24796117775877216</v>
      </c>
      <c r="L95" s="31">
        <v>0</v>
      </c>
      <c r="M95" s="36">
        <f t="shared" si="19"/>
        <v>0</v>
      </c>
      <c r="N95" s="31">
        <f t="shared" si="20"/>
        <v>24213149</v>
      </c>
      <c r="O95" s="36">
        <f t="shared" si="21"/>
        <v>0.74410163333805568</v>
      </c>
      <c r="P95" s="31">
        <v>8433152</v>
      </c>
      <c r="Q95" s="31">
        <v>32050337</v>
      </c>
      <c r="R95" s="31">
        <v>34706080</v>
      </c>
      <c r="S95" s="31">
        <v>24843235</v>
      </c>
      <c r="T95" s="36">
        <f t="shared" si="22"/>
        <v>0.71581794890117234</v>
      </c>
      <c r="U95" s="36">
        <f t="shared" si="23"/>
        <v>-4.3218478689818429E-2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379193081</v>
      </c>
      <c r="E96" s="32">
        <f>SUM(E92:E95)</f>
        <v>373718206</v>
      </c>
      <c r="F96" s="32">
        <f>SUM(F92:F95)</f>
        <v>52581729</v>
      </c>
      <c r="G96" s="37">
        <f t="shared" si="16"/>
        <v>0.13866742732048953</v>
      </c>
      <c r="H96" s="32">
        <f>SUM(H92:H95)</f>
        <v>61077963</v>
      </c>
      <c r="I96" s="37">
        <f t="shared" si="17"/>
        <v>0.16107351652864152</v>
      </c>
      <c r="J96" s="32">
        <f>SUM(J92:J95)</f>
        <v>55225496</v>
      </c>
      <c r="K96" s="37">
        <f t="shared" si="18"/>
        <v>0.14777309511113301</v>
      </c>
      <c r="L96" s="32">
        <f>SUM(L92:L95)</f>
        <v>0</v>
      </c>
      <c r="M96" s="37">
        <f t="shared" si="19"/>
        <v>0</v>
      </c>
      <c r="N96" s="32">
        <f t="shared" si="20"/>
        <v>168885188</v>
      </c>
      <c r="O96" s="37">
        <f t="shared" si="21"/>
        <v>0.45190516621499571</v>
      </c>
      <c r="P96" s="32">
        <f>SUM(P92:P95)</f>
        <v>91437620</v>
      </c>
      <c r="Q96" s="32">
        <f>SUM(Q92:Q95)</f>
        <v>297446441</v>
      </c>
      <c r="R96" s="32">
        <f>SUM(R92:R95)</f>
        <v>296277640</v>
      </c>
      <c r="S96" s="32">
        <f>SUM(S92:S95)</f>
        <v>293781972</v>
      </c>
      <c r="T96" s="37">
        <f t="shared" si="22"/>
        <v>0.99157659011999688</v>
      </c>
      <c r="U96" s="37">
        <f t="shared" si="23"/>
        <v>-0.39603091156572101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109270683</v>
      </c>
      <c r="E97" s="31">
        <v>110115743</v>
      </c>
      <c r="F97" s="31">
        <v>24058118</v>
      </c>
      <c r="G97" s="36">
        <f t="shared" si="16"/>
        <v>0.22016992426047158</v>
      </c>
      <c r="H97" s="31">
        <v>25823267</v>
      </c>
      <c r="I97" s="36">
        <f t="shared" si="17"/>
        <v>0.23632383628461442</v>
      </c>
      <c r="J97" s="31">
        <v>24798891</v>
      </c>
      <c r="K97" s="36">
        <f t="shared" si="18"/>
        <v>0.22520749825935424</v>
      </c>
      <c r="L97" s="31">
        <v>0</v>
      </c>
      <c r="M97" s="36">
        <f t="shared" si="19"/>
        <v>0</v>
      </c>
      <c r="N97" s="31">
        <f t="shared" si="20"/>
        <v>74680276</v>
      </c>
      <c r="O97" s="36">
        <f t="shared" si="21"/>
        <v>0.67819799390537649</v>
      </c>
      <c r="P97" s="31">
        <v>29815624</v>
      </c>
      <c r="Q97" s="31">
        <v>107134732</v>
      </c>
      <c r="R97" s="31">
        <v>98451659</v>
      </c>
      <c r="S97" s="31">
        <v>91297953</v>
      </c>
      <c r="T97" s="36">
        <f t="shared" si="22"/>
        <v>0.92733788264553263</v>
      </c>
      <c r="U97" s="36">
        <f t="shared" si="23"/>
        <v>-0.16825852781078809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67934163</v>
      </c>
      <c r="E98" s="31">
        <v>73719935</v>
      </c>
      <c r="F98" s="31">
        <v>22076226</v>
      </c>
      <c r="G98" s="36">
        <f t="shared" si="16"/>
        <v>0.32496501060887434</v>
      </c>
      <c r="H98" s="31">
        <v>17223576</v>
      </c>
      <c r="I98" s="36">
        <f t="shared" si="17"/>
        <v>0.25353335110642344</v>
      </c>
      <c r="J98" s="31">
        <v>16688923</v>
      </c>
      <c r="K98" s="36">
        <f t="shared" si="18"/>
        <v>0.22638276878567515</v>
      </c>
      <c r="L98" s="31">
        <v>0</v>
      </c>
      <c r="M98" s="36">
        <f t="shared" si="19"/>
        <v>0</v>
      </c>
      <c r="N98" s="31">
        <f t="shared" si="20"/>
        <v>55988725</v>
      </c>
      <c r="O98" s="36">
        <f t="shared" si="21"/>
        <v>0.75947876242701517</v>
      </c>
      <c r="P98" s="31">
        <v>37896612</v>
      </c>
      <c r="Q98" s="31">
        <v>31333637</v>
      </c>
      <c r="R98" s="31">
        <v>71602683</v>
      </c>
      <c r="S98" s="31">
        <v>62664744</v>
      </c>
      <c r="T98" s="36">
        <f t="shared" si="22"/>
        <v>0.87517312724161467</v>
      </c>
      <c r="U98" s="36">
        <f t="shared" si="23"/>
        <v>-0.55961965676509551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47553120</v>
      </c>
      <c r="E99" s="31">
        <v>46401615</v>
      </c>
      <c r="F99" s="31">
        <v>12039253</v>
      </c>
      <c r="G99" s="36">
        <f t="shared" si="16"/>
        <v>0.25317482848654305</v>
      </c>
      <c r="H99" s="31">
        <v>11877046</v>
      </c>
      <c r="I99" s="36">
        <f t="shared" si="17"/>
        <v>0.24976375892896197</v>
      </c>
      <c r="J99" s="31">
        <v>16048525</v>
      </c>
      <c r="K99" s="36">
        <f t="shared" si="18"/>
        <v>0.34586134555876991</v>
      </c>
      <c r="L99" s="31">
        <v>0</v>
      </c>
      <c r="M99" s="36">
        <f t="shared" si="19"/>
        <v>0</v>
      </c>
      <c r="N99" s="31">
        <f t="shared" si="20"/>
        <v>39964824</v>
      </c>
      <c r="O99" s="36">
        <f t="shared" si="21"/>
        <v>0.86128088429680738</v>
      </c>
      <c r="P99" s="31">
        <v>16788674</v>
      </c>
      <c r="Q99" s="31">
        <v>52108226</v>
      </c>
      <c r="R99" s="31">
        <v>52608226</v>
      </c>
      <c r="S99" s="31">
        <v>38262902</v>
      </c>
      <c r="T99" s="36">
        <f t="shared" si="22"/>
        <v>0.72731785329541432</v>
      </c>
      <c r="U99" s="36">
        <f t="shared" si="23"/>
        <v>-4.4086209548175104E-2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=0),0,(($J100     /$P100     )-1))</f>
        <v>0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224757966</v>
      </c>
      <c r="E101" s="32">
        <f>SUM(E97:E100)</f>
        <v>230237293</v>
      </c>
      <c r="F101" s="32">
        <f>SUM(F97:F100)</f>
        <v>58173597</v>
      </c>
      <c r="G101" s="37">
        <f>IF(($D101     =0),0,($F101     /$D101     ))</f>
        <v>0.25882774272837117</v>
      </c>
      <c r="H101" s="32">
        <f>SUM(H97:H100)</f>
        <v>54923889</v>
      </c>
      <c r="I101" s="37">
        <f>IF(($D101     =0),0,($H101     /$D101     ))</f>
        <v>0.24436904274173757</v>
      </c>
      <c r="J101" s="32">
        <f>SUM(J97:J100)</f>
        <v>57536339</v>
      </c>
      <c r="K101" s="37">
        <f>IF(($E101     =0),0,($J101     /$E101     ))</f>
        <v>0.24990017147222104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170633825</v>
      </c>
      <c r="O101" s="37">
        <f>IF(($E101     =0),0,($N101     /$E101     ))</f>
        <v>0.74112157407966051</v>
      </c>
      <c r="P101" s="32">
        <f>SUM(P97:P100)</f>
        <v>84500910</v>
      </c>
      <c r="Q101" s="32">
        <f>SUM(Q97:Q100)</f>
        <v>190576595</v>
      </c>
      <c r="R101" s="32">
        <f>SUM(R97:R100)</f>
        <v>222662568</v>
      </c>
      <c r="S101" s="32">
        <f>SUM(S97:S100)</f>
        <v>192225599</v>
      </c>
      <c r="T101" s="37">
        <f>IF(($R101     =0),0,($S101     /$R101     ))</f>
        <v>0.86330450926982927</v>
      </c>
      <c r="U101" s="37">
        <f>IF(($P101     =0),0,(($J101     /$P101     )-1))</f>
        <v>-0.31910391260875182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4067389551</v>
      </c>
      <c r="E102" s="32">
        <f>SUM(E88:E90,E92:E95,E97:E100)</f>
        <v>4336978511</v>
      </c>
      <c r="F102" s="32">
        <f>SUM(F88:F90,F92:F95,F97:F100)</f>
        <v>816119619</v>
      </c>
      <c r="G102" s="37">
        <f>IF(($D102     =0),0,($F102     /$D102     ))</f>
        <v>0.20064948507313507</v>
      </c>
      <c r="H102" s="32">
        <f>SUM(H88:H90,H92:H95,H97:H100)</f>
        <v>953405027</v>
      </c>
      <c r="I102" s="37">
        <f>IF(($D102     =0),0,($H102     /$D102     ))</f>
        <v>0.23440219212974026</v>
      </c>
      <c r="J102" s="32">
        <f>SUM(J88:J90,J92:J95,J97:J100)</f>
        <v>893227174</v>
      </c>
      <c r="K102" s="37">
        <f>IF(($E102     =0),0,($J102     /$E102     ))</f>
        <v>0.20595609863744607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2662751820</v>
      </c>
      <c r="O102" s="37">
        <f>IF(($E102     =0),0,($N102     /$E102     ))</f>
        <v>0.61396472526815338</v>
      </c>
      <c r="P102" s="32">
        <f>SUM(P88:P90,P92:P95,P97:P100)</f>
        <v>920900089</v>
      </c>
      <c r="Q102" s="32">
        <f>SUM(Q88:Q90,Q92:Q95,Q97:Q100)</f>
        <v>3684025775</v>
      </c>
      <c r="R102" s="32">
        <f>SUM(R88:R90,R92:R95,R97:R100)</f>
        <v>3756265659</v>
      </c>
      <c r="S102" s="32">
        <f>SUM(S88:S90,S92:S95,S97:S100)</f>
        <v>2642803590</v>
      </c>
      <c r="T102" s="37">
        <f>IF(($R102     =0),0,($S102     /$R102     ))</f>
        <v>0.70357206596073718</v>
      </c>
      <c r="U102" s="37">
        <f>IF(($P102     =0),0,(($J102     /$P102     )-1))</f>
        <v>-3.0049855929593638E-2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1280748480</v>
      </c>
      <c r="E105" s="31">
        <v>1253324709</v>
      </c>
      <c r="F105" s="31">
        <v>252602403</v>
      </c>
      <c r="G105" s="36">
        <f t="shared" ref="G105:G136" si="24">IF(($D105     =0),0,($F105     /$D105     ))</f>
        <v>0.19723029692762156</v>
      </c>
      <c r="H105" s="31">
        <v>287773497</v>
      </c>
      <c r="I105" s="36">
        <f t="shared" ref="I105:I136" si="25">IF(($D105     =0),0,($H105     /$D105     ))</f>
        <v>0.2246916560853541</v>
      </c>
      <c r="J105" s="31">
        <v>267394908</v>
      </c>
      <c r="K105" s="36">
        <f t="shared" ref="K105:K136" si="26">IF(($E105     =0),0,($J105     /$E105     ))</f>
        <v>0.21334846913961225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807770808</v>
      </c>
      <c r="O105" s="36">
        <f t="shared" ref="O105:O136" si="29">IF(($E105     =0),0,($N105     /$E105     ))</f>
        <v>0.64450242000295555</v>
      </c>
      <c r="P105" s="31">
        <v>246858361</v>
      </c>
      <c r="Q105" s="31">
        <v>1188126060</v>
      </c>
      <c r="R105" s="31">
        <v>1178817559</v>
      </c>
      <c r="S105" s="31">
        <v>775657319</v>
      </c>
      <c r="T105" s="36">
        <f t="shared" ref="T105:T136" si="30">IF(($R105     =0),0,($S105     /$R105     ))</f>
        <v>0.65799606824485724</v>
      </c>
      <c r="U105" s="36">
        <f t="shared" ref="U105:U136" si="31">IF(($P105     =0),0,(($J105     /$P105     )-1))</f>
        <v>8.3191620153388213E-2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1280748480</v>
      </c>
      <c r="E106" s="32">
        <f>E105</f>
        <v>1253324709</v>
      </c>
      <c r="F106" s="32">
        <f>F105</f>
        <v>252602403</v>
      </c>
      <c r="G106" s="37">
        <f t="shared" si="24"/>
        <v>0.19723029692762156</v>
      </c>
      <c r="H106" s="32">
        <f>H105</f>
        <v>287773497</v>
      </c>
      <c r="I106" s="37">
        <f t="shared" si="25"/>
        <v>0.2246916560853541</v>
      </c>
      <c r="J106" s="32">
        <f>J105</f>
        <v>267394908</v>
      </c>
      <c r="K106" s="37">
        <f t="shared" si="26"/>
        <v>0.21334846913961225</v>
      </c>
      <c r="L106" s="32">
        <f>L105</f>
        <v>0</v>
      </c>
      <c r="M106" s="37">
        <f t="shared" si="27"/>
        <v>0</v>
      </c>
      <c r="N106" s="32">
        <f t="shared" si="28"/>
        <v>807770808</v>
      </c>
      <c r="O106" s="37">
        <f t="shared" si="29"/>
        <v>0.64450242000295555</v>
      </c>
      <c r="P106" s="32">
        <f>P105</f>
        <v>246858361</v>
      </c>
      <c r="Q106" s="32">
        <f>Q105</f>
        <v>1188126060</v>
      </c>
      <c r="R106" s="32">
        <f>R105</f>
        <v>1178817559</v>
      </c>
      <c r="S106" s="32">
        <f>S105</f>
        <v>775657319</v>
      </c>
      <c r="T106" s="37">
        <f t="shared" si="30"/>
        <v>0.65799606824485724</v>
      </c>
      <c r="U106" s="37">
        <f t="shared" si="31"/>
        <v>8.3191620153388213E-2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30188939</v>
      </c>
      <c r="E107" s="31">
        <v>31521714</v>
      </c>
      <c r="F107" s="31">
        <v>6569632</v>
      </c>
      <c r="G107" s="36">
        <f t="shared" si="24"/>
        <v>0.21761718754011197</v>
      </c>
      <c r="H107" s="31">
        <v>7820021</v>
      </c>
      <c r="I107" s="36">
        <f t="shared" si="25"/>
        <v>0.25903596678240332</v>
      </c>
      <c r="J107" s="31">
        <v>7291281</v>
      </c>
      <c r="K107" s="36">
        <f t="shared" si="26"/>
        <v>0.2313097885476659</v>
      </c>
      <c r="L107" s="31">
        <v>0</v>
      </c>
      <c r="M107" s="36">
        <f t="shared" si="27"/>
        <v>0</v>
      </c>
      <c r="N107" s="31">
        <f t="shared" si="28"/>
        <v>21680934</v>
      </c>
      <c r="O107" s="36">
        <f t="shared" si="29"/>
        <v>0.68780948903984096</v>
      </c>
      <c r="P107" s="31">
        <v>6298277</v>
      </c>
      <c r="Q107" s="31">
        <v>32201151</v>
      </c>
      <c r="R107" s="31">
        <v>28478594</v>
      </c>
      <c r="S107" s="31">
        <v>18795476</v>
      </c>
      <c r="T107" s="36">
        <f t="shared" si="30"/>
        <v>0.65998609341458359</v>
      </c>
      <c r="U107" s="36">
        <f t="shared" si="31"/>
        <v>0.15766280206475525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7662694</v>
      </c>
      <c r="E108" s="31">
        <v>8047501</v>
      </c>
      <c r="F108" s="31">
        <v>1690370</v>
      </c>
      <c r="G108" s="36">
        <f t="shared" si="24"/>
        <v>0.22059735127097599</v>
      </c>
      <c r="H108" s="31">
        <v>4013455</v>
      </c>
      <c r="I108" s="36">
        <f t="shared" si="25"/>
        <v>0.52376553207005261</v>
      </c>
      <c r="J108" s="31">
        <v>2110996</v>
      </c>
      <c r="K108" s="36">
        <f t="shared" si="26"/>
        <v>0.2623169602588431</v>
      </c>
      <c r="L108" s="31">
        <v>0</v>
      </c>
      <c r="M108" s="36">
        <f t="shared" si="27"/>
        <v>0</v>
      </c>
      <c r="N108" s="31">
        <f t="shared" si="28"/>
        <v>7814821</v>
      </c>
      <c r="O108" s="36">
        <f t="shared" si="29"/>
        <v>0.97108667647260938</v>
      </c>
      <c r="P108" s="31">
        <v>2041368</v>
      </c>
      <c r="Q108" s="31">
        <v>10759798</v>
      </c>
      <c r="R108" s="31">
        <v>10745657</v>
      </c>
      <c r="S108" s="31">
        <v>7929041</v>
      </c>
      <c r="T108" s="36">
        <f t="shared" si="30"/>
        <v>0.73788331416124675</v>
      </c>
      <c r="U108" s="36">
        <f t="shared" si="31"/>
        <v>3.4108499790336699E-2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25000716</v>
      </c>
      <c r="E109" s="31">
        <v>31656444</v>
      </c>
      <c r="F109" s="31">
        <v>6232614</v>
      </c>
      <c r="G109" s="36">
        <f t="shared" si="24"/>
        <v>0.24929742012188771</v>
      </c>
      <c r="H109" s="31">
        <v>8017952</v>
      </c>
      <c r="I109" s="36">
        <f t="shared" si="25"/>
        <v>0.32070889489725013</v>
      </c>
      <c r="J109" s="31">
        <v>6668693</v>
      </c>
      <c r="K109" s="36">
        <f t="shared" si="26"/>
        <v>0.21065831020060244</v>
      </c>
      <c r="L109" s="31">
        <v>0</v>
      </c>
      <c r="M109" s="36">
        <f t="shared" si="27"/>
        <v>0</v>
      </c>
      <c r="N109" s="31">
        <f t="shared" si="28"/>
        <v>20919259</v>
      </c>
      <c r="O109" s="36">
        <f t="shared" si="29"/>
        <v>0.66082150604155032</v>
      </c>
      <c r="P109" s="31">
        <v>4048012</v>
      </c>
      <c r="Q109" s="31">
        <v>27152112</v>
      </c>
      <c r="R109" s="31">
        <v>32172076</v>
      </c>
      <c r="S109" s="31">
        <v>20096511</v>
      </c>
      <c r="T109" s="36">
        <f t="shared" si="30"/>
        <v>0.62465695406165267</v>
      </c>
      <c r="U109" s="36">
        <f t="shared" si="31"/>
        <v>0.64739951363780546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73040704</v>
      </c>
      <c r="E110" s="31">
        <v>73470767</v>
      </c>
      <c r="F110" s="31">
        <v>17561790</v>
      </c>
      <c r="G110" s="36">
        <f t="shared" si="24"/>
        <v>0.24043839993656141</v>
      </c>
      <c r="H110" s="31">
        <v>19519206</v>
      </c>
      <c r="I110" s="36">
        <f t="shared" si="25"/>
        <v>0.26723737493001165</v>
      </c>
      <c r="J110" s="31">
        <v>17229572</v>
      </c>
      <c r="K110" s="36">
        <f t="shared" si="26"/>
        <v>0.23450921643434047</v>
      </c>
      <c r="L110" s="31">
        <v>0</v>
      </c>
      <c r="M110" s="36">
        <f t="shared" si="27"/>
        <v>0</v>
      </c>
      <c r="N110" s="31">
        <f t="shared" si="28"/>
        <v>54310568</v>
      </c>
      <c r="O110" s="36">
        <f t="shared" si="29"/>
        <v>0.73921329826323989</v>
      </c>
      <c r="P110" s="31">
        <v>22612830</v>
      </c>
      <c r="Q110" s="31">
        <v>71657736</v>
      </c>
      <c r="R110" s="31">
        <v>75302331</v>
      </c>
      <c r="S110" s="31">
        <v>55791295</v>
      </c>
      <c r="T110" s="36">
        <f t="shared" si="30"/>
        <v>0.74089731697681449</v>
      </c>
      <c r="U110" s="36">
        <f t="shared" si="31"/>
        <v>-0.23806210898856972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7338465</v>
      </c>
      <c r="E111" s="31">
        <v>7731501</v>
      </c>
      <c r="F111" s="31">
        <v>19572</v>
      </c>
      <c r="G111" s="36">
        <f t="shared" si="24"/>
        <v>2.6670427671181916E-3</v>
      </c>
      <c r="H111" s="31">
        <v>3409035</v>
      </c>
      <c r="I111" s="36">
        <f t="shared" si="25"/>
        <v>0.46454333433490519</v>
      </c>
      <c r="J111" s="31">
        <v>1422500</v>
      </c>
      <c r="K111" s="36">
        <f t="shared" si="26"/>
        <v>0.18398755946613729</v>
      </c>
      <c r="L111" s="31">
        <v>0</v>
      </c>
      <c r="M111" s="36">
        <f t="shared" si="27"/>
        <v>0</v>
      </c>
      <c r="N111" s="31">
        <f t="shared" si="28"/>
        <v>4851107</v>
      </c>
      <c r="O111" s="36">
        <f t="shared" si="29"/>
        <v>0.62744698603802807</v>
      </c>
      <c r="P111" s="31">
        <v>1306122</v>
      </c>
      <c r="Q111" s="31">
        <v>4124724</v>
      </c>
      <c r="R111" s="31">
        <v>7110359</v>
      </c>
      <c r="S111" s="31">
        <v>5806247</v>
      </c>
      <c r="T111" s="36">
        <f t="shared" si="30"/>
        <v>0.81658985151101371</v>
      </c>
      <c r="U111" s="36">
        <f t="shared" si="31"/>
        <v>8.9101936878790866E-2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143231518</v>
      </c>
      <c r="E112" s="32">
        <f>SUM(E107:E111)</f>
        <v>152427927</v>
      </c>
      <c r="F112" s="32">
        <f>SUM(F107:F111)</f>
        <v>32073978</v>
      </c>
      <c r="G112" s="37">
        <f t="shared" si="24"/>
        <v>0.22393100658194517</v>
      </c>
      <c r="H112" s="32">
        <f>SUM(H107:H111)</f>
        <v>42779669</v>
      </c>
      <c r="I112" s="37">
        <f t="shared" si="25"/>
        <v>0.29867496761432077</v>
      </c>
      <c r="J112" s="32">
        <f>SUM(J107:J111)</f>
        <v>34723042</v>
      </c>
      <c r="K112" s="37">
        <f t="shared" si="26"/>
        <v>0.22779973908586976</v>
      </c>
      <c r="L112" s="32">
        <f>SUM(L107:L111)</f>
        <v>0</v>
      </c>
      <c r="M112" s="37">
        <f t="shared" si="27"/>
        <v>0</v>
      </c>
      <c r="N112" s="32">
        <f t="shared" si="28"/>
        <v>109576689</v>
      </c>
      <c r="O112" s="37">
        <f t="shared" si="29"/>
        <v>0.71887541316493797</v>
      </c>
      <c r="P112" s="32">
        <f>SUM(P107:P111)</f>
        <v>36306609</v>
      </c>
      <c r="Q112" s="32">
        <f>SUM(Q107:Q111)</f>
        <v>145895521</v>
      </c>
      <c r="R112" s="32">
        <f>SUM(R107:R111)</f>
        <v>153809017</v>
      </c>
      <c r="S112" s="32">
        <f>SUM(S107:S111)</f>
        <v>108418570</v>
      </c>
      <c r="T112" s="37">
        <f t="shared" si="30"/>
        <v>0.70489085825182796</v>
      </c>
      <c r="U112" s="37">
        <f t="shared" si="31"/>
        <v>-4.361649417603275E-2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41590486</v>
      </c>
      <c r="E113" s="31">
        <v>40865485</v>
      </c>
      <c r="F113" s="31">
        <v>8439285</v>
      </c>
      <c r="G113" s="36">
        <f t="shared" si="24"/>
        <v>0.20291383466882307</v>
      </c>
      <c r="H113" s="31">
        <v>10447090</v>
      </c>
      <c r="I113" s="36">
        <f t="shared" si="25"/>
        <v>0.25118941865694955</v>
      </c>
      <c r="J113" s="31">
        <v>7386840</v>
      </c>
      <c r="K113" s="36">
        <f t="shared" si="26"/>
        <v>0.18075987596868115</v>
      </c>
      <c r="L113" s="31">
        <v>0</v>
      </c>
      <c r="M113" s="36">
        <f t="shared" si="27"/>
        <v>0</v>
      </c>
      <c r="N113" s="31">
        <f t="shared" si="28"/>
        <v>26273215</v>
      </c>
      <c r="O113" s="36">
        <f t="shared" si="29"/>
        <v>0.64291944656964184</v>
      </c>
      <c r="P113" s="31">
        <v>7856792</v>
      </c>
      <c r="Q113" s="31">
        <v>41705010</v>
      </c>
      <c r="R113" s="31">
        <v>41234210</v>
      </c>
      <c r="S113" s="31">
        <v>28109865</v>
      </c>
      <c r="T113" s="36">
        <f t="shared" si="30"/>
        <v>0.68171222390340447</v>
      </c>
      <c r="U113" s="36">
        <f t="shared" si="31"/>
        <v>-5.9814743727465314E-2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16647856</v>
      </c>
      <c r="E114" s="31">
        <v>13028575</v>
      </c>
      <c r="F114" s="31">
        <v>2997653</v>
      </c>
      <c r="G114" s="36">
        <f t="shared" si="24"/>
        <v>0.18006240563349418</v>
      </c>
      <c r="H114" s="31">
        <v>3403344</v>
      </c>
      <c r="I114" s="36">
        <f t="shared" si="25"/>
        <v>0.20443136942078308</v>
      </c>
      <c r="J114" s="31">
        <v>2757013</v>
      </c>
      <c r="K114" s="36">
        <f t="shared" si="26"/>
        <v>0.21161278190439092</v>
      </c>
      <c r="L114" s="31">
        <v>0</v>
      </c>
      <c r="M114" s="36">
        <f t="shared" si="27"/>
        <v>0</v>
      </c>
      <c r="N114" s="31">
        <f t="shared" si="28"/>
        <v>9158010</v>
      </c>
      <c r="O114" s="36">
        <f t="shared" si="29"/>
        <v>0.702917241524879</v>
      </c>
      <c r="P114" s="31">
        <v>2718803</v>
      </c>
      <c r="Q114" s="31">
        <v>14097572</v>
      </c>
      <c r="R114" s="31">
        <v>13306905</v>
      </c>
      <c r="S114" s="31">
        <v>8524468</v>
      </c>
      <c r="T114" s="36">
        <f t="shared" si="30"/>
        <v>0.64060485890595897</v>
      </c>
      <c r="U114" s="36">
        <f t="shared" si="31"/>
        <v>1.4053978901744646E-2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6341803</v>
      </c>
      <c r="E115" s="31">
        <v>6341803</v>
      </c>
      <c r="F115" s="31">
        <v>1439480</v>
      </c>
      <c r="G115" s="36">
        <f t="shared" si="24"/>
        <v>0.22698276814968865</v>
      </c>
      <c r="H115" s="31">
        <v>1252700</v>
      </c>
      <c r="I115" s="36">
        <f t="shared" si="25"/>
        <v>0.19753057608380456</v>
      </c>
      <c r="J115" s="31">
        <v>1453016</v>
      </c>
      <c r="K115" s="36">
        <f t="shared" si="26"/>
        <v>0.22911717692902162</v>
      </c>
      <c r="L115" s="31">
        <v>0</v>
      </c>
      <c r="M115" s="36">
        <f t="shared" si="27"/>
        <v>0</v>
      </c>
      <c r="N115" s="31">
        <f t="shared" si="28"/>
        <v>4145196</v>
      </c>
      <c r="O115" s="36">
        <f t="shared" si="29"/>
        <v>0.65363052116251485</v>
      </c>
      <c r="P115" s="31">
        <v>1183254</v>
      </c>
      <c r="Q115" s="31">
        <v>6212968</v>
      </c>
      <c r="R115" s="31">
        <v>5256149</v>
      </c>
      <c r="S115" s="31">
        <v>8180134</v>
      </c>
      <c r="T115" s="36">
        <f t="shared" si="30"/>
        <v>1.5562979664389271</v>
      </c>
      <c r="U115" s="36">
        <f t="shared" si="31"/>
        <v>0.22798317182954797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86000</v>
      </c>
      <c r="E116" s="31">
        <v>214426</v>
      </c>
      <c r="F116" s="31">
        <v>181308</v>
      </c>
      <c r="G116" s="36">
        <f t="shared" si="24"/>
        <v>2.1082325581395347</v>
      </c>
      <c r="H116" s="31">
        <v>41125</v>
      </c>
      <c r="I116" s="36">
        <f t="shared" si="25"/>
        <v>0.47819767441860467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222433</v>
      </c>
      <c r="O116" s="36">
        <f t="shared" si="29"/>
        <v>1.0373415537294917</v>
      </c>
      <c r="P116" s="31">
        <v>165706</v>
      </c>
      <c r="Q116" s="31">
        <v>2541054</v>
      </c>
      <c r="R116" s="31">
        <v>1475599</v>
      </c>
      <c r="S116" s="31">
        <v>1154830</v>
      </c>
      <c r="T116" s="36">
        <f t="shared" si="30"/>
        <v>0.78261777081713935</v>
      </c>
      <c r="U116" s="36">
        <f t="shared" si="31"/>
        <v>-1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129613880</v>
      </c>
      <c r="E117" s="31">
        <v>129567495</v>
      </c>
      <c r="F117" s="31">
        <v>27162118</v>
      </c>
      <c r="G117" s="36">
        <f t="shared" si="24"/>
        <v>0.20956180001709693</v>
      </c>
      <c r="H117" s="31">
        <v>35773646</v>
      </c>
      <c r="I117" s="36">
        <f t="shared" si="25"/>
        <v>0.27600165969879153</v>
      </c>
      <c r="J117" s="31">
        <v>14943614</v>
      </c>
      <c r="K117" s="36">
        <f t="shared" si="26"/>
        <v>0.11533459067029118</v>
      </c>
      <c r="L117" s="31">
        <v>0</v>
      </c>
      <c r="M117" s="36">
        <f t="shared" si="27"/>
        <v>0</v>
      </c>
      <c r="N117" s="31">
        <f t="shared" si="28"/>
        <v>77879378</v>
      </c>
      <c r="O117" s="36">
        <f t="shared" si="29"/>
        <v>0.60107188149311674</v>
      </c>
      <c r="P117" s="31">
        <v>29262465</v>
      </c>
      <c r="Q117" s="31">
        <v>273422795</v>
      </c>
      <c r="R117" s="31">
        <v>139956207</v>
      </c>
      <c r="S117" s="31">
        <v>91355837</v>
      </c>
      <c r="T117" s="36">
        <f t="shared" si="30"/>
        <v>0.65274587642976067</v>
      </c>
      <c r="U117" s="36">
        <f t="shared" si="31"/>
        <v>-0.48932483985884301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24260379</v>
      </c>
      <c r="E118" s="31">
        <v>24810879</v>
      </c>
      <c r="F118" s="31">
        <v>4348991</v>
      </c>
      <c r="G118" s="36">
        <f t="shared" si="24"/>
        <v>0.17926311044027796</v>
      </c>
      <c r="H118" s="31">
        <v>8941599</v>
      </c>
      <c r="I118" s="36">
        <f t="shared" si="25"/>
        <v>0.36856798486124226</v>
      </c>
      <c r="J118" s="31">
        <v>6868658</v>
      </c>
      <c r="K118" s="36">
        <f t="shared" si="26"/>
        <v>0.27684057465275613</v>
      </c>
      <c r="L118" s="31">
        <v>0</v>
      </c>
      <c r="M118" s="36">
        <f t="shared" si="27"/>
        <v>0</v>
      </c>
      <c r="N118" s="31">
        <f t="shared" si="28"/>
        <v>20159248</v>
      </c>
      <c r="O118" s="36">
        <f t="shared" si="29"/>
        <v>0.81251647714698061</v>
      </c>
      <c r="P118" s="31">
        <v>3529353</v>
      </c>
      <c r="Q118" s="31">
        <v>24255108</v>
      </c>
      <c r="R118" s="31">
        <v>21527244</v>
      </c>
      <c r="S118" s="31">
        <v>17491601</v>
      </c>
      <c r="T118" s="36">
        <f t="shared" si="30"/>
        <v>0.81253322533994599</v>
      </c>
      <c r="U118" s="36">
        <f t="shared" si="31"/>
        <v>0.94615217010029884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24368456</v>
      </c>
      <c r="E119" s="31">
        <v>29627489</v>
      </c>
      <c r="F119" s="31">
        <v>6744392</v>
      </c>
      <c r="G119" s="36">
        <f t="shared" si="24"/>
        <v>0.27676730934450666</v>
      </c>
      <c r="H119" s="31">
        <v>7154043</v>
      </c>
      <c r="I119" s="36">
        <f t="shared" si="25"/>
        <v>0.29357801741727091</v>
      </c>
      <c r="J119" s="31">
        <v>7125746</v>
      </c>
      <c r="K119" s="36">
        <f t="shared" si="26"/>
        <v>0.24051130353976335</v>
      </c>
      <c r="L119" s="31">
        <v>0</v>
      </c>
      <c r="M119" s="36">
        <f t="shared" si="27"/>
        <v>0</v>
      </c>
      <c r="N119" s="31">
        <f t="shared" si="28"/>
        <v>21024181</v>
      </c>
      <c r="O119" s="36">
        <f t="shared" si="29"/>
        <v>0.70961737594434682</v>
      </c>
      <c r="P119" s="31">
        <v>6709184</v>
      </c>
      <c r="Q119" s="31">
        <v>21591876</v>
      </c>
      <c r="R119" s="31">
        <v>21893377</v>
      </c>
      <c r="S119" s="31">
        <v>17263756</v>
      </c>
      <c r="T119" s="36">
        <f t="shared" si="30"/>
        <v>0.78853783041327974</v>
      </c>
      <c r="U119" s="36">
        <f t="shared" si="31"/>
        <v>6.2088325495321062E-2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39447072</v>
      </c>
      <c r="E120" s="31">
        <v>125013067</v>
      </c>
      <c r="F120" s="31">
        <v>27186648</v>
      </c>
      <c r="G120" s="36">
        <f t="shared" si="24"/>
        <v>0.68919305341597981</v>
      </c>
      <c r="H120" s="31">
        <v>33294815</v>
      </c>
      <c r="I120" s="36">
        <f t="shared" si="25"/>
        <v>0.84403767661133378</v>
      </c>
      <c r="J120" s="31">
        <v>28805670</v>
      </c>
      <c r="K120" s="36">
        <f t="shared" si="26"/>
        <v>0.23042127268183893</v>
      </c>
      <c r="L120" s="31">
        <v>0</v>
      </c>
      <c r="M120" s="36">
        <f t="shared" si="27"/>
        <v>0</v>
      </c>
      <c r="N120" s="31">
        <f t="shared" si="28"/>
        <v>89287133</v>
      </c>
      <c r="O120" s="36">
        <f t="shared" si="29"/>
        <v>0.71422240204697962</v>
      </c>
      <c r="P120" s="31">
        <v>28356552</v>
      </c>
      <c r="Q120" s="31">
        <v>44852712</v>
      </c>
      <c r="R120" s="31">
        <v>52657947</v>
      </c>
      <c r="S120" s="31">
        <v>90632375</v>
      </c>
      <c r="T120" s="36">
        <f t="shared" si="30"/>
        <v>1.7211528394754927</v>
      </c>
      <c r="U120" s="36">
        <f t="shared" si="31"/>
        <v>1.58382443676508E-2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282355932</v>
      </c>
      <c r="E121" s="32">
        <f>SUM(E113:E120)</f>
        <v>369469219</v>
      </c>
      <c r="F121" s="32">
        <f>SUM(F113:F120)</f>
        <v>78499875</v>
      </c>
      <c r="G121" s="37">
        <f t="shared" si="24"/>
        <v>0.27801744572520615</v>
      </c>
      <c r="H121" s="32">
        <f>SUM(H113:H120)</f>
        <v>100308362</v>
      </c>
      <c r="I121" s="37">
        <f t="shared" si="25"/>
        <v>0.3552550190445441</v>
      </c>
      <c r="J121" s="32">
        <f>SUM(J113:J120)</f>
        <v>69340557</v>
      </c>
      <c r="K121" s="37">
        <f t="shared" si="26"/>
        <v>0.18767614034986768</v>
      </c>
      <c r="L121" s="32">
        <f>SUM(L113:L120)</f>
        <v>0</v>
      </c>
      <c r="M121" s="37">
        <f t="shared" si="27"/>
        <v>0</v>
      </c>
      <c r="N121" s="32">
        <f t="shared" si="28"/>
        <v>248148794</v>
      </c>
      <c r="O121" s="37">
        <f t="shared" si="29"/>
        <v>0.67163590696847741</v>
      </c>
      <c r="P121" s="32">
        <f>SUM(P113:P120)</f>
        <v>79782109</v>
      </c>
      <c r="Q121" s="32">
        <f>SUM(Q113:Q120)</f>
        <v>428679095</v>
      </c>
      <c r="R121" s="32">
        <f>SUM(R113:R120)</f>
        <v>297307638</v>
      </c>
      <c r="S121" s="32">
        <f>SUM(S113:S120)</f>
        <v>262712866</v>
      </c>
      <c r="T121" s="37">
        <f t="shared" si="30"/>
        <v>0.88363981419138649</v>
      </c>
      <c r="U121" s="37">
        <f t="shared" si="31"/>
        <v>-0.13087585839577143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43543027</v>
      </c>
      <c r="E122" s="31">
        <v>51315632</v>
      </c>
      <c r="F122" s="31">
        <v>10949796</v>
      </c>
      <c r="G122" s="36">
        <f t="shared" si="24"/>
        <v>0.25147071194659937</v>
      </c>
      <c r="H122" s="31">
        <v>12304750</v>
      </c>
      <c r="I122" s="36">
        <f t="shared" si="25"/>
        <v>0.28258830053317147</v>
      </c>
      <c r="J122" s="31">
        <v>12000191</v>
      </c>
      <c r="K122" s="36">
        <f t="shared" si="26"/>
        <v>0.23385059351894955</v>
      </c>
      <c r="L122" s="31">
        <v>0</v>
      </c>
      <c r="M122" s="36">
        <f t="shared" si="27"/>
        <v>0</v>
      </c>
      <c r="N122" s="31">
        <f t="shared" si="28"/>
        <v>35254737</v>
      </c>
      <c r="O122" s="36">
        <f t="shared" si="29"/>
        <v>0.68701749595522865</v>
      </c>
      <c r="P122" s="31">
        <v>15000512</v>
      </c>
      <c r="Q122" s="31">
        <v>38746712</v>
      </c>
      <c r="R122" s="31">
        <v>51260698</v>
      </c>
      <c r="S122" s="31">
        <v>39085104</v>
      </c>
      <c r="T122" s="36">
        <f t="shared" si="30"/>
        <v>0.7624770150418162</v>
      </c>
      <c r="U122" s="36">
        <f t="shared" si="31"/>
        <v>-0.20001457283591384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45269684</v>
      </c>
      <c r="E123" s="31">
        <v>46667684</v>
      </c>
      <c r="F123" s="31">
        <v>10925561</v>
      </c>
      <c r="G123" s="36">
        <f t="shared" si="24"/>
        <v>0.24134387595901929</v>
      </c>
      <c r="H123" s="31">
        <v>14248290</v>
      </c>
      <c r="I123" s="36">
        <f t="shared" si="25"/>
        <v>0.31474242232395527</v>
      </c>
      <c r="J123" s="31">
        <v>11460783</v>
      </c>
      <c r="K123" s="36">
        <f t="shared" si="26"/>
        <v>0.24558285343665223</v>
      </c>
      <c r="L123" s="31">
        <v>0</v>
      </c>
      <c r="M123" s="36">
        <f t="shared" si="27"/>
        <v>0</v>
      </c>
      <c r="N123" s="31">
        <f t="shared" si="28"/>
        <v>36634634</v>
      </c>
      <c r="O123" s="36">
        <f t="shared" si="29"/>
        <v>0.78501075819404276</v>
      </c>
      <c r="P123" s="31">
        <v>6928288</v>
      </c>
      <c r="Q123" s="31">
        <v>42324693</v>
      </c>
      <c r="R123" s="31">
        <v>44168505</v>
      </c>
      <c r="S123" s="31">
        <v>29736117</v>
      </c>
      <c r="T123" s="36">
        <f t="shared" si="30"/>
        <v>0.67324255145153766</v>
      </c>
      <c r="U123" s="36">
        <f t="shared" si="31"/>
        <v>0.65420129763658785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39090384</v>
      </c>
      <c r="E124" s="31">
        <v>47619106</v>
      </c>
      <c r="F124" s="31">
        <v>9565623</v>
      </c>
      <c r="G124" s="36">
        <f t="shared" si="24"/>
        <v>0.24470527073870649</v>
      </c>
      <c r="H124" s="31">
        <v>11886987</v>
      </c>
      <c r="I124" s="36">
        <f t="shared" si="25"/>
        <v>0.3040897986573885</v>
      </c>
      <c r="J124" s="31">
        <v>10718880</v>
      </c>
      <c r="K124" s="36">
        <f t="shared" si="26"/>
        <v>0.22509620403205385</v>
      </c>
      <c r="L124" s="31">
        <v>0</v>
      </c>
      <c r="M124" s="36">
        <f t="shared" si="27"/>
        <v>0</v>
      </c>
      <c r="N124" s="31">
        <f t="shared" si="28"/>
        <v>32171490</v>
      </c>
      <c r="O124" s="36">
        <f t="shared" si="29"/>
        <v>0.67560046171383392</v>
      </c>
      <c r="P124" s="31">
        <v>9808218</v>
      </c>
      <c r="Q124" s="31">
        <v>45639216</v>
      </c>
      <c r="R124" s="31">
        <v>36869923</v>
      </c>
      <c r="S124" s="31">
        <v>28655950</v>
      </c>
      <c r="T124" s="36">
        <f t="shared" si="30"/>
        <v>0.77721751683614848</v>
      </c>
      <c r="U124" s="36">
        <f t="shared" si="31"/>
        <v>9.2846835174340558E-2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9390036</v>
      </c>
      <c r="E125" s="31">
        <v>13462215</v>
      </c>
      <c r="F125" s="31">
        <v>3398506</v>
      </c>
      <c r="G125" s="36">
        <f t="shared" si="24"/>
        <v>0.36192683393333103</v>
      </c>
      <c r="H125" s="31">
        <v>3725515</v>
      </c>
      <c r="I125" s="36">
        <f t="shared" si="25"/>
        <v>0.39675194003516068</v>
      </c>
      <c r="J125" s="31">
        <v>3085542</v>
      </c>
      <c r="K125" s="36">
        <f t="shared" si="26"/>
        <v>0.22920017248276009</v>
      </c>
      <c r="L125" s="31">
        <v>0</v>
      </c>
      <c r="M125" s="36">
        <f t="shared" si="27"/>
        <v>0</v>
      </c>
      <c r="N125" s="31">
        <f t="shared" si="28"/>
        <v>10209563</v>
      </c>
      <c r="O125" s="36">
        <f t="shared" si="29"/>
        <v>0.75838656565802876</v>
      </c>
      <c r="P125" s="31">
        <v>2915320</v>
      </c>
      <c r="Q125" s="31">
        <v>7773036</v>
      </c>
      <c r="R125" s="31">
        <v>20269361</v>
      </c>
      <c r="S125" s="31">
        <v>10784511</v>
      </c>
      <c r="T125" s="36">
        <f t="shared" si="30"/>
        <v>0.53205974278123513</v>
      </c>
      <c r="U125" s="36">
        <f t="shared" si="31"/>
        <v>5.8388787508746987E-2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137293131</v>
      </c>
      <c r="E126" s="32">
        <f>SUM(E122:E125)</f>
        <v>159064637</v>
      </c>
      <c r="F126" s="32">
        <f>SUM(F122:F125)</f>
        <v>34839486</v>
      </c>
      <c r="G126" s="37">
        <f t="shared" si="24"/>
        <v>0.25375986217402241</v>
      </c>
      <c r="H126" s="32">
        <f>SUM(H122:H125)</f>
        <v>42165542</v>
      </c>
      <c r="I126" s="37">
        <f t="shared" si="25"/>
        <v>0.30712055069965588</v>
      </c>
      <c r="J126" s="32">
        <f>SUM(J122:J125)</f>
        <v>37265396</v>
      </c>
      <c r="K126" s="37">
        <f t="shared" si="26"/>
        <v>0.23427832045409314</v>
      </c>
      <c r="L126" s="32">
        <f>SUM(L122:L125)</f>
        <v>0</v>
      </c>
      <c r="M126" s="37">
        <f t="shared" si="27"/>
        <v>0</v>
      </c>
      <c r="N126" s="32">
        <f t="shared" si="28"/>
        <v>114270424</v>
      </c>
      <c r="O126" s="37">
        <f t="shared" si="29"/>
        <v>0.71838987065365134</v>
      </c>
      <c r="P126" s="32">
        <f>SUM(P122:P125)</f>
        <v>34652338</v>
      </c>
      <c r="Q126" s="32">
        <f>SUM(Q122:Q125)</f>
        <v>134483657</v>
      </c>
      <c r="R126" s="32">
        <f>SUM(R122:R125)</f>
        <v>152568487</v>
      </c>
      <c r="S126" s="32">
        <f>SUM(S122:S125)</f>
        <v>108261682</v>
      </c>
      <c r="T126" s="37">
        <f t="shared" si="30"/>
        <v>0.70959399367970399</v>
      </c>
      <c r="U126" s="37">
        <f t="shared" si="31"/>
        <v>7.54078411678889E-2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33686788</v>
      </c>
      <c r="E127" s="31">
        <v>33027234</v>
      </c>
      <c r="F127" s="31">
        <v>7384137</v>
      </c>
      <c r="G127" s="36">
        <f t="shared" si="24"/>
        <v>0.21919979429324044</v>
      </c>
      <c r="H127" s="31">
        <v>7678336</v>
      </c>
      <c r="I127" s="36">
        <f t="shared" si="25"/>
        <v>0.22793315883960205</v>
      </c>
      <c r="J127" s="31">
        <v>7788257</v>
      </c>
      <c r="K127" s="36">
        <f t="shared" si="26"/>
        <v>0.23581317769450508</v>
      </c>
      <c r="L127" s="31">
        <v>0</v>
      </c>
      <c r="M127" s="36">
        <f t="shared" si="27"/>
        <v>0</v>
      </c>
      <c r="N127" s="31">
        <f t="shared" si="28"/>
        <v>22850730</v>
      </c>
      <c r="O127" s="36">
        <f t="shared" si="29"/>
        <v>0.69187537775642971</v>
      </c>
      <c r="P127" s="31">
        <v>6246435</v>
      </c>
      <c r="Q127" s="31">
        <v>30038640</v>
      </c>
      <c r="R127" s="31">
        <v>30289969</v>
      </c>
      <c r="S127" s="31">
        <v>18872143</v>
      </c>
      <c r="T127" s="36">
        <f t="shared" si="30"/>
        <v>0.62304926756445345</v>
      </c>
      <c r="U127" s="36">
        <f t="shared" si="31"/>
        <v>0.24683231315142162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22383554</v>
      </c>
      <c r="E128" s="31">
        <v>20932951</v>
      </c>
      <c r="F128" s="31">
        <v>1832794</v>
      </c>
      <c r="G128" s="36">
        <f t="shared" si="24"/>
        <v>8.1881277655907553E-2</v>
      </c>
      <c r="H128" s="31">
        <v>3831806</v>
      </c>
      <c r="I128" s="36">
        <f t="shared" si="25"/>
        <v>0.17118845380854175</v>
      </c>
      <c r="J128" s="31">
        <v>2064313</v>
      </c>
      <c r="K128" s="36">
        <f t="shared" si="26"/>
        <v>9.8615479489728902E-2</v>
      </c>
      <c r="L128" s="31">
        <v>0</v>
      </c>
      <c r="M128" s="36">
        <f t="shared" si="27"/>
        <v>0</v>
      </c>
      <c r="N128" s="31">
        <f t="shared" si="28"/>
        <v>7728913</v>
      </c>
      <c r="O128" s="36">
        <f t="shared" si="29"/>
        <v>0.36922233277095046</v>
      </c>
      <c r="P128" s="31">
        <v>2088908</v>
      </c>
      <c r="Q128" s="31">
        <v>15470159</v>
      </c>
      <c r="R128" s="31">
        <v>17807065</v>
      </c>
      <c r="S128" s="31">
        <v>9799984</v>
      </c>
      <c r="T128" s="36">
        <f t="shared" si="30"/>
        <v>0.55034246238782192</v>
      </c>
      <c r="U128" s="36">
        <f t="shared" si="31"/>
        <v>-1.1774094407221436E-2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24503449</v>
      </c>
      <c r="E129" s="31">
        <v>20287746</v>
      </c>
      <c r="F129" s="31">
        <v>3181880</v>
      </c>
      <c r="G129" s="36">
        <f t="shared" si="24"/>
        <v>0.12985437274564898</v>
      </c>
      <c r="H129" s="31">
        <v>5404065</v>
      </c>
      <c r="I129" s="36">
        <f t="shared" si="25"/>
        <v>0.22054303457443888</v>
      </c>
      <c r="J129" s="31">
        <v>4870644</v>
      </c>
      <c r="K129" s="36">
        <f t="shared" si="26"/>
        <v>0.24007812400648154</v>
      </c>
      <c r="L129" s="31">
        <v>0</v>
      </c>
      <c r="M129" s="36">
        <f t="shared" si="27"/>
        <v>0</v>
      </c>
      <c r="N129" s="31">
        <f t="shared" si="28"/>
        <v>13456589</v>
      </c>
      <c r="O129" s="36">
        <f t="shared" si="29"/>
        <v>0.6632865474557893</v>
      </c>
      <c r="P129" s="31">
        <v>5208520</v>
      </c>
      <c r="Q129" s="31">
        <v>18304765</v>
      </c>
      <c r="R129" s="31">
        <v>21994900</v>
      </c>
      <c r="S129" s="31">
        <v>14391259</v>
      </c>
      <c r="T129" s="36">
        <f t="shared" si="30"/>
        <v>0.65429981495710365</v>
      </c>
      <c r="U129" s="36">
        <f t="shared" si="31"/>
        <v>-6.486986706396447E-2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11571076</v>
      </c>
      <c r="E130" s="31">
        <v>19185791</v>
      </c>
      <c r="F130" s="31">
        <v>3833393</v>
      </c>
      <c r="G130" s="36">
        <f t="shared" si="24"/>
        <v>0.33129097069278607</v>
      </c>
      <c r="H130" s="31">
        <v>4187535</v>
      </c>
      <c r="I130" s="36">
        <f t="shared" si="25"/>
        <v>0.36189676742249383</v>
      </c>
      <c r="J130" s="31">
        <v>3698747</v>
      </c>
      <c r="K130" s="36">
        <f t="shared" si="26"/>
        <v>0.19278574440845311</v>
      </c>
      <c r="L130" s="31">
        <v>0</v>
      </c>
      <c r="M130" s="36">
        <f t="shared" si="27"/>
        <v>0</v>
      </c>
      <c r="N130" s="31">
        <f t="shared" si="28"/>
        <v>11719675</v>
      </c>
      <c r="O130" s="36">
        <f t="shared" si="29"/>
        <v>0.61085180173181286</v>
      </c>
      <c r="P130" s="31">
        <v>3136715</v>
      </c>
      <c r="Q130" s="31">
        <v>19572778</v>
      </c>
      <c r="R130" s="31">
        <v>19786088</v>
      </c>
      <c r="S130" s="31">
        <v>8535708</v>
      </c>
      <c r="T130" s="36">
        <f t="shared" si="30"/>
        <v>0.43139947623805169</v>
      </c>
      <c r="U130" s="36">
        <f t="shared" si="31"/>
        <v>0.17917853550609486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40008451</v>
      </c>
      <c r="E131" s="31">
        <v>39590246</v>
      </c>
      <c r="F131" s="31">
        <v>9273681</v>
      </c>
      <c r="G131" s="36">
        <f t="shared" si="24"/>
        <v>0.23179305292274374</v>
      </c>
      <c r="H131" s="31">
        <v>17947365</v>
      </c>
      <c r="I131" s="36">
        <f t="shared" si="25"/>
        <v>0.44858934928522975</v>
      </c>
      <c r="J131" s="31">
        <v>9408508</v>
      </c>
      <c r="K131" s="36">
        <f t="shared" si="26"/>
        <v>0.23764712146522152</v>
      </c>
      <c r="L131" s="31">
        <v>0</v>
      </c>
      <c r="M131" s="36">
        <f t="shared" si="27"/>
        <v>0</v>
      </c>
      <c r="N131" s="31">
        <f t="shared" si="28"/>
        <v>36629554</v>
      </c>
      <c r="O131" s="36">
        <f t="shared" si="29"/>
        <v>0.92521663037910906</v>
      </c>
      <c r="P131" s="31">
        <v>10780464</v>
      </c>
      <c r="Q131" s="31">
        <v>44222074</v>
      </c>
      <c r="R131" s="31">
        <v>44084252</v>
      </c>
      <c r="S131" s="31">
        <v>35923896</v>
      </c>
      <c r="T131" s="36">
        <f t="shared" si="30"/>
        <v>0.81489181216004303</v>
      </c>
      <c r="U131" s="36">
        <f t="shared" si="31"/>
        <v>-0.12726316789333003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132153318</v>
      </c>
      <c r="E132" s="32">
        <f>SUM(E127:E131)</f>
        <v>133023968</v>
      </c>
      <c r="F132" s="32">
        <f>SUM(F127:F131)</f>
        <v>25505885</v>
      </c>
      <c r="G132" s="37">
        <f t="shared" si="24"/>
        <v>0.1930022294256736</v>
      </c>
      <c r="H132" s="32">
        <f>SUM(H127:H131)</f>
        <v>39049107</v>
      </c>
      <c r="I132" s="37">
        <f t="shared" si="25"/>
        <v>0.29548336425423688</v>
      </c>
      <c r="J132" s="32">
        <f>SUM(J127:J131)</f>
        <v>27830469</v>
      </c>
      <c r="K132" s="37">
        <f t="shared" si="26"/>
        <v>0.20921394406156943</v>
      </c>
      <c r="L132" s="32">
        <f>SUM(L127:L131)</f>
        <v>0</v>
      </c>
      <c r="M132" s="37">
        <f t="shared" si="27"/>
        <v>0</v>
      </c>
      <c r="N132" s="32">
        <f t="shared" si="28"/>
        <v>92385461</v>
      </c>
      <c r="O132" s="37">
        <f t="shared" si="29"/>
        <v>0.69450236967822221</v>
      </c>
      <c r="P132" s="32">
        <f>SUM(P127:P131)</f>
        <v>27461042</v>
      </c>
      <c r="Q132" s="32">
        <f>SUM(Q127:Q131)</f>
        <v>127608416</v>
      </c>
      <c r="R132" s="32">
        <f>SUM(R127:R131)</f>
        <v>133962274</v>
      </c>
      <c r="S132" s="32">
        <f>SUM(S127:S131)</f>
        <v>87522990</v>
      </c>
      <c r="T132" s="37">
        <f t="shared" si="30"/>
        <v>0.65334058154312913</v>
      </c>
      <c r="U132" s="37">
        <f t="shared" si="31"/>
        <v>1.3452767014449085E-2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47221860</v>
      </c>
      <c r="E133" s="31">
        <v>47352631</v>
      </c>
      <c r="F133" s="31">
        <v>11681205</v>
      </c>
      <c r="G133" s="36">
        <f t="shared" si="24"/>
        <v>0.24736859158025543</v>
      </c>
      <c r="H133" s="31">
        <v>11462235</v>
      </c>
      <c r="I133" s="36">
        <f t="shared" si="25"/>
        <v>0.24273154424666882</v>
      </c>
      <c r="J133" s="31">
        <v>12982812</v>
      </c>
      <c r="K133" s="36">
        <f t="shared" si="26"/>
        <v>0.27417298101134019</v>
      </c>
      <c r="L133" s="31">
        <v>0</v>
      </c>
      <c r="M133" s="36">
        <f t="shared" si="27"/>
        <v>0</v>
      </c>
      <c r="N133" s="31">
        <f t="shared" si="28"/>
        <v>36126252</v>
      </c>
      <c r="O133" s="36">
        <f t="shared" si="29"/>
        <v>0.76291963586986333</v>
      </c>
      <c r="P133" s="31">
        <v>11800650</v>
      </c>
      <c r="Q133" s="31">
        <v>43719818</v>
      </c>
      <c r="R133" s="31">
        <v>44519818</v>
      </c>
      <c r="S133" s="31">
        <v>32789262</v>
      </c>
      <c r="T133" s="36">
        <f t="shared" si="30"/>
        <v>0.73650934511906585</v>
      </c>
      <c r="U133" s="36">
        <f t="shared" si="31"/>
        <v>0.10017770207573307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9404522</v>
      </c>
      <c r="E134" s="31">
        <v>9358139</v>
      </c>
      <c r="F134" s="31">
        <v>1567093</v>
      </c>
      <c r="G134" s="36">
        <f t="shared" si="24"/>
        <v>0.16663186071551536</v>
      </c>
      <c r="H134" s="31">
        <v>2764177</v>
      </c>
      <c r="I134" s="36">
        <f t="shared" si="25"/>
        <v>0.29391998870330677</v>
      </c>
      <c r="J134" s="31">
        <v>2255633</v>
      </c>
      <c r="K134" s="36">
        <f t="shared" si="26"/>
        <v>0.24103435522810679</v>
      </c>
      <c r="L134" s="31">
        <v>0</v>
      </c>
      <c r="M134" s="36">
        <f t="shared" si="27"/>
        <v>0</v>
      </c>
      <c r="N134" s="31">
        <f t="shared" si="28"/>
        <v>6586903</v>
      </c>
      <c r="O134" s="36">
        <f t="shared" si="29"/>
        <v>0.70386889957501164</v>
      </c>
      <c r="P134" s="31">
        <v>1298099</v>
      </c>
      <c r="Q134" s="31">
        <v>7507000</v>
      </c>
      <c r="R134" s="31">
        <v>8092851</v>
      </c>
      <c r="S134" s="31">
        <v>5291463</v>
      </c>
      <c r="T134" s="36">
        <f t="shared" si="30"/>
        <v>0.65384411500965478</v>
      </c>
      <c r="U134" s="36">
        <f t="shared" si="31"/>
        <v>0.73764327682249187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8579134</v>
      </c>
      <c r="E136" s="31">
        <v>3840125</v>
      </c>
      <c r="F136" s="31">
        <v>547925</v>
      </c>
      <c r="G136" s="36">
        <f t="shared" si="24"/>
        <v>6.3867168877418168E-2</v>
      </c>
      <c r="H136" s="31">
        <v>855828</v>
      </c>
      <c r="I136" s="36">
        <f t="shared" si="25"/>
        <v>9.9756921852485345E-2</v>
      </c>
      <c r="J136" s="31">
        <v>680715</v>
      </c>
      <c r="K136" s="36">
        <f t="shared" si="26"/>
        <v>0.17726376094528173</v>
      </c>
      <c r="L136" s="31">
        <v>0</v>
      </c>
      <c r="M136" s="36">
        <f t="shared" si="27"/>
        <v>0</v>
      </c>
      <c r="N136" s="31">
        <f t="shared" si="28"/>
        <v>2084468</v>
      </c>
      <c r="O136" s="36">
        <f t="shared" si="29"/>
        <v>0.54281253865434065</v>
      </c>
      <c r="P136" s="31">
        <v>1346329</v>
      </c>
      <c r="Q136" s="31">
        <v>4518072</v>
      </c>
      <c r="R136" s="31">
        <v>4744899</v>
      </c>
      <c r="S136" s="31">
        <v>2938168</v>
      </c>
      <c r="T136" s="36">
        <f t="shared" si="30"/>
        <v>0.61922666847070928</v>
      </c>
      <c r="U136" s="36">
        <f t="shared" si="31"/>
        <v>-0.49439178685150509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65205516</v>
      </c>
      <c r="E137" s="32">
        <f>SUM(E133:E136)</f>
        <v>60550895</v>
      </c>
      <c r="F137" s="32">
        <f>SUM(F133:F136)</f>
        <v>13796223</v>
      </c>
      <c r="G137" s="37">
        <f t="shared" ref="G137:G170" si="32">IF(($D137     =0),0,($F137     /$D137     ))</f>
        <v>0.21158061229053077</v>
      </c>
      <c r="H137" s="32">
        <f>SUM(H133:H136)</f>
        <v>15082240</v>
      </c>
      <c r="I137" s="37">
        <f t="shared" ref="I137:I170" si="33">IF(($D137     =0),0,($H137     /$D137     ))</f>
        <v>0.23130313085782497</v>
      </c>
      <c r="J137" s="32">
        <f>SUM(J133:J136)</f>
        <v>15919160</v>
      </c>
      <c r="K137" s="37">
        <f t="shared" ref="K137:K170" si="34">IF(($E137     =0),0,($J137     /$E137     ))</f>
        <v>0.26290544508053926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44797623</v>
      </c>
      <c r="O137" s="37">
        <f t="shared" ref="O137:O170" si="37">IF(($E137     =0),0,($N137     /$E137     ))</f>
        <v>0.7398342006340286</v>
      </c>
      <c r="P137" s="32">
        <f>SUM(P133:P136)</f>
        <v>14445078</v>
      </c>
      <c r="Q137" s="32">
        <f>SUM(Q133:Q136)</f>
        <v>55744890</v>
      </c>
      <c r="R137" s="32">
        <f>SUM(R133:R136)</f>
        <v>57357568</v>
      </c>
      <c r="S137" s="32">
        <f>SUM(S133:S136)</f>
        <v>41018893</v>
      </c>
      <c r="T137" s="37">
        <f t="shared" ref="T137:T170" si="38">IF(($R137     =0),0,($S137     /$R137     ))</f>
        <v>0.71514351863733139</v>
      </c>
      <c r="U137" s="37">
        <f t="shared" ref="U137:U170" si="39">IF(($P137     =0),0,(($J137     /$P137     )-1))</f>
        <v>0.10204735481525273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22274973</v>
      </c>
      <c r="E138" s="31">
        <v>21838463</v>
      </c>
      <c r="F138" s="31">
        <v>4649549</v>
      </c>
      <c r="G138" s="36">
        <f t="shared" si="32"/>
        <v>0.20873421485179802</v>
      </c>
      <c r="H138" s="31">
        <v>4267003</v>
      </c>
      <c r="I138" s="36">
        <f t="shared" si="33"/>
        <v>0.19156041176795141</v>
      </c>
      <c r="J138" s="31">
        <v>5792366</v>
      </c>
      <c r="K138" s="36">
        <f t="shared" si="34"/>
        <v>0.26523688961077524</v>
      </c>
      <c r="L138" s="31">
        <v>0</v>
      </c>
      <c r="M138" s="36">
        <f t="shared" si="35"/>
        <v>0</v>
      </c>
      <c r="N138" s="31">
        <f t="shared" si="36"/>
        <v>14708918</v>
      </c>
      <c r="O138" s="36">
        <f t="shared" si="37"/>
        <v>0.67353265657935724</v>
      </c>
      <c r="P138" s="31">
        <v>4881397</v>
      </c>
      <c r="Q138" s="31">
        <v>23604546</v>
      </c>
      <c r="R138" s="31">
        <v>23705721</v>
      </c>
      <c r="S138" s="31">
        <v>15510792</v>
      </c>
      <c r="T138" s="36">
        <f t="shared" si="38"/>
        <v>0.65430585300485056</v>
      </c>
      <c r="U138" s="36">
        <f t="shared" si="39"/>
        <v>0.18662055145279099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39063275</v>
      </c>
      <c r="E139" s="31">
        <v>37717833</v>
      </c>
      <c r="F139" s="31">
        <v>10215330</v>
      </c>
      <c r="G139" s="36">
        <f t="shared" si="32"/>
        <v>0.26150725969596761</v>
      </c>
      <c r="H139" s="31">
        <v>9665265</v>
      </c>
      <c r="I139" s="36">
        <f t="shared" si="33"/>
        <v>0.2474258750706386</v>
      </c>
      <c r="J139" s="31">
        <v>9215682</v>
      </c>
      <c r="K139" s="36">
        <f t="shared" si="34"/>
        <v>0.24433222343393907</v>
      </c>
      <c r="L139" s="31">
        <v>0</v>
      </c>
      <c r="M139" s="36">
        <f t="shared" si="35"/>
        <v>0</v>
      </c>
      <c r="N139" s="31">
        <f t="shared" si="36"/>
        <v>29096277</v>
      </c>
      <c r="O139" s="36">
        <f t="shared" si="37"/>
        <v>0.77141963590538198</v>
      </c>
      <c r="P139" s="31">
        <v>8223102</v>
      </c>
      <c r="Q139" s="31">
        <v>35944048</v>
      </c>
      <c r="R139" s="31">
        <v>36071411</v>
      </c>
      <c r="S139" s="31">
        <v>24657475</v>
      </c>
      <c r="T139" s="36">
        <f t="shared" si="38"/>
        <v>0.68357389734490837</v>
      </c>
      <c r="U139" s="36">
        <f t="shared" si="39"/>
        <v>0.12070627361791209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44569404</v>
      </c>
      <c r="E140" s="31">
        <v>43664042</v>
      </c>
      <c r="F140" s="31">
        <v>9398811</v>
      </c>
      <c r="G140" s="36">
        <f t="shared" si="32"/>
        <v>0.21088033844921955</v>
      </c>
      <c r="H140" s="31">
        <v>12222317</v>
      </c>
      <c r="I140" s="36">
        <f t="shared" si="33"/>
        <v>0.2742311070616964</v>
      </c>
      <c r="J140" s="31">
        <v>7474555</v>
      </c>
      <c r="K140" s="36">
        <f t="shared" si="34"/>
        <v>0.17118330455984812</v>
      </c>
      <c r="L140" s="31">
        <v>0</v>
      </c>
      <c r="M140" s="36">
        <f t="shared" si="35"/>
        <v>0</v>
      </c>
      <c r="N140" s="31">
        <f t="shared" si="36"/>
        <v>29095683</v>
      </c>
      <c r="O140" s="36">
        <f t="shared" si="37"/>
        <v>0.66635340356259276</v>
      </c>
      <c r="P140" s="31">
        <v>8245248</v>
      </c>
      <c r="Q140" s="31">
        <v>39219468</v>
      </c>
      <c r="R140" s="31">
        <v>38733041</v>
      </c>
      <c r="S140" s="31">
        <v>26880131</v>
      </c>
      <c r="T140" s="36">
        <f t="shared" si="38"/>
        <v>0.69398452344601602</v>
      </c>
      <c r="U140" s="36">
        <f t="shared" si="39"/>
        <v>-9.3471172728825103E-2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25289755</v>
      </c>
      <c r="E141" s="31">
        <v>25205983</v>
      </c>
      <c r="F141" s="31">
        <v>9047870</v>
      </c>
      <c r="G141" s="36">
        <f t="shared" si="32"/>
        <v>0.35776819506555124</v>
      </c>
      <c r="H141" s="31">
        <v>7988036</v>
      </c>
      <c r="I141" s="36">
        <f t="shared" si="33"/>
        <v>0.31586055301840604</v>
      </c>
      <c r="J141" s="31">
        <v>4623992</v>
      </c>
      <c r="K141" s="36">
        <f t="shared" si="34"/>
        <v>0.18344819164561049</v>
      </c>
      <c r="L141" s="31">
        <v>0</v>
      </c>
      <c r="M141" s="36">
        <f t="shared" si="35"/>
        <v>0</v>
      </c>
      <c r="N141" s="31">
        <f t="shared" si="36"/>
        <v>21659898</v>
      </c>
      <c r="O141" s="36">
        <f t="shared" si="37"/>
        <v>0.85931574261555277</v>
      </c>
      <c r="P141" s="31">
        <v>8895812</v>
      </c>
      <c r="Q141" s="31">
        <v>32470590</v>
      </c>
      <c r="R141" s="31">
        <v>19635167</v>
      </c>
      <c r="S141" s="31">
        <v>28018741</v>
      </c>
      <c r="T141" s="36">
        <f t="shared" si="38"/>
        <v>1.4269672878259707</v>
      </c>
      <c r="U141" s="36">
        <f t="shared" si="39"/>
        <v>-0.48020574175803177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50678326</v>
      </c>
      <c r="E142" s="31">
        <v>65934459</v>
      </c>
      <c r="F142" s="31">
        <v>8702053</v>
      </c>
      <c r="G142" s="36">
        <f t="shared" si="32"/>
        <v>0.17171153206599601</v>
      </c>
      <c r="H142" s="31">
        <v>11936426</v>
      </c>
      <c r="I142" s="36">
        <f t="shared" si="33"/>
        <v>0.23553315474548231</v>
      </c>
      <c r="J142" s="31">
        <v>9598653</v>
      </c>
      <c r="K142" s="36">
        <f t="shared" si="34"/>
        <v>0.14557870263256426</v>
      </c>
      <c r="L142" s="31">
        <v>0</v>
      </c>
      <c r="M142" s="36">
        <f t="shared" si="35"/>
        <v>0</v>
      </c>
      <c r="N142" s="31">
        <f t="shared" si="36"/>
        <v>30237132</v>
      </c>
      <c r="O142" s="36">
        <f t="shared" si="37"/>
        <v>0.45859376809325153</v>
      </c>
      <c r="P142" s="31">
        <v>9801507</v>
      </c>
      <c r="Q142" s="31">
        <v>46861730</v>
      </c>
      <c r="R142" s="31">
        <v>50205313</v>
      </c>
      <c r="S142" s="31">
        <v>22827198</v>
      </c>
      <c r="T142" s="36">
        <f t="shared" si="38"/>
        <v>0.45467693827543709</v>
      </c>
      <c r="U142" s="36">
        <f t="shared" si="39"/>
        <v>-2.0696205185590344E-2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13973048</v>
      </c>
      <c r="E143" s="31">
        <v>55278623</v>
      </c>
      <c r="F143" s="31">
        <v>7136675</v>
      </c>
      <c r="G143" s="36">
        <f t="shared" si="32"/>
        <v>0.51074575854888637</v>
      </c>
      <c r="H143" s="31">
        <v>2980461</v>
      </c>
      <c r="I143" s="36">
        <f t="shared" si="33"/>
        <v>0.21330070575868629</v>
      </c>
      <c r="J143" s="31">
        <v>4812645</v>
      </c>
      <c r="K143" s="36">
        <f t="shared" si="34"/>
        <v>8.7061593411977722E-2</v>
      </c>
      <c r="L143" s="31">
        <v>0</v>
      </c>
      <c r="M143" s="36">
        <f t="shared" si="35"/>
        <v>0</v>
      </c>
      <c r="N143" s="31">
        <f t="shared" si="36"/>
        <v>14929781</v>
      </c>
      <c r="O143" s="36">
        <f t="shared" si="37"/>
        <v>0.27008236077081732</v>
      </c>
      <c r="P143" s="31">
        <v>2432693</v>
      </c>
      <c r="Q143" s="31">
        <v>9176324</v>
      </c>
      <c r="R143" s="31">
        <v>19062972</v>
      </c>
      <c r="S143" s="31">
        <v>5991632</v>
      </c>
      <c r="T143" s="36">
        <f t="shared" si="38"/>
        <v>0.31430733885566214</v>
      </c>
      <c r="U143" s="36">
        <f t="shared" si="39"/>
        <v>0.97831991130816753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195848781</v>
      </c>
      <c r="E144" s="32">
        <f>SUM(E138:E143)</f>
        <v>249639403</v>
      </c>
      <c r="F144" s="32">
        <f>SUM(F138:F143)</f>
        <v>49150288</v>
      </c>
      <c r="G144" s="37">
        <f t="shared" si="32"/>
        <v>0.25096039785920343</v>
      </c>
      <c r="H144" s="32">
        <f>SUM(H138:H143)</f>
        <v>49059508</v>
      </c>
      <c r="I144" s="37">
        <f t="shared" si="33"/>
        <v>0.25049687697571116</v>
      </c>
      <c r="J144" s="32">
        <f>SUM(J138:J143)</f>
        <v>41517893</v>
      </c>
      <c r="K144" s="37">
        <f t="shared" si="34"/>
        <v>0.16631145765077798</v>
      </c>
      <c r="L144" s="32">
        <f>SUM(L138:L143)</f>
        <v>0</v>
      </c>
      <c r="M144" s="37">
        <f t="shared" si="35"/>
        <v>0</v>
      </c>
      <c r="N144" s="32">
        <f t="shared" si="36"/>
        <v>139727689</v>
      </c>
      <c r="O144" s="37">
        <f t="shared" si="37"/>
        <v>0.55971808665156919</v>
      </c>
      <c r="P144" s="32">
        <f>SUM(P138:P143)</f>
        <v>42479759</v>
      </c>
      <c r="Q144" s="32">
        <f>SUM(Q138:Q143)</f>
        <v>187276706</v>
      </c>
      <c r="R144" s="32">
        <f>SUM(R138:R143)</f>
        <v>187413625</v>
      </c>
      <c r="S144" s="32">
        <f>SUM(S138:S143)</f>
        <v>123885969</v>
      </c>
      <c r="T144" s="37">
        <f t="shared" si="38"/>
        <v>0.66102968234033144</v>
      </c>
      <c r="U144" s="37">
        <f t="shared" si="39"/>
        <v>-2.2642925069325415E-2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49506778</v>
      </c>
      <c r="E145" s="31">
        <v>46038028</v>
      </c>
      <c r="F145" s="31">
        <v>12037534</v>
      </c>
      <c r="G145" s="36">
        <f t="shared" si="32"/>
        <v>0.24314921080099375</v>
      </c>
      <c r="H145" s="31">
        <v>9055036</v>
      </c>
      <c r="I145" s="36">
        <f t="shared" si="33"/>
        <v>0.18290497515309923</v>
      </c>
      <c r="J145" s="31">
        <v>9092458</v>
      </c>
      <c r="K145" s="36">
        <f t="shared" si="34"/>
        <v>0.19749885898674896</v>
      </c>
      <c r="L145" s="31">
        <v>0</v>
      </c>
      <c r="M145" s="36">
        <f t="shared" si="35"/>
        <v>0</v>
      </c>
      <c r="N145" s="31">
        <f t="shared" si="36"/>
        <v>30185028</v>
      </c>
      <c r="O145" s="36">
        <f t="shared" si="37"/>
        <v>0.65565423436468651</v>
      </c>
      <c r="P145" s="31">
        <v>9525779</v>
      </c>
      <c r="Q145" s="31">
        <v>47407201</v>
      </c>
      <c r="R145" s="31">
        <v>49661637</v>
      </c>
      <c r="S145" s="31">
        <v>27032778</v>
      </c>
      <c r="T145" s="36">
        <f t="shared" si="38"/>
        <v>0.54433924520047539</v>
      </c>
      <c r="U145" s="36">
        <f t="shared" si="39"/>
        <v>-4.5489298040611637E-2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64988942</v>
      </c>
      <c r="E146" s="31">
        <v>74535557</v>
      </c>
      <c r="F146" s="31">
        <v>15396693</v>
      </c>
      <c r="G146" s="36">
        <f t="shared" si="32"/>
        <v>0.23691250428419039</v>
      </c>
      <c r="H146" s="31">
        <v>16504465</v>
      </c>
      <c r="I146" s="36">
        <f t="shared" si="33"/>
        <v>0.25395805027876894</v>
      </c>
      <c r="J146" s="31">
        <v>20024286</v>
      </c>
      <c r="K146" s="36">
        <f t="shared" si="34"/>
        <v>0.26865414046614022</v>
      </c>
      <c r="L146" s="31">
        <v>0</v>
      </c>
      <c r="M146" s="36">
        <f t="shared" si="35"/>
        <v>0</v>
      </c>
      <c r="N146" s="31">
        <f t="shared" si="36"/>
        <v>51925444</v>
      </c>
      <c r="O146" s="36">
        <f t="shared" si="37"/>
        <v>0.69665333016831144</v>
      </c>
      <c r="P146" s="31">
        <v>10596920</v>
      </c>
      <c r="Q146" s="31">
        <v>50436916</v>
      </c>
      <c r="R146" s="31">
        <v>62157644</v>
      </c>
      <c r="S146" s="31">
        <v>44261872</v>
      </c>
      <c r="T146" s="36">
        <f t="shared" si="38"/>
        <v>0.71209056765407641</v>
      </c>
      <c r="U146" s="36">
        <f t="shared" si="39"/>
        <v>0.8896326479769594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45064411</v>
      </c>
      <c r="E147" s="31">
        <v>49873123</v>
      </c>
      <c r="F147" s="31">
        <v>9174054</v>
      </c>
      <c r="G147" s="36">
        <f t="shared" si="32"/>
        <v>0.20357647634626802</v>
      </c>
      <c r="H147" s="31">
        <v>9659126</v>
      </c>
      <c r="I147" s="36">
        <f t="shared" si="33"/>
        <v>0.21434044705477234</v>
      </c>
      <c r="J147" s="31">
        <v>8700482</v>
      </c>
      <c r="K147" s="36">
        <f t="shared" si="34"/>
        <v>0.17445231973943159</v>
      </c>
      <c r="L147" s="31">
        <v>0</v>
      </c>
      <c r="M147" s="36">
        <f t="shared" si="35"/>
        <v>0</v>
      </c>
      <c r="N147" s="31">
        <f t="shared" si="36"/>
        <v>27533662</v>
      </c>
      <c r="O147" s="36">
        <f t="shared" si="37"/>
        <v>0.55207415023919792</v>
      </c>
      <c r="P147" s="31">
        <v>7949228</v>
      </c>
      <c r="Q147" s="31">
        <v>31649246</v>
      </c>
      <c r="R147" s="31">
        <v>37405697</v>
      </c>
      <c r="S147" s="31">
        <v>24555564</v>
      </c>
      <c r="T147" s="36">
        <f t="shared" si="38"/>
        <v>0.65646588539708273</v>
      </c>
      <c r="U147" s="36">
        <f t="shared" si="39"/>
        <v>9.4506535729004026E-2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46501861</v>
      </c>
      <c r="E148" s="31">
        <v>47329688</v>
      </c>
      <c r="F148" s="31">
        <v>12467370</v>
      </c>
      <c r="G148" s="36">
        <f t="shared" si="32"/>
        <v>0.26810475391511751</v>
      </c>
      <c r="H148" s="31">
        <v>10621066</v>
      </c>
      <c r="I148" s="36">
        <f t="shared" si="33"/>
        <v>0.22840088055830712</v>
      </c>
      <c r="J148" s="31">
        <v>8504468</v>
      </c>
      <c r="K148" s="36">
        <f t="shared" si="34"/>
        <v>0.17968569748442034</v>
      </c>
      <c r="L148" s="31">
        <v>0</v>
      </c>
      <c r="M148" s="36">
        <f t="shared" si="35"/>
        <v>0</v>
      </c>
      <c r="N148" s="31">
        <f t="shared" si="36"/>
        <v>31592904</v>
      </c>
      <c r="O148" s="36">
        <f t="shared" si="37"/>
        <v>0.66750712576005145</v>
      </c>
      <c r="P148" s="31">
        <v>7996506</v>
      </c>
      <c r="Q148" s="31">
        <v>43637130</v>
      </c>
      <c r="R148" s="31">
        <v>44321478</v>
      </c>
      <c r="S148" s="31">
        <v>30513024</v>
      </c>
      <c r="T148" s="36">
        <f t="shared" si="38"/>
        <v>0.68844779950704715</v>
      </c>
      <c r="U148" s="36">
        <f t="shared" si="39"/>
        <v>6.3522993667484373E-2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5280150</v>
      </c>
      <c r="E149" s="31">
        <v>5183329</v>
      </c>
      <c r="F149" s="31">
        <v>81159</v>
      </c>
      <c r="G149" s="36">
        <f t="shared" si="32"/>
        <v>1.5370586062895941E-2</v>
      </c>
      <c r="H149" s="31">
        <v>2975268</v>
      </c>
      <c r="I149" s="36">
        <f t="shared" si="33"/>
        <v>0.56348171926933899</v>
      </c>
      <c r="J149" s="31">
        <v>620570</v>
      </c>
      <c r="K149" s="36">
        <f t="shared" si="34"/>
        <v>0.11972421584661132</v>
      </c>
      <c r="L149" s="31">
        <v>0</v>
      </c>
      <c r="M149" s="36">
        <f t="shared" si="35"/>
        <v>0</v>
      </c>
      <c r="N149" s="31">
        <f t="shared" si="36"/>
        <v>3676997</v>
      </c>
      <c r="O149" s="36">
        <f t="shared" si="37"/>
        <v>0.7093890818043771</v>
      </c>
      <c r="P149" s="31">
        <v>2781511</v>
      </c>
      <c r="Q149" s="31">
        <v>5880000</v>
      </c>
      <c r="R149" s="31">
        <v>6434565</v>
      </c>
      <c r="S149" s="31">
        <v>7073695</v>
      </c>
      <c r="T149" s="36">
        <f t="shared" si="38"/>
        <v>1.0993276157751146</v>
      </c>
      <c r="U149" s="36">
        <f t="shared" si="39"/>
        <v>-0.77689464467334479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211342142</v>
      </c>
      <c r="E150" s="32">
        <f>SUM(E145:E149)</f>
        <v>222959725</v>
      </c>
      <c r="F150" s="32">
        <f>SUM(F145:F149)</f>
        <v>49156810</v>
      </c>
      <c r="G150" s="37">
        <f t="shared" si="32"/>
        <v>0.23259350707252696</v>
      </c>
      <c r="H150" s="32">
        <f>SUM(H145:H149)</f>
        <v>48814961</v>
      </c>
      <c r="I150" s="37">
        <f t="shared" si="33"/>
        <v>0.23097599247385314</v>
      </c>
      <c r="J150" s="32">
        <f>SUM(J145:J149)</f>
        <v>46942264</v>
      </c>
      <c r="K150" s="37">
        <f t="shared" si="34"/>
        <v>0.21054145092796467</v>
      </c>
      <c r="L150" s="32">
        <f>SUM(L145:L149)</f>
        <v>0</v>
      </c>
      <c r="M150" s="37">
        <f t="shared" si="35"/>
        <v>0</v>
      </c>
      <c r="N150" s="32">
        <f t="shared" si="36"/>
        <v>144914035</v>
      </c>
      <c r="O150" s="37">
        <f t="shared" si="37"/>
        <v>0.6499561075436382</v>
      </c>
      <c r="P150" s="32">
        <f>SUM(P145:P149)</f>
        <v>38849944</v>
      </c>
      <c r="Q150" s="32">
        <f>SUM(Q145:Q149)</f>
        <v>179010493</v>
      </c>
      <c r="R150" s="32">
        <f>SUM(R145:R149)</f>
        <v>199981021</v>
      </c>
      <c r="S150" s="32">
        <f>SUM(S145:S149)</f>
        <v>133436933</v>
      </c>
      <c r="T150" s="37">
        <f t="shared" si="38"/>
        <v>0.667247983497394</v>
      </c>
      <c r="U150" s="37">
        <f t="shared" si="39"/>
        <v>0.20829682534420124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10659332</v>
      </c>
      <c r="E151" s="31">
        <v>9952977</v>
      </c>
      <c r="F151" s="31">
        <v>2366967</v>
      </c>
      <c r="G151" s="36">
        <f t="shared" si="32"/>
        <v>0.22205584740206985</v>
      </c>
      <c r="H151" s="31">
        <v>2765703</v>
      </c>
      <c r="I151" s="36">
        <f t="shared" si="33"/>
        <v>0.25946306954319465</v>
      </c>
      <c r="J151" s="31">
        <v>2415364</v>
      </c>
      <c r="K151" s="36">
        <f t="shared" si="34"/>
        <v>0.24267754260860847</v>
      </c>
      <c r="L151" s="31">
        <v>0</v>
      </c>
      <c r="M151" s="36">
        <f t="shared" si="35"/>
        <v>0</v>
      </c>
      <c r="N151" s="31">
        <f t="shared" si="36"/>
        <v>7548034</v>
      </c>
      <c r="O151" s="36">
        <f t="shared" si="37"/>
        <v>0.75836948080961109</v>
      </c>
      <c r="P151" s="31">
        <v>2809801</v>
      </c>
      <c r="Q151" s="31">
        <v>22668980</v>
      </c>
      <c r="R151" s="31">
        <v>21781269</v>
      </c>
      <c r="S151" s="31">
        <v>7429442</v>
      </c>
      <c r="T151" s="36">
        <f t="shared" si="38"/>
        <v>0.34109316587568889</v>
      </c>
      <c r="U151" s="36">
        <f t="shared" si="39"/>
        <v>-0.1403789805754927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161780400</v>
      </c>
      <c r="E152" s="31">
        <v>157660930</v>
      </c>
      <c r="F152" s="31">
        <v>40199830</v>
      </c>
      <c r="G152" s="36">
        <f t="shared" si="32"/>
        <v>0.24848393254065387</v>
      </c>
      <c r="H152" s="31">
        <v>38352865</v>
      </c>
      <c r="I152" s="36">
        <f t="shared" si="33"/>
        <v>0.23706743832998312</v>
      </c>
      <c r="J152" s="31">
        <v>36856583</v>
      </c>
      <c r="K152" s="36">
        <f t="shared" si="34"/>
        <v>0.23377118858806681</v>
      </c>
      <c r="L152" s="31">
        <v>0</v>
      </c>
      <c r="M152" s="36">
        <f t="shared" si="35"/>
        <v>0</v>
      </c>
      <c r="N152" s="31">
        <f t="shared" si="36"/>
        <v>115409278</v>
      </c>
      <c r="O152" s="36">
        <f t="shared" si="37"/>
        <v>0.73200936972780761</v>
      </c>
      <c r="P152" s="31">
        <v>35619227</v>
      </c>
      <c r="Q152" s="31">
        <v>154947100</v>
      </c>
      <c r="R152" s="31">
        <v>153937656</v>
      </c>
      <c r="S152" s="31">
        <v>112830901</v>
      </c>
      <c r="T152" s="36">
        <f t="shared" si="38"/>
        <v>0.73296491535508379</v>
      </c>
      <c r="U152" s="36">
        <f t="shared" si="39"/>
        <v>3.4738429332000997E-2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23814757</v>
      </c>
      <c r="E153" s="31">
        <v>25356167</v>
      </c>
      <c r="F153" s="31">
        <v>6073485</v>
      </c>
      <c r="G153" s="36">
        <f t="shared" si="32"/>
        <v>0.2550303158667544</v>
      </c>
      <c r="H153" s="31">
        <v>6232975</v>
      </c>
      <c r="I153" s="36">
        <f t="shared" si="33"/>
        <v>0.26172742388259512</v>
      </c>
      <c r="J153" s="31">
        <v>5988512</v>
      </c>
      <c r="K153" s="36">
        <f t="shared" si="34"/>
        <v>0.23617575953021605</v>
      </c>
      <c r="L153" s="31">
        <v>0</v>
      </c>
      <c r="M153" s="36">
        <f t="shared" si="35"/>
        <v>0</v>
      </c>
      <c r="N153" s="31">
        <f t="shared" si="36"/>
        <v>18294972</v>
      </c>
      <c r="O153" s="36">
        <f t="shared" si="37"/>
        <v>0.72151962084805643</v>
      </c>
      <c r="P153" s="31">
        <v>6308199</v>
      </c>
      <c r="Q153" s="31">
        <v>26123580</v>
      </c>
      <c r="R153" s="31">
        <v>23826720</v>
      </c>
      <c r="S153" s="31">
        <v>17848906</v>
      </c>
      <c r="T153" s="36">
        <f t="shared" si="38"/>
        <v>0.74911301261776697</v>
      </c>
      <c r="U153" s="36">
        <f t="shared" si="39"/>
        <v>-5.0678014438035324E-2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11931391</v>
      </c>
      <c r="E154" s="31">
        <v>11931391</v>
      </c>
      <c r="F154" s="31">
        <v>3156705</v>
      </c>
      <c r="G154" s="36">
        <f t="shared" si="32"/>
        <v>0.26457141501774606</v>
      </c>
      <c r="H154" s="31">
        <v>4249786</v>
      </c>
      <c r="I154" s="36">
        <f t="shared" si="33"/>
        <v>0.35618529306432084</v>
      </c>
      <c r="J154" s="31">
        <v>1681267</v>
      </c>
      <c r="K154" s="36">
        <f t="shared" si="34"/>
        <v>0.14091123155715876</v>
      </c>
      <c r="L154" s="31">
        <v>0</v>
      </c>
      <c r="M154" s="36">
        <f t="shared" si="35"/>
        <v>0</v>
      </c>
      <c r="N154" s="31">
        <f t="shared" si="36"/>
        <v>9087758</v>
      </c>
      <c r="O154" s="36">
        <f t="shared" si="37"/>
        <v>0.76166793963922563</v>
      </c>
      <c r="P154" s="31">
        <v>2378909</v>
      </c>
      <c r="Q154" s="31">
        <v>13315260</v>
      </c>
      <c r="R154" s="31">
        <v>14450338</v>
      </c>
      <c r="S154" s="31">
        <v>12789474</v>
      </c>
      <c r="T154" s="36">
        <f t="shared" si="38"/>
        <v>0.88506400334718816</v>
      </c>
      <c r="U154" s="36">
        <f t="shared" si="39"/>
        <v>-0.29326132273239536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23283608</v>
      </c>
      <c r="E155" s="31">
        <v>23564966</v>
      </c>
      <c r="F155" s="31">
        <v>5719564</v>
      </c>
      <c r="G155" s="36">
        <f t="shared" si="32"/>
        <v>0.24564766766387752</v>
      </c>
      <c r="H155" s="31">
        <v>5566634</v>
      </c>
      <c r="I155" s="36">
        <f t="shared" si="33"/>
        <v>0.23907952753714115</v>
      </c>
      <c r="J155" s="31">
        <v>5978702</v>
      </c>
      <c r="K155" s="36">
        <f t="shared" si="34"/>
        <v>0.25371146302523839</v>
      </c>
      <c r="L155" s="31">
        <v>0</v>
      </c>
      <c r="M155" s="36">
        <f t="shared" si="35"/>
        <v>0</v>
      </c>
      <c r="N155" s="31">
        <f t="shared" si="36"/>
        <v>17264900</v>
      </c>
      <c r="O155" s="36">
        <f t="shared" si="37"/>
        <v>0.73265117378060296</v>
      </c>
      <c r="P155" s="31">
        <v>5404301</v>
      </c>
      <c r="Q155" s="31">
        <v>18255237</v>
      </c>
      <c r="R155" s="31">
        <v>21908018</v>
      </c>
      <c r="S155" s="31">
        <v>16727037</v>
      </c>
      <c r="T155" s="36">
        <f t="shared" si="38"/>
        <v>0.76351210775890366</v>
      </c>
      <c r="U155" s="36">
        <f t="shared" si="39"/>
        <v>0.10628590080382283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39565816</v>
      </c>
      <c r="E156" s="31">
        <v>36805475</v>
      </c>
      <c r="F156" s="31">
        <v>8997096</v>
      </c>
      <c r="G156" s="36">
        <f t="shared" si="32"/>
        <v>0.22739568924851694</v>
      </c>
      <c r="H156" s="31">
        <v>11973530</v>
      </c>
      <c r="I156" s="36">
        <f t="shared" si="33"/>
        <v>0.30262310273090287</v>
      </c>
      <c r="J156" s="31">
        <v>8039262</v>
      </c>
      <c r="K156" s="36">
        <f t="shared" si="34"/>
        <v>0.21842570976193079</v>
      </c>
      <c r="L156" s="31">
        <v>0</v>
      </c>
      <c r="M156" s="36">
        <f t="shared" si="35"/>
        <v>0</v>
      </c>
      <c r="N156" s="31">
        <f t="shared" si="36"/>
        <v>29009888</v>
      </c>
      <c r="O156" s="36">
        <f t="shared" si="37"/>
        <v>0.78819490850206386</v>
      </c>
      <c r="P156" s="31">
        <v>8917670</v>
      </c>
      <c r="Q156" s="31">
        <v>54411078</v>
      </c>
      <c r="R156" s="31">
        <v>47725007</v>
      </c>
      <c r="S156" s="31">
        <v>37407809</v>
      </c>
      <c r="T156" s="36">
        <f t="shared" si="38"/>
        <v>0.78381987455758784</v>
      </c>
      <c r="U156" s="36">
        <f t="shared" si="39"/>
        <v>-9.8501962956691558E-2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271035304</v>
      </c>
      <c r="E157" s="32">
        <f>SUM(E151:E156)</f>
        <v>265271906</v>
      </c>
      <c r="F157" s="32">
        <f>SUM(F151:F156)</f>
        <v>66513647</v>
      </c>
      <c r="G157" s="37">
        <f t="shared" si="32"/>
        <v>0.24540584203746388</v>
      </c>
      <c r="H157" s="32">
        <f>SUM(H151:H156)</f>
        <v>69141493</v>
      </c>
      <c r="I157" s="37">
        <f t="shared" si="33"/>
        <v>0.25510142767231536</v>
      </c>
      <c r="J157" s="32">
        <f>SUM(J151:J156)</f>
        <v>60959690</v>
      </c>
      <c r="K157" s="37">
        <f t="shared" si="34"/>
        <v>0.22980077656621503</v>
      </c>
      <c r="L157" s="32">
        <f>SUM(L151:L156)</f>
        <v>0</v>
      </c>
      <c r="M157" s="37">
        <f t="shared" si="35"/>
        <v>0</v>
      </c>
      <c r="N157" s="32">
        <f t="shared" si="36"/>
        <v>196614830</v>
      </c>
      <c r="O157" s="37">
        <f t="shared" si="37"/>
        <v>0.74118225697070239</v>
      </c>
      <c r="P157" s="32">
        <f>SUM(P151:P156)</f>
        <v>61438107</v>
      </c>
      <c r="Q157" s="32">
        <f>SUM(Q151:Q156)</f>
        <v>289721235</v>
      </c>
      <c r="R157" s="32">
        <f>SUM(R151:R156)</f>
        <v>283629008</v>
      </c>
      <c r="S157" s="32">
        <f>SUM(S151:S156)</f>
        <v>205033569</v>
      </c>
      <c r="T157" s="37">
        <f t="shared" si="38"/>
        <v>0.72289350953834741</v>
      </c>
      <c r="U157" s="37">
        <f t="shared" si="39"/>
        <v>-7.7869749469983152E-3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36398486</v>
      </c>
      <c r="E158" s="31">
        <v>40484494</v>
      </c>
      <c r="F158" s="31">
        <v>11375168</v>
      </c>
      <c r="G158" s="36">
        <f t="shared" si="32"/>
        <v>0.31251761405680445</v>
      </c>
      <c r="H158" s="31">
        <v>10859703</v>
      </c>
      <c r="I158" s="36">
        <f t="shared" si="33"/>
        <v>0.29835589864919104</v>
      </c>
      <c r="J158" s="31">
        <v>10835369</v>
      </c>
      <c r="K158" s="36">
        <f t="shared" si="34"/>
        <v>0.2676424460189622</v>
      </c>
      <c r="L158" s="31">
        <v>0</v>
      </c>
      <c r="M158" s="36">
        <f t="shared" si="35"/>
        <v>0</v>
      </c>
      <c r="N158" s="31">
        <f t="shared" si="36"/>
        <v>33070240</v>
      </c>
      <c r="O158" s="36">
        <f t="shared" si="37"/>
        <v>0.81686188297178663</v>
      </c>
      <c r="P158" s="31">
        <v>11084739</v>
      </c>
      <c r="Q158" s="31">
        <v>30811229</v>
      </c>
      <c r="R158" s="31">
        <v>30452711</v>
      </c>
      <c r="S158" s="31">
        <v>30280999</v>
      </c>
      <c r="T158" s="36">
        <f t="shared" si="38"/>
        <v>0.99436135587403041</v>
      </c>
      <c r="U158" s="36">
        <f t="shared" si="39"/>
        <v>-2.249669568223478E-2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79698180</v>
      </c>
      <c r="E159" s="31">
        <v>74165165</v>
      </c>
      <c r="F159" s="31">
        <v>13919589</v>
      </c>
      <c r="G159" s="36">
        <f t="shared" si="32"/>
        <v>0.17465378757708144</v>
      </c>
      <c r="H159" s="31">
        <v>17243781</v>
      </c>
      <c r="I159" s="36">
        <f t="shared" si="33"/>
        <v>0.21636354807600375</v>
      </c>
      <c r="J159" s="31">
        <v>15800226</v>
      </c>
      <c r="K159" s="36">
        <f t="shared" si="34"/>
        <v>0.21304106853938773</v>
      </c>
      <c r="L159" s="31">
        <v>0</v>
      </c>
      <c r="M159" s="36">
        <f t="shared" si="35"/>
        <v>0</v>
      </c>
      <c r="N159" s="31">
        <f t="shared" si="36"/>
        <v>46963596</v>
      </c>
      <c r="O159" s="36">
        <f t="shared" si="37"/>
        <v>0.63322984584474395</v>
      </c>
      <c r="P159" s="31">
        <v>14332578</v>
      </c>
      <c r="Q159" s="31">
        <v>75152103</v>
      </c>
      <c r="R159" s="31">
        <v>72666781</v>
      </c>
      <c r="S159" s="31">
        <v>46702857</v>
      </c>
      <c r="T159" s="36">
        <f t="shared" si="38"/>
        <v>0.64269885575363517</v>
      </c>
      <c r="U159" s="36">
        <f t="shared" si="39"/>
        <v>0.10239944272412127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21207608</v>
      </c>
      <c r="E160" s="31">
        <v>21592184</v>
      </c>
      <c r="F160" s="31">
        <v>4945637</v>
      </c>
      <c r="G160" s="36">
        <f t="shared" si="32"/>
        <v>0.23320107576488588</v>
      </c>
      <c r="H160" s="31">
        <v>6613665</v>
      </c>
      <c r="I160" s="36">
        <f t="shared" si="33"/>
        <v>0.31185341600052208</v>
      </c>
      <c r="J160" s="31">
        <v>5253549</v>
      </c>
      <c r="K160" s="36">
        <f t="shared" si="34"/>
        <v>0.2433079025262104</v>
      </c>
      <c r="L160" s="31">
        <v>0</v>
      </c>
      <c r="M160" s="36">
        <f t="shared" si="35"/>
        <v>0</v>
      </c>
      <c r="N160" s="31">
        <f t="shared" si="36"/>
        <v>16812851</v>
      </c>
      <c r="O160" s="36">
        <f t="shared" si="37"/>
        <v>0.77865448905029711</v>
      </c>
      <c r="P160" s="31">
        <v>4227172</v>
      </c>
      <c r="Q160" s="31">
        <v>21619198</v>
      </c>
      <c r="R160" s="31">
        <v>21262926</v>
      </c>
      <c r="S160" s="31">
        <v>14462283</v>
      </c>
      <c r="T160" s="36">
        <f t="shared" si="38"/>
        <v>0.68016429159373459</v>
      </c>
      <c r="U160" s="36">
        <f t="shared" si="39"/>
        <v>0.24280464575370964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19984891</v>
      </c>
      <c r="E161" s="31">
        <v>17910385</v>
      </c>
      <c r="F161" s="31">
        <v>3723975</v>
      </c>
      <c r="G161" s="36">
        <f t="shared" si="32"/>
        <v>0.18633952019052794</v>
      </c>
      <c r="H161" s="31">
        <v>4017627</v>
      </c>
      <c r="I161" s="36">
        <f t="shared" si="33"/>
        <v>0.20103322054646183</v>
      </c>
      <c r="J161" s="31">
        <v>4239410</v>
      </c>
      <c r="K161" s="36">
        <f t="shared" si="34"/>
        <v>0.23670122110719563</v>
      </c>
      <c r="L161" s="31">
        <v>0</v>
      </c>
      <c r="M161" s="36">
        <f t="shared" si="35"/>
        <v>0</v>
      </c>
      <c r="N161" s="31">
        <f t="shared" si="36"/>
        <v>11981012</v>
      </c>
      <c r="O161" s="36">
        <f t="shared" si="37"/>
        <v>0.66894218075155842</v>
      </c>
      <c r="P161" s="31">
        <v>3838187</v>
      </c>
      <c r="Q161" s="31">
        <v>17350919</v>
      </c>
      <c r="R161" s="31">
        <v>19227366</v>
      </c>
      <c r="S161" s="31">
        <v>11420222</v>
      </c>
      <c r="T161" s="36">
        <f t="shared" si="38"/>
        <v>0.59395665532137887</v>
      </c>
      <c r="U161" s="36">
        <f t="shared" si="39"/>
        <v>0.10453451069476283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28967749</v>
      </c>
      <c r="E162" s="31">
        <v>28776877</v>
      </c>
      <c r="F162" s="31">
        <v>7265467</v>
      </c>
      <c r="G162" s="36">
        <f t="shared" si="32"/>
        <v>0.25081227402239642</v>
      </c>
      <c r="H162" s="31">
        <v>6456794</v>
      </c>
      <c r="I162" s="36">
        <f t="shared" si="33"/>
        <v>0.22289595232270204</v>
      </c>
      <c r="J162" s="31">
        <v>5410961</v>
      </c>
      <c r="K162" s="36">
        <f t="shared" si="34"/>
        <v>0.18803155742021624</v>
      </c>
      <c r="L162" s="31">
        <v>0</v>
      </c>
      <c r="M162" s="36">
        <f t="shared" si="35"/>
        <v>0</v>
      </c>
      <c r="N162" s="31">
        <f t="shared" si="36"/>
        <v>19133222</v>
      </c>
      <c r="O162" s="36">
        <f t="shared" si="37"/>
        <v>0.66488180770971084</v>
      </c>
      <c r="P162" s="31">
        <v>3986884</v>
      </c>
      <c r="Q162" s="31">
        <v>28093572</v>
      </c>
      <c r="R162" s="31">
        <v>25472842</v>
      </c>
      <c r="S162" s="31">
        <v>16056408</v>
      </c>
      <c r="T162" s="36">
        <f t="shared" si="38"/>
        <v>0.63033437729484598</v>
      </c>
      <c r="U162" s="36">
        <f t="shared" si="39"/>
        <v>0.35719047757597155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186256914</v>
      </c>
      <c r="E163" s="32">
        <f>SUM(E158:E162)</f>
        <v>182929105</v>
      </c>
      <c r="F163" s="32">
        <f>SUM(F158:F162)</f>
        <v>41229836</v>
      </c>
      <c r="G163" s="37">
        <f t="shared" si="32"/>
        <v>0.22136002962016219</v>
      </c>
      <c r="H163" s="32">
        <f>SUM(H158:H162)</f>
        <v>45191570</v>
      </c>
      <c r="I163" s="37">
        <f t="shared" si="33"/>
        <v>0.24263029505578515</v>
      </c>
      <c r="J163" s="32">
        <f>SUM(J158:J162)</f>
        <v>41539515</v>
      </c>
      <c r="K163" s="37">
        <f t="shared" si="34"/>
        <v>0.22707985697519265</v>
      </c>
      <c r="L163" s="32">
        <f>SUM(L158:L162)</f>
        <v>0</v>
      </c>
      <c r="M163" s="37">
        <f t="shared" si="35"/>
        <v>0</v>
      </c>
      <c r="N163" s="32">
        <f t="shared" si="36"/>
        <v>127960921</v>
      </c>
      <c r="O163" s="37">
        <f t="shared" si="37"/>
        <v>0.69951099908349745</v>
      </c>
      <c r="P163" s="32">
        <f>SUM(P158:P162)</f>
        <v>37469560</v>
      </c>
      <c r="Q163" s="32">
        <f>SUM(Q158:Q162)</f>
        <v>173027021</v>
      </c>
      <c r="R163" s="32">
        <f>SUM(R158:R162)</f>
        <v>169082626</v>
      </c>
      <c r="S163" s="32">
        <f>SUM(S158:S162)</f>
        <v>118922769</v>
      </c>
      <c r="T163" s="37">
        <f t="shared" si="38"/>
        <v>0.70334115227190763</v>
      </c>
      <c r="U163" s="37">
        <f t="shared" si="39"/>
        <v>0.10862030405481149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11024274</v>
      </c>
      <c r="E164" s="31">
        <v>11502659</v>
      </c>
      <c r="F164" s="31">
        <v>3170724</v>
      </c>
      <c r="G164" s="36">
        <f t="shared" si="32"/>
        <v>0.2876129530162258</v>
      </c>
      <c r="H164" s="31">
        <v>2811944</v>
      </c>
      <c r="I164" s="36">
        <f t="shared" si="33"/>
        <v>0.25506840631863831</v>
      </c>
      <c r="J164" s="31">
        <v>2948424</v>
      </c>
      <c r="K164" s="36">
        <f t="shared" si="34"/>
        <v>0.25632542875521214</v>
      </c>
      <c r="L164" s="31">
        <v>0</v>
      </c>
      <c r="M164" s="36">
        <f t="shared" si="35"/>
        <v>0</v>
      </c>
      <c r="N164" s="31">
        <f t="shared" si="36"/>
        <v>8931092</v>
      </c>
      <c r="O164" s="36">
        <f t="shared" si="37"/>
        <v>0.77643716987524358</v>
      </c>
      <c r="P164" s="31">
        <v>2387381</v>
      </c>
      <c r="Q164" s="31">
        <v>11426088</v>
      </c>
      <c r="R164" s="31">
        <v>10130331</v>
      </c>
      <c r="S164" s="31">
        <v>7441762</v>
      </c>
      <c r="T164" s="36">
        <f t="shared" si="38"/>
        <v>0.73460205791893673</v>
      </c>
      <c r="U164" s="36">
        <f t="shared" si="39"/>
        <v>0.23500354572646764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16939462</v>
      </c>
      <c r="E165" s="31">
        <v>17901992</v>
      </c>
      <c r="F165" s="31">
        <v>3189779</v>
      </c>
      <c r="G165" s="36">
        <f t="shared" si="32"/>
        <v>0.18830462266156978</v>
      </c>
      <c r="H165" s="31">
        <v>4080381</v>
      </c>
      <c r="I165" s="36">
        <f t="shared" si="33"/>
        <v>0.24088020032749563</v>
      </c>
      <c r="J165" s="31">
        <v>5442483</v>
      </c>
      <c r="K165" s="36">
        <f t="shared" si="34"/>
        <v>0.30401549726980104</v>
      </c>
      <c r="L165" s="31">
        <v>0</v>
      </c>
      <c r="M165" s="36">
        <f t="shared" si="35"/>
        <v>0</v>
      </c>
      <c r="N165" s="31">
        <f t="shared" si="36"/>
        <v>12712643</v>
      </c>
      <c r="O165" s="36">
        <f t="shared" si="37"/>
        <v>0.71012449340833128</v>
      </c>
      <c r="P165" s="31">
        <v>4094014</v>
      </c>
      <c r="Q165" s="31">
        <v>13491577</v>
      </c>
      <c r="R165" s="31">
        <v>14639296</v>
      </c>
      <c r="S165" s="31">
        <v>10416034</v>
      </c>
      <c r="T165" s="36">
        <f t="shared" si="38"/>
        <v>0.71151194702258902</v>
      </c>
      <c r="U165" s="36">
        <f t="shared" si="39"/>
        <v>0.32937576666811585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65139761</v>
      </c>
      <c r="E166" s="31">
        <v>68655273</v>
      </c>
      <c r="F166" s="31">
        <v>15680064</v>
      </c>
      <c r="G166" s="36">
        <f t="shared" si="32"/>
        <v>0.24071417762800817</v>
      </c>
      <c r="H166" s="31">
        <v>16834823</v>
      </c>
      <c r="I166" s="36">
        <f t="shared" si="33"/>
        <v>0.25844158378167831</v>
      </c>
      <c r="J166" s="31">
        <v>15625971</v>
      </c>
      <c r="K166" s="36">
        <f t="shared" si="34"/>
        <v>0.2276004495677994</v>
      </c>
      <c r="L166" s="31">
        <v>0</v>
      </c>
      <c r="M166" s="36">
        <f t="shared" si="35"/>
        <v>0</v>
      </c>
      <c r="N166" s="31">
        <f t="shared" si="36"/>
        <v>48140858</v>
      </c>
      <c r="O166" s="36">
        <f t="shared" si="37"/>
        <v>0.70119680392211103</v>
      </c>
      <c r="P166" s="31">
        <v>13349552</v>
      </c>
      <c r="Q166" s="31">
        <v>57546976</v>
      </c>
      <c r="R166" s="31">
        <v>60199013</v>
      </c>
      <c r="S166" s="31">
        <v>41263727</v>
      </c>
      <c r="T166" s="36">
        <f t="shared" si="38"/>
        <v>0.68545520837692142</v>
      </c>
      <c r="U166" s="36">
        <f t="shared" si="39"/>
        <v>0.17052399960687814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22052765</v>
      </c>
      <c r="E167" s="31">
        <v>22975865</v>
      </c>
      <c r="F167" s="31">
        <v>4946630</v>
      </c>
      <c r="G167" s="36">
        <f t="shared" si="32"/>
        <v>0.22430883383557573</v>
      </c>
      <c r="H167" s="31">
        <v>6333646</v>
      </c>
      <c r="I167" s="36">
        <f t="shared" si="33"/>
        <v>0.28720416691512379</v>
      </c>
      <c r="J167" s="31">
        <v>4963057</v>
      </c>
      <c r="K167" s="36">
        <f t="shared" si="34"/>
        <v>0.21601175842563489</v>
      </c>
      <c r="L167" s="31">
        <v>0</v>
      </c>
      <c r="M167" s="36">
        <f t="shared" si="35"/>
        <v>0</v>
      </c>
      <c r="N167" s="31">
        <f t="shared" si="36"/>
        <v>16243333</v>
      </c>
      <c r="O167" s="36">
        <f t="shared" si="37"/>
        <v>0.70697373091285143</v>
      </c>
      <c r="P167" s="31">
        <v>4563073</v>
      </c>
      <c r="Q167" s="31">
        <v>21021729</v>
      </c>
      <c r="R167" s="31">
        <v>21583729</v>
      </c>
      <c r="S167" s="31">
        <v>14261352</v>
      </c>
      <c r="T167" s="36">
        <f t="shared" si="38"/>
        <v>0.66074550880434058</v>
      </c>
      <c r="U167" s="36">
        <f t="shared" si="39"/>
        <v>8.7656717304325449E-2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22764931</v>
      </c>
      <c r="E168" s="31">
        <v>20654202</v>
      </c>
      <c r="F168" s="31">
        <v>3835571</v>
      </c>
      <c r="G168" s="36">
        <f t="shared" si="32"/>
        <v>0.1684859488482526</v>
      </c>
      <c r="H168" s="31">
        <v>3244042</v>
      </c>
      <c r="I168" s="36">
        <f t="shared" si="33"/>
        <v>0.14250172776715203</v>
      </c>
      <c r="J168" s="31">
        <v>3921014</v>
      </c>
      <c r="K168" s="36">
        <f t="shared" si="34"/>
        <v>0.18984098247901324</v>
      </c>
      <c r="L168" s="31">
        <v>0</v>
      </c>
      <c r="M168" s="36">
        <f t="shared" si="35"/>
        <v>0</v>
      </c>
      <c r="N168" s="31">
        <f t="shared" si="36"/>
        <v>11000627</v>
      </c>
      <c r="O168" s="36">
        <f t="shared" si="37"/>
        <v>0.53260963555987295</v>
      </c>
      <c r="P168" s="31">
        <v>5479438</v>
      </c>
      <c r="Q168" s="31">
        <v>24662245</v>
      </c>
      <c r="R168" s="31">
        <v>22043126</v>
      </c>
      <c r="S168" s="31">
        <v>13847990</v>
      </c>
      <c r="T168" s="36">
        <f t="shared" si="38"/>
        <v>0.62822260327323809</v>
      </c>
      <c r="U168" s="36">
        <f t="shared" si="39"/>
        <v>-0.28441310951962595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137921193</v>
      </c>
      <c r="E169" s="32">
        <f>SUM(E164:E168)</f>
        <v>141689991</v>
      </c>
      <c r="F169" s="32">
        <f>SUM(F164:F168)</f>
        <v>30822768</v>
      </c>
      <c r="G169" s="37">
        <f t="shared" si="32"/>
        <v>0.22348101353792668</v>
      </c>
      <c r="H169" s="32">
        <f>SUM(H164:H168)</f>
        <v>33304836</v>
      </c>
      <c r="I169" s="37">
        <f t="shared" si="33"/>
        <v>0.24147729058579126</v>
      </c>
      <c r="J169" s="32">
        <f>SUM(J164:J168)</f>
        <v>32900949</v>
      </c>
      <c r="K169" s="37">
        <f t="shared" si="34"/>
        <v>0.23220376236737852</v>
      </c>
      <c r="L169" s="32">
        <f>SUM(L164:L168)</f>
        <v>0</v>
      </c>
      <c r="M169" s="37">
        <f t="shared" si="35"/>
        <v>0</v>
      </c>
      <c r="N169" s="32">
        <f t="shared" si="36"/>
        <v>97028553</v>
      </c>
      <c r="O169" s="37">
        <f t="shared" si="37"/>
        <v>0.68479468673267119</v>
      </c>
      <c r="P169" s="32">
        <f>SUM(P164:P168)</f>
        <v>29873458</v>
      </c>
      <c r="Q169" s="32">
        <f>SUM(Q164:Q168)</f>
        <v>128148615</v>
      </c>
      <c r="R169" s="32">
        <f>SUM(R164:R168)</f>
        <v>128595495</v>
      </c>
      <c r="S169" s="32">
        <f>SUM(S164:S168)</f>
        <v>87230865</v>
      </c>
      <c r="T169" s="37">
        <f t="shared" si="38"/>
        <v>0.67833531026883953</v>
      </c>
      <c r="U169" s="37">
        <f t="shared" si="39"/>
        <v>0.10134384174741329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3043392229</v>
      </c>
      <c r="E170" s="32">
        <f>SUM(E105,E107:E111,E113:E120,E122:E125,E127:E131,E133:E136,E138:E143,E145:E149,E151:E156,E158:E162,E164:E168)</f>
        <v>3190351485</v>
      </c>
      <c r="F170" s="32">
        <f>SUM(F105,F107:F111,F113:F120,F122:F125,F127:F131,F133:F136,F138:F143,F145:F149,F151:F156,F158:F162,F164:F168)</f>
        <v>674191199</v>
      </c>
      <c r="G170" s="37">
        <f t="shared" si="32"/>
        <v>0.2215262274036647</v>
      </c>
      <c r="H170" s="32">
        <f>SUM(H105,H107:H111,H113:H120,H122:H125,H127:H131,H133:H136,H138:H143,H145:H149,H151:H156,H158:H162,H164:H168)</f>
        <v>772670785</v>
      </c>
      <c r="I170" s="37">
        <f t="shared" si="33"/>
        <v>0.25388472035820525</v>
      </c>
      <c r="J170" s="32">
        <f>SUM(J105,J107:J111,J113:J120,J122:J125,J127:J131,J133:J136,J138:J143,J145:J149,J151:J156,J158:J162,J164:J168)</f>
        <v>676333843</v>
      </c>
      <c r="K170" s="37">
        <f t="shared" si="34"/>
        <v>0.21199352051957374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2123195827</v>
      </c>
      <c r="O170" s="37">
        <f t="shared" si="37"/>
        <v>0.66550530152636145</v>
      </c>
      <c r="P170" s="32">
        <f>SUM(P105,P107:P111,P113:P120,P122:P125,P127:P131,P133:P136,P138:P143,P145:P149,P151:P156,P158:P162,P164:P168)</f>
        <v>649616365</v>
      </c>
      <c r="Q170" s="32">
        <f>SUM(Q105,Q107:Q111,Q113:Q120,Q122:Q125,Q127:Q131,Q133:Q136,Q138:Q143,Q145:Q149,Q151:Q156,Q158:Q162,Q164:Q168)</f>
        <v>3037721709</v>
      </c>
      <c r="R170" s="32">
        <f>SUM(R105,R107:R111,R113:R120,R122:R125,R127:R131,R133:R136,R138:R143,R145:R149,R151:R156,R158:R162,R164:R168)</f>
        <v>2942524318</v>
      </c>
      <c r="S170" s="32">
        <f>SUM(S105,S107:S111,S113:S120,S122:S125,S127:S131,S133:S136,S138:S143,S145:S149,S151:S156,S158:S162,S164:S168)</f>
        <v>2052102425</v>
      </c>
      <c r="T170" s="37">
        <f t="shared" si="38"/>
        <v>0.69739523049882235</v>
      </c>
      <c r="U170" s="37">
        <f t="shared" si="39"/>
        <v>4.1128086420667787E-2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19364436</v>
      </c>
      <c r="E173" s="31">
        <v>19932801</v>
      </c>
      <c r="F173" s="31">
        <v>3225600</v>
      </c>
      <c r="G173" s="36">
        <f t="shared" ref="G173:G205" si="40">IF(($D173     =0),0,($F173     /$D173     ))</f>
        <v>0.16657340291243183</v>
      </c>
      <c r="H173" s="31">
        <v>2221071</v>
      </c>
      <c r="I173" s="36">
        <f t="shared" ref="I173:I205" si="41">IF(($D173     =0),0,($H173     /$D173     ))</f>
        <v>0.11469846062131632</v>
      </c>
      <c r="J173" s="31">
        <v>2620671</v>
      </c>
      <c r="K173" s="36">
        <f t="shared" ref="K173:K205" si="42">IF(($E173     =0),0,($J173     /$E173     ))</f>
        <v>0.13147530043569894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8067342</v>
      </c>
      <c r="O173" s="36">
        <f t="shared" ref="O173:O205" si="45">IF(($E173     =0),0,($N173     /$E173     ))</f>
        <v>0.40472696235717198</v>
      </c>
      <c r="P173" s="31">
        <v>2337995</v>
      </c>
      <c r="Q173" s="31">
        <v>19264098</v>
      </c>
      <c r="R173" s="31">
        <v>18641652</v>
      </c>
      <c r="S173" s="31">
        <v>7136822</v>
      </c>
      <c r="T173" s="36">
        <f t="shared" ref="T173:T205" si="46">IF(($R173     =0),0,($S173     /$R173     ))</f>
        <v>0.38284278668006461</v>
      </c>
      <c r="U173" s="36">
        <f t="shared" ref="U173:U205" si="47">IF(($P173     =0),0,(($J173     /$P173     )-1))</f>
        <v>0.12090530561442603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14809020</v>
      </c>
      <c r="E174" s="31">
        <v>15809020</v>
      </c>
      <c r="F174" s="31">
        <v>2453174</v>
      </c>
      <c r="G174" s="36">
        <f t="shared" si="40"/>
        <v>0.16565404057797206</v>
      </c>
      <c r="H174" s="31">
        <v>5260346</v>
      </c>
      <c r="I174" s="36">
        <f t="shared" si="41"/>
        <v>0.3552122962896937</v>
      </c>
      <c r="J174" s="31">
        <v>2105258</v>
      </c>
      <c r="K174" s="36">
        <f t="shared" si="42"/>
        <v>0.13316815337067067</v>
      </c>
      <c r="L174" s="31">
        <v>0</v>
      </c>
      <c r="M174" s="36">
        <f t="shared" si="43"/>
        <v>0</v>
      </c>
      <c r="N174" s="31">
        <f t="shared" si="44"/>
        <v>9818778</v>
      </c>
      <c r="O174" s="36">
        <f t="shared" si="45"/>
        <v>0.62108707560620457</v>
      </c>
      <c r="P174" s="31">
        <v>1906847</v>
      </c>
      <c r="Q174" s="31">
        <v>13801929</v>
      </c>
      <c r="R174" s="31">
        <v>16157229</v>
      </c>
      <c r="S174" s="31">
        <v>12116611</v>
      </c>
      <c r="T174" s="36">
        <f t="shared" si="46"/>
        <v>0.74991887532199986</v>
      </c>
      <c r="U174" s="36">
        <f t="shared" si="47"/>
        <v>0.10405187201699984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22519663</v>
      </c>
      <c r="E175" s="31">
        <v>23472568</v>
      </c>
      <c r="F175" s="31">
        <v>5958362</v>
      </c>
      <c r="G175" s="36">
        <f t="shared" si="40"/>
        <v>0.26458486523532793</v>
      </c>
      <c r="H175" s="31">
        <v>5419853</v>
      </c>
      <c r="I175" s="36">
        <f t="shared" si="41"/>
        <v>0.24067202959475903</v>
      </c>
      <c r="J175" s="31">
        <v>5298024</v>
      </c>
      <c r="K175" s="36">
        <f t="shared" si="42"/>
        <v>0.22571130691793076</v>
      </c>
      <c r="L175" s="31">
        <v>0</v>
      </c>
      <c r="M175" s="36">
        <f t="shared" si="43"/>
        <v>0</v>
      </c>
      <c r="N175" s="31">
        <f t="shared" si="44"/>
        <v>16676239</v>
      </c>
      <c r="O175" s="36">
        <f t="shared" si="45"/>
        <v>0.71045652099080081</v>
      </c>
      <c r="P175" s="31">
        <v>4017980</v>
      </c>
      <c r="Q175" s="31">
        <v>20153377</v>
      </c>
      <c r="R175" s="31">
        <v>20093377</v>
      </c>
      <c r="S175" s="31">
        <v>13792914</v>
      </c>
      <c r="T175" s="36">
        <f t="shared" si="46"/>
        <v>0.6864408108204012</v>
      </c>
      <c r="U175" s="36">
        <f t="shared" si="47"/>
        <v>0.318578987451406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22028554</v>
      </c>
      <c r="E176" s="31">
        <v>23268690</v>
      </c>
      <c r="F176" s="31">
        <v>4717516</v>
      </c>
      <c r="G176" s="36">
        <f t="shared" si="40"/>
        <v>0.21415459226238817</v>
      </c>
      <c r="H176" s="31">
        <v>4570871</v>
      </c>
      <c r="I176" s="36">
        <f t="shared" si="41"/>
        <v>0.207497550678996</v>
      </c>
      <c r="J176" s="31">
        <v>4467438</v>
      </c>
      <c r="K176" s="36">
        <f t="shared" si="42"/>
        <v>0.19199353294061677</v>
      </c>
      <c r="L176" s="31">
        <v>0</v>
      </c>
      <c r="M176" s="36">
        <f t="shared" si="43"/>
        <v>0</v>
      </c>
      <c r="N176" s="31">
        <f t="shared" si="44"/>
        <v>13755825</v>
      </c>
      <c r="O176" s="36">
        <f t="shared" si="45"/>
        <v>0.59117316015641619</v>
      </c>
      <c r="P176" s="31">
        <v>4539756</v>
      </c>
      <c r="Q176" s="31">
        <v>23431920</v>
      </c>
      <c r="R176" s="31">
        <v>21556050</v>
      </c>
      <c r="S176" s="31">
        <v>13863464</v>
      </c>
      <c r="T176" s="36">
        <f t="shared" si="46"/>
        <v>0.64313563941445673</v>
      </c>
      <c r="U176" s="36">
        <f t="shared" si="47"/>
        <v>-1.5929931035941092E-2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61258503</v>
      </c>
      <c r="E177" s="31">
        <v>58015432</v>
      </c>
      <c r="F177" s="31">
        <v>12549966</v>
      </c>
      <c r="G177" s="36">
        <f t="shared" si="40"/>
        <v>0.20486896325233414</v>
      </c>
      <c r="H177" s="31">
        <v>12988541</v>
      </c>
      <c r="I177" s="36">
        <f t="shared" si="41"/>
        <v>0.21202837751356737</v>
      </c>
      <c r="J177" s="31">
        <v>13056178</v>
      </c>
      <c r="K177" s="36">
        <f t="shared" si="42"/>
        <v>0.22504663931486368</v>
      </c>
      <c r="L177" s="31">
        <v>0</v>
      </c>
      <c r="M177" s="36">
        <f t="shared" si="43"/>
        <v>0</v>
      </c>
      <c r="N177" s="31">
        <f t="shared" si="44"/>
        <v>38594685</v>
      </c>
      <c r="O177" s="36">
        <f t="shared" si="45"/>
        <v>0.66524860144107867</v>
      </c>
      <c r="P177" s="31">
        <v>12470668</v>
      </c>
      <c r="Q177" s="31">
        <v>72046640</v>
      </c>
      <c r="R177" s="31">
        <v>57207495</v>
      </c>
      <c r="S177" s="31">
        <v>38666183</v>
      </c>
      <c r="T177" s="36">
        <f t="shared" si="46"/>
        <v>0.67589365694128012</v>
      </c>
      <c r="U177" s="36">
        <f t="shared" si="47"/>
        <v>4.6950973275850183E-2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28400064</v>
      </c>
      <c r="E178" s="31">
        <v>40062564</v>
      </c>
      <c r="F178" s="31">
        <v>8580012</v>
      </c>
      <c r="G178" s="36">
        <f t="shared" si="40"/>
        <v>0.30211241777483316</v>
      </c>
      <c r="H178" s="31">
        <v>8745779</v>
      </c>
      <c r="I178" s="36">
        <f t="shared" si="41"/>
        <v>0.30794927081854462</v>
      </c>
      <c r="J178" s="31">
        <v>8867919</v>
      </c>
      <c r="K178" s="36">
        <f t="shared" si="42"/>
        <v>0.22135175871419513</v>
      </c>
      <c r="L178" s="31">
        <v>0</v>
      </c>
      <c r="M178" s="36">
        <f t="shared" si="43"/>
        <v>0</v>
      </c>
      <c r="N178" s="31">
        <f t="shared" si="44"/>
        <v>26193710</v>
      </c>
      <c r="O178" s="36">
        <f t="shared" si="45"/>
        <v>0.65382010996600215</v>
      </c>
      <c r="P178" s="31">
        <v>8133062</v>
      </c>
      <c r="Q178" s="31">
        <v>28064916</v>
      </c>
      <c r="R178" s="31">
        <v>29240016</v>
      </c>
      <c r="S178" s="31">
        <v>22698008</v>
      </c>
      <c r="T178" s="36">
        <f t="shared" si="46"/>
        <v>0.7762652387057517</v>
      </c>
      <c r="U178" s="36">
        <f t="shared" si="47"/>
        <v>9.0354284769991855E-2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168380240</v>
      </c>
      <c r="E179" s="32">
        <f>SUM(E173:E178)</f>
        <v>180561075</v>
      </c>
      <c r="F179" s="32">
        <f>SUM(F173:F178)</f>
        <v>37484630</v>
      </c>
      <c r="G179" s="37">
        <f t="shared" si="40"/>
        <v>0.22261893675885008</v>
      </c>
      <c r="H179" s="32">
        <f>SUM(H173:H178)</f>
        <v>39206461</v>
      </c>
      <c r="I179" s="37">
        <f t="shared" si="41"/>
        <v>0.23284478630034022</v>
      </c>
      <c r="J179" s="32">
        <f>SUM(J173:J178)</f>
        <v>36415488</v>
      </c>
      <c r="K179" s="37">
        <f t="shared" si="42"/>
        <v>0.20167961450163055</v>
      </c>
      <c r="L179" s="32">
        <f>SUM(L173:L178)</f>
        <v>0</v>
      </c>
      <c r="M179" s="37">
        <f t="shared" si="43"/>
        <v>0</v>
      </c>
      <c r="N179" s="32">
        <f t="shared" si="44"/>
        <v>113106579</v>
      </c>
      <c r="O179" s="37">
        <f t="shared" si="45"/>
        <v>0.62641728844381328</v>
      </c>
      <c r="P179" s="32">
        <f>SUM(P173:P178)</f>
        <v>33406308</v>
      </c>
      <c r="Q179" s="32">
        <f>SUM(Q173:Q178)</f>
        <v>176762880</v>
      </c>
      <c r="R179" s="32">
        <f>SUM(R173:R178)</f>
        <v>162895819</v>
      </c>
      <c r="S179" s="32">
        <f>SUM(S173:S178)</f>
        <v>108274002</v>
      </c>
      <c r="T179" s="37">
        <f t="shared" si="46"/>
        <v>0.66468251097347075</v>
      </c>
      <c r="U179" s="37">
        <f t="shared" si="47"/>
        <v>9.0078197207545285E-2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1715139</v>
      </c>
      <c r="E180" s="31">
        <v>1715139</v>
      </c>
      <c r="F180" s="31">
        <v>0</v>
      </c>
      <c r="G180" s="36">
        <f t="shared" si="40"/>
        <v>0</v>
      </c>
      <c r="H180" s="31">
        <v>56414</v>
      </c>
      <c r="I180" s="36">
        <f t="shared" si="41"/>
        <v>3.2891794775817003E-2</v>
      </c>
      <c r="J180" s="31">
        <v>20200</v>
      </c>
      <c r="K180" s="36">
        <f t="shared" si="42"/>
        <v>1.1777471097094755E-2</v>
      </c>
      <c r="L180" s="31">
        <v>0</v>
      </c>
      <c r="M180" s="36">
        <f t="shared" si="43"/>
        <v>0</v>
      </c>
      <c r="N180" s="31">
        <f t="shared" si="44"/>
        <v>76614</v>
      </c>
      <c r="O180" s="36">
        <f t="shared" si="45"/>
        <v>4.4669265872911756E-2</v>
      </c>
      <c r="P180" s="31">
        <v>275738</v>
      </c>
      <c r="Q180" s="31">
        <v>1563000</v>
      </c>
      <c r="R180" s="31">
        <v>613000</v>
      </c>
      <c r="S180" s="31">
        <v>305676</v>
      </c>
      <c r="T180" s="36">
        <f t="shared" si="46"/>
        <v>0.49865579119086462</v>
      </c>
      <c r="U180" s="36">
        <f t="shared" si="47"/>
        <v>-0.926742052237994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3536684</v>
      </c>
      <c r="E181" s="31">
        <v>3526084</v>
      </c>
      <c r="F181" s="31">
        <v>117860</v>
      </c>
      <c r="G181" s="36">
        <f t="shared" si="40"/>
        <v>3.3325001611679186E-2</v>
      </c>
      <c r="H181" s="31">
        <v>92636</v>
      </c>
      <c r="I181" s="36">
        <f t="shared" si="41"/>
        <v>2.6192897075339498E-2</v>
      </c>
      <c r="J181" s="31">
        <v>49760</v>
      </c>
      <c r="K181" s="36">
        <f t="shared" si="42"/>
        <v>1.4111972375019995E-2</v>
      </c>
      <c r="L181" s="31">
        <v>0</v>
      </c>
      <c r="M181" s="36">
        <f t="shared" si="43"/>
        <v>0</v>
      </c>
      <c r="N181" s="31">
        <f t="shared" si="44"/>
        <v>260256</v>
      </c>
      <c r="O181" s="36">
        <f t="shared" si="45"/>
        <v>7.3808791849541866E-2</v>
      </c>
      <c r="P181" s="31">
        <v>429528</v>
      </c>
      <c r="Q181" s="31">
        <v>3385190</v>
      </c>
      <c r="R181" s="31">
        <v>3385190</v>
      </c>
      <c r="S181" s="31">
        <v>1704679</v>
      </c>
      <c r="T181" s="36">
        <f t="shared" si="46"/>
        <v>0.50356966669522241</v>
      </c>
      <c r="U181" s="36">
        <f t="shared" si="47"/>
        <v>-0.88415190627851969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8107704</v>
      </c>
      <c r="E182" s="31">
        <v>3166004</v>
      </c>
      <c r="F182" s="31">
        <v>300568</v>
      </c>
      <c r="G182" s="36">
        <f t="shared" si="40"/>
        <v>3.7071900996879015E-2</v>
      </c>
      <c r="H182" s="31">
        <v>527188</v>
      </c>
      <c r="I182" s="36">
        <f t="shared" si="41"/>
        <v>6.5023094084342495E-2</v>
      </c>
      <c r="J182" s="31">
        <v>354409</v>
      </c>
      <c r="K182" s="36">
        <f t="shared" si="42"/>
        <v>0.11194205692728121</v>
      </c>
      <c r="L182" s="31">
        <v>0</v>
      </c>
      <c r="M182" s="36">
        <f t="shared" si="43"/>
        <v>0</v>
      </c>
      <c r="N182" s="31">
        <f t="shared" si="44"/>
        <v>1182165</v>
      </c>
      <c r="O182" s="36">
        <f t="shared" si="45"/>
        <v>0.37339340064004972</v>
      </c>
      <c r="P182" s="31">
        <v>253753</v>
      </c>
      <c r="Q182" s="31">
        <v>5933300</v>
      </c>
      <c r="R182" s="31">
        <v>1359691</v>
      </c>
      <c r="S182" s="31">
        <v>950741</v>
      </c>
      <c r="T182" s="36">
        <f t="shared" si="46"/>
        <v>0.6992331345871966</v>
      </c>
      <c r="U182" s="36">
        <f t="shared" si="47"/>
        <v>0.39666920194046962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20244968</v>
      </c>
      <c r="E183" s="31">
        <v>19852139</v>
      </c>
      <c r="F183" s="31">
        <v>3890587</v>
      </c>
      <c r="G183" s="36">
        <f t="shared" si="40"/>
        <v>0.19217550751376836</v>
      </c>
      <c r="H183" s="31">
        <v>-1190392</v>
      </c>
      <c r="I183" s="36">
        <f t="shared" si="41"/>
        <v>-5.8799401411748345E-2</v>
      </c>
      <c r="J183" s="31">
        <v>3928401</v>
      </c>
      <c r="K183" s="36">
        <f t="shared" si="42"/>
        <v>0.19788300897953617</v>
      </c>
      <c r="L183" s="31">
        <v>0</v>
      </c>
      <c r="M183" s="36">
        <f t="shared" si="43"/>
        <v>0</v>
      </c>
      <c r="N183" s="31">
        <f t="shared" si="44"/>
        <v>6628596</v>
      </c>
      <c r="O183" s="36">
        <f t="shared" si="45"/>
        <v>0.3338983270266242</v>
      </c>
      <c r="P183" s="31">
        <v>5865290</v>
      </c>
      <c r="Q183" s="31">
        <v>12780757</v>
      </c>
      <c r="R183" s="31">
        <v>15868302</v>
      </c>
      <c r="S183" s="31">
        <v>11615072</v>
      </c>
      <c r="T183" s="36">
        <f t="shared" si="46"/>
        <v>0.73196691114146928</v>
      </c>
      <c r="U183" s="36">
        <f t="shared" si="47"/>
        <v>-0.33022902533378573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161738586</v>
      </c>
      <c r="E184" s="31">
        <v>160321806</v>
      </c>
      <c r="F184" s="31">
        <v>41775474</v>
      </c>
      <c r="G184" s="36">
        <f t="shared" si="40"/>
        <v>0.25829009040551398</v>
      </c>
      <c r="H184" s="31">
        <v>37568988</v>
      </c>
      <c r="I184" s="36">
        <f t="shared" si="41"/>
        <v>0.23228215931107496</v>
      </c>
      <c r="J184" s="31">
        <v>39881588</v>
      </c>
      <c r="K184" s="36">
        <f t="shared" si="42"/>
        <v>0.24875959793017802</v>
      </c>
      <c r="L184" s="31">
        <v>0</v>
      </c>
      <c r="M184" s="36">
        <f t="shared" si="43"/>
        <v>0</v>
      </c>
      <c r="N184" s="31">
        <f t="shared" si="44"/>
        <v>119226050</v>
      </c>
      <c r="O184" s="36">
        <f t="shared" si="45"/>
        <v>0.74366708418940841</v>
      </c>
      <c r="P184" s="31">
        <v>37842139</v>
      </c>
      <c r="Q184" s="31">
        <v>155550686</v>
      </c>
      <c r="R184" s="31">
        <v>157020168</v>
      </c>
      <c r="S184" s="31">
        <v>112015383</v>
      </c>
      <c r="T184" s="36">
        <f t="shared" si="46"/>
        <v>0.71338213700038833</v>
      </c>
      <c r="U184" s="36">
        <f t="shared" si="47"/>
        <v>5.3893597293747098E-2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195343081</v>
      </c>
      <c r="E185" s="32">
        <f>SUM(E180:E184)</f>
        <v>188581172</v>
      </c>
      <c r="F185" s="32">
        <f>SUM(F180:F184)</f>
        <v>46084489</v>
      </c>
      <c r="G185" s="37">
        <f t="shared" si="40"/>
        <v>0.23591564525390074</v>
      </c>
      <c r="H185" s="32">
        <f>SUM(H180:H184)</f>
        <v>37054834</v>
      </c>
      <c r="I185" s="37">
        <f t="shared" si="41"/>
        <v>0.18969104925707606</v>
      </c>
      <c r="J185" s="32">
        <f>SUM(J180:J184)</f>
        <v>44234358</v>
      </c>
      <c r="K185" s="37">
        <f t="shared" si="42"/>
        <v>0.23456402105720289</v>
      </c>
      <c r="L185" s="32">
        <f>SUM(L180:L184)</f>
        <v>0</v>
      </c>
      <c r="M185" s="37">
        <f t="shared" si="43"/>
        <v>0</v>
      </c>
      <c r="N185" s="32">
        <f t="shared" si="44"/>
        <v>127373681</v>
      </c>
      <c r="O185" s="37">
        <f t="shared" si="45"/>
        <v>0.67543159080589443</v>
      </c>
      <c r="P185" s="32">
        <f>SUM(P180:P184)</f>
        <v>44666448</v>
      </c>
      <c r="Q185" s="32">
        <f>SUM(Q180:Q184)</f>
        <v>179212933</v>
      </c>
      <c r="R185" s="32">
        <f>SUM(R180:R184)</f>
        <v>178246351</v>
      </c>
      <c r="S185" s="32">
        <f>SUM(S180:S184)</f>
        <v>126591551</v>
      </c>
      <c r="T185" s="37">
        <f t="shared" si="46"/>
        <v>0.71020556824750936</v>
      </c>
      <c r="U185" s="37">
        <f t="shared" si="47"/>
        <v>-9.6737040742528313E-3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10211046</v>
      </c>
      <c r="E187" s="31">
        <v>9555834</v>
      </c>
      <c r="F187" s="31">
        <v>1106622</v>
      </c>
      <c r="G187" s="36">
        <f t="shared" si="40"/>
        <v>0.10837498920286913</v>
      </c>
      <c r="H187" s="31">
        <v>2148682</v>
      </c>
      <c r="I187" s="36">
        <f t="shared" si="41"/>
        <v>0.21042721774047438</v>
      </c>
      <c r="J187" s="31">
        <v>1685244</v>
      </c>
      <c r="K187" s="36">
        <f t="shared" si="42"/>
        <v>0.17635760520745755</v>
      </c>
      <c r="L187" s="31">
        <v>0</v>
      </c>
      <c r="M187" s="36">
        <f t="shared" si="43"/>
        <v>0</v>
      </c>
      <c r="N187" s="31">
        <f t="shared" si="44"/>
        <v>4940548</v>
      </c>
      <c r="O187" s="36">
        <f t="shared" si="45"/>
        <v>0.51701902732927341</v>
      </c>
      <c r="P187" s="31">
        <v>1084889</v>
      </c>
      <c r="Q187" s="31">
        <v>9821480</v>
      </c>
      <c r="R187" s="31">
        <v>8880500</v>
      </c>
      <c r="S187" s="31">
        <v>3914925</v>
      </c>
      <c r="T187" s="36">
        <f t="shared" si="46"/>
        <v>0.44084511007263105</v>
      </c>
      <c r="U187" s="36">
        <f t="shared" si="47"/>
        <v>0.55337919363179089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87644317</v>
      </c>
      <c r="E188" s="31">
        <v>87597525</v>
      </c>
      <c r="F188" s="31">
        <v>19079729</v>
      </c>
      <c r="G188" s="36">
        <f t="shared" si="40"/>
        <v>0.21769499327606148</v>
      </c>
      <c r="H188" s="31">
        <v>19282359</v>
      </c>
      <c r="I188" s="36">
        <f t="shared" si="41"/>
        <v>0.22000695150605143</v>
      </c>
      <c r="J188" s="31">
        <v>18331205</v>
      </c>
      <c r="K188" s="36">
        <f t="shared" si="42"/>
        <v>0.20926624353827347</v>
      </c>
      <c r="L188" s="31">
        <v>0</v>
      </c>
      <c r="M188" s="36">
        <f t="shared" si="43"/>
        <v>0</v>
      </c>
      <c r="N188" s="31">
        <f t="shared" si="44"/>
        <v>56693293</v>
      </c>
      <c r="O188" s="36">
        <f t="shared" si="45"/>
        <v>0.64720199571848636</v>
      </c>
      <c r="P188" s="31">
        <v>15830795</v>
      </c>
      <c r="Q188" s="31">
        <v>83619630</v>
      </c>
      <c r="R188" s="31">
        <v>83927263</v>
      </c>
      <c r="S188" s="31">
        <v>49602248</v>
      </c>
      <c r="T188" s="36">
        <f t="shared" si="46"/>
        <v>0.59101472187887261</v>
      </c>
      <c r="U188" s="36">
        <f t="shared" si="47"/>
        <v>0.15794595280906609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48297293</v>
      </c>
      <c r="E189" s="31">
        <v>26489764</v>
      </c>
      <c r="F189" s="31">
        <v>6711185</v>
      </c>
      <c r="G189" s="36">
        <f t="shared" si="40"/>
        <v>0.13895571745604873</v>
      </c>
      <c r="H189" s="31">
        <v>6965477</v>
      </c>
      <c r="I189" s="36">
        <f t="shared" si="41"/>
        <v>0.14422085726419492</v>
      </c>
      <c r="J189" s="31">
        <v>-4905553</v>
      </c>
      <c r="K189" s="36">
        <f t="shared" si="42"/>
        <v>-0.18518673854550008</v>
      </c>
      <c r="L189" s="31">
        <v>0</v>
      </c>
      <c r="M189" s="36">
        <f t="shared" si="43"/>
        <v>0</v>
      </c>
      <c r="N189" s="31">
        <f t="shared" si="44"/>
        <v>8771109</v>
      </c>
      <c r="O189" s="36">
        <f t="shared" si="45"/>
        <v>0.33111314241984185</v>
      </c>
      <c r="P189" s="31">
        <v>7309423</v>
      </c>
      <c r="Q189" s="31">
        <v>34543610</v>
      </c>
      <c r="R189" s="31">
        <v>37161897</v>
      </c>
      <c r="S189" s="31">
        <v>21717286</v>
      </c>
      <c r="T189" s="36">
        <f t="shared" si="46"/>
        <v>0.58439659310179992</v>
      </c>
      <c r="U189" s="36">
        <f t="shared" si="47"/>
        <v>-1.6711272558723171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19076000</v>
      </c>
      <c r="E190" s="31">
        <v>18984000</v>
      </c>
      <c r="F190" s="31">
        <v>3493968</v>
      </c>
      <c r="G190" s="36">
        <f t="shared" si="40"/>
        <v>0.18316041098762845</v>
      </c>
      <c r="H190" s="31">
        <v>3842865</v>
      </c>
      <c r="I190" s="36">
        <f t="shared" si="41"/>
        <v>0.20145025162507862</v>
      </c>
      <c r="J190" s="31">
        <v>4841370</v>
      </c>
      <c r="K190" s="36">
        <f t="shared" si="42"/>
        <v>0.25502370417193426</v>
      </c>
      <c r="L190" s="31">
        <v>0</v>
      </c>
      <c r="M190" s="36">
        <f t="shared" si="43"/>
        <v>0</v>
      </c>
      <c r="N190" s="31">
        <f t="shared" si="44"/>
        <v>12178203</v>
      </c>
      <c r="O190" s="36">
        <f t="shared" si="45"/>
        <v>0.6414982616940581</v>
      </c>
      <c r="P190" s="31">
        <v>4057744</v>
      </c>
      <c r="Q190" s="31">
        <v>18249000</v>
      </c>
      <c r="R190" s="31">
        <v>18948000</v>
      </c>
      <c r="S190" s="31">
        <v>11142154</v>
      </c>
      <c r="T190" s="36">
        <f t="shared" si="46"/>
        <v>0.58803852649356136</v>
      </c>
      <c r="U190" s="36">
        <f t="shared" si="47"/>
        <v>0.19311863932273687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165228656</v>
      </c>
      <c r="E191" s="32">
        <f>SUM(E186:E190)</f>
        <v>142627123</v>
      </c>
      <c r="F191" s="32">
        <f>SUM(F186:F190)</f>
        <v>30391504</v>
      </c>
      <c r="G191" s="37">
        <f t="shared" si="40"/>
        <v>0.18393603588956142</v>
      </c>
      <c r="H191" s="32">
        <f>SUM(H186:H190)</f>
        <v>32239383</v>
      </c>
      <c r="I191" s="37">
        <f t="shared" si="41"/>
        <v>0.19511980415794219</v>
      </c>
      <c r="J191" s="32">
        <f>SUM(J186:J190)</f>
        <v>19952266</v>
      </c>
      <c r="K191" s="37">
        <f t="shared" si="42"/>
        <v>0.13989110612572617</v>
      </c>
      <c r="L191" s="32">
        <f>SUM(L186:L190)</f>
        <v>0</v>
      </c>
      <c r="M191" s="37">
        <f t="shared" si="43"/>
        <v>0</v>
      </c>
      <c r="N191" s="32">
        <f t="shared" si="44"/>
        <v>82583153</v>
      </c>
      <c r="O191" s="37">
        <f t="shared" si="45"/>
        <v>0.57901436461001876</v>
      </c>
      <c r="P191" s="32">
        <f>SUM(P186:P190)</f>
        <v>28282851</v>
      </c>
      <c r="Q191" s="32">
        <f>SUM(Q186:Q190)</f>
        <v>146233720</v>
      </c>
      <c r="R191" s="32">
        <f>SUM(R186:R190)</f>
        <v>148917660</v>
      </c>
      <c r="S191" s="32">
        <f>SUM(S186:S190)</f>
        <v>86376613</v>
      </c>
      <c r="T191" s="37">
        <f t="shared" si="46"/>
        <v>0.58002934641868531</v>
      </c>
      <c r="U191" s="37">
        <f t="shared" si="47"/>
        <v>-0.29454544734546029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14011148</v>
      </c>
      <c r="E192" s="31">
        <v>14156188</v>
      </c>
      <c r="F192" s="31">
        <v>1003586</v>
      </c>
      <c r="G192" s="36">
        <f t="shared" si="40"/>
        <v>7.1627678188825067E-2</v>
      </c>
      <c r="H192" s="31">
        <v>1185171</v>
      </c>
      <c r="I192" s="36">
        <f t="shared" si="41"/>
        <v>8.4587715439163158E-2</v>
      </c>
      <c r="J192" s="31">
        <v>2387984</v>
      </c>
      <c r="K192" s="36">
        <f t="shared" si="42"/>
        <v>0.16868835028186965</v>
      </c>
      <c r="L192" s="31">
        <v>0</v>
      </c>
      <c r="M192" s="36">
        <f t="shared" si="43"/>
        <v>0</v>
      </c>
      <c r="N192" s="31">
        <f t="shared" si="44"/>
        <v>4576741</v>
      </c>
      <c r="O192" s="36">
        <f t="shared" si="45"/>
        <v>0.32330320846261718</v>
      </c>
      <c r="P192" s="31">
        <v>14090222</v>
      </c>
      <c r="Q192" s="31">
        <v>7787713</v>
      </c>
      <c r="R192" s="31">
        <v>7687713</v>
      </c>
      <c r="S192" s="31">
        <v>15962047</v>
      </c>
      <c r="T192" s="36">
        <f t="shared" si="46"/>
        <v>2.0763063085211426</v>
      </c>
      <c r="U192" s="36">
        <f t="shared" si="47"/>
        <v>-0.83052190377128199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33700335</v>
      </c>
      <c r="E193" s="31">
        <v>33879117</v>
      </c>
      <c r="F193" s="31">
        <v>6493463</v>
      </c>
      <c r="G193" s="36">
        <f t="shared" si="40"/>
        <v>0.1926824466284979</v>
      </c>
      <c r="H193" s="31">
        <v>7132563</v>
      </c>
      <c r="I193" s="36">
        <f t="shared" si="41"/>
        <v>0.21164664980333281</v>
      </c>
      <c r="J193" s="31">
        <v>5294421</v>
      </c>
      <c r="K193" s="36">
        <f t="shared" si="42"/>
        <v>0.15627387809428445</v>
      </c>
      <c r="L193" s="31">
        <v>0</v>
      </c>
      <c r="M193" s="36">
        <f t="shared" si="43"/>
        <v>0</v>
      </c>
      <c r="N193" s="31">
        <f t="shared" si="44"/>
        <v>18920447</v>
      </c>
      <c r="O193" s="36">
        <f t="shared" si="45"/>
        <v>0.55846930721364429</v>
      </c>
      <c r="P193" s="31">
        <v>6688878</v>
      </c>
      <c r="Q193" s="31">
        <v>30941634</v>
      </c>
      <c r="R193" s="31">
        <v>31140634</v>
      </c>
      <c r="S193" s="31">
        <v>18674826</v>
      </c>
      <c r="T193" s="36">
        <f t="shared" si="46"/>
        <v>0.59969318543739347</v>
      </c>
      <c r="U193" s="36">
        <f t="shared" si="47"/>
        <v>-0.20847397724999617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39620052</v>
      </c>
      <c r="E194" s="31">
        <v>38229413</v>
      </c>
      <c r="F194" s="31">
        <v>8080636</v>
      </c>
      <c r="G194" s="36">
        <f t="shared" si="40"/>
        <v>0.20395319016744348</v>
      </c>
      <c r="H194" s="31">
        <v>8598410</v>
      </c>
      <c r="I194" s="36">
        <f t="shared" si="41"/>
        <v>0.2170216737726644</v>
      </c>
      <c r="J194" s="31">
        <v>9947008</v>
      </c>
      <c r="K194" s="36">
        <f t="shared" si="42"/>
        <v>0.2601925381381085</v>
      </c>
      <c r="L194" s="31">
        <v>0</v>
      </c>
      <c r="M194" s="36">
        <f t="shared" si="43"/>
        <v>0</v>
      </c>
      <c r="N194" s="31">
        <f t="shared" si="44"/>
        <v>26626054</v>
      </c>
      <c r="O194" s="36">
        <f t="shared" si="45"/>
        <v>0.69648084839806457</v>
      </c>
      <c r="P194" s="31">
        <v>10398524</v>
      </c>
      <c r="Q194" s="31">
        <v>32990074</v>
      </c>
      <c r="R194" s="31">
        <v>36197231</v>
      </c>
      <c r="S194" s="31">
        <v>26585649</v>
      </c>
      <c r="T194" s="36">
        <f t="shared" si="46"/>
        <v>0.73446637396103587</v>
      </c>
      <c r="U194" s="36">
        <f t="shared" si="47"/>
        <v>-4.3421162464980623E-2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47893909</v>
      </c>
      <c r="E195" s="31">
        <v>43714681</v>
      </c>
      <c r="F195" s="31">
        <v>8600577</v>
      </c>
      <c r="G195" s="36">
        <f t="shared" si="40"/>
        <v>0.17957559070820467</v>
      </c>
      <c r="H195" s="31">
        <v>8504020</v>
      </c>
      <c r="I195" s="36">
        <f t="shared" si="41"/>
        <v>0.17755953058665561</v>
      </c>
      <c r="J195" s="31">
        <v>4186137</v>
      </c>
      <c r="K195" s="36">
        <f t="shared" si="42"/>
        <v>9.5760438009372645E-2</v>
      </c>
      <c r="L195" s="31">
        <v>0</v>
      </c>
      <c r="M195" s="36">
        <f t="shared" si="43"/>
        <v>0</v>
      </c>
      <c r="N195" s="31">
        <f t="shared" si="44"/>
        <v>21290734</v>
      </c>
      <c r="O195" s="36">
        <f t="shared" si="45"/>
        <v>0.48703853060256802</v>
      </c>
      <c r="P195" s="31">
        <v>6409369</v>
      </c>
      <c r="Q195" s="31">
        <v>45339761</v>
      </c>
      <c r="R195" s="31">
        <v>45485132</v>
      </c>
      <c r="S195" s="31">
        <v>20875295</v>
      </c>
      <c r="T195" s="36">
        <f t="shared" si="46"/>
        <v>0.45894766228225964</v>
      </c>
      <c r="U195" s="36">
        <f t="shared" si="47"/>
        <v>-0.34687221160148529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10427340</v>
      </c>
      <c r="E196" s="31">
        <v>14744605</v>
      </c>
      <c r="F196" s="31">
        <v>3356837</v>
      </c>
      <c r="G196" s="36">
        <f t="shared" si="40"/>
        <v>0.32192649323796863</v>
      </c>
      <c r="H196" s="31">
        <v>3464403</v>
      </c>
      <c r="I196" s="36">
        <f t="shared" si="41"/>
        <v>0.33224225929143963</v>
      </c>
      <c r="J196" s="31">
        <v>4028166</v>
      </c>
      <c r="K196" s="36">
        <f t="shared" si="42"/>
        <v>0.27319592488235528</v>
      </c>
      <c r="L196" s="31">
        <v>0</v>
      </c>
      <c r="M196" s="36">
        <f t="shared" si="43"/>
        <v>0</v>
      </c>
      <c r="N196" s="31">
        <f t="shared" si="44"/>
        <v>10849406</v>
      </c>
      <c r="O196" s="36">
        <f t="shared" si="45"/>
        <v>0.73582208543396044</v>
      </c>
      <c r="P196" s="31">
        <v>2735670</v>
      </c>
      <c r="Q196" s="31">
        <v>10417699</v>
      </c>
      <c r="R196" s="31">
        <v>10272029</v>
      </c>
      <c r="S196" s="31">
        <v>8661221</v>
      </c>
      <c r="T196" s="36">
        <f t="shared" si="46"/>
        <v>0.8431850221606656</v>
      </c>
      <c r="U196" s="36">
        <f t="shared" si="47"/>
        <v>0.47246049413854752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4064557</v>
      </c>
      <c r="E197" s="31">
        <v>3863719</v>
      </c>
      <c r="F197" s="31">
        <v>949010</v>
      </c>
      <c r="G197" s="36">
        <f t="shared" si="40"/>
        <v>0.23348423948784577</v>
      </c>
      <c r="H197" s="31">
        <v>845682</v>
      </c>
      <c r="I197" s="36">
        <f t="shared" si="41"/>
        <v>0.20806252686332113</v>
      </c>
      <c r="J197" s="31">
        <v>1043308</v>
      </c>
      <c r="K197" s="36">
        <f t="shared" si="42"/>
        <v>0.27002688342501097</v>
      </c>
      <c r="L197" s="31">
        <v>0</v>
      </c>
      <c r="M197" s="36">
        <f t="shared" si="43"/>
        <v>0</v>
      </c>
      <c r="N197" s="31">
        <f t="shared" si="44"/>
        <v>2838000</v>
      </c>
      <c r="O197" s="36">
        <f t="shared" si="45"/>
        <v>0.73452546626708615</v>
      </c>
      <c r="P197" s="31">
        <v>799043</v>
      </c>
      <c r="Q197" s="31">
        <v>4800786</v>
      </c>
      <c r="R197" s="31">
        <v>3768915</v>
      </c>
      <c r="S197" s="31">
        <v>2468805</v>
      </c>
      <c r="T197" s="36">
        <f t="shared" si="46"/>
        <v>0.6550439582744636</v>
      </c>
      <c r="U197" s="36">
        <f t="shared" si="47"/>
        <v>0.30569693996443248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149717341</v>
      </c>
      <c r="E198" s="32">
        <f>SUM(E192:E197)</f>
        <v>148587723</v>
      </c>
      <c r="F198" s="32">
        <f>SUM(F192:F197)</f>
        <v>28484109</v>
      </c>
      <c r="G198" s="37">
        <f t="shared" si="40"/>
        <v>0.19025257067583107</v>
      </c>
      <c r="H198" s="32">
        <f>SUM(H192:H197)</f>
        <v>29730249</v>
      </c>
      <c r="I198" s="37">
        <f t="shared" si="41"/>
        <v>0.19857585501735567</v>
      </c>
      <c r="J198" s="32">
        <f>SUM(J192:J197)</f>
        <v>26887024</v>
      </c>
      <c r="K198" s="37">
        <f t="shared" si="42"/>
        <v>0.18095050827314987</v>
      </c>
      <c r="L198" s="32">
        <f>SUM(L192:L197)</f>
        <v>0</v>
      </c>
      <c r="M198" s="37">
        <f t="shared" si="43"/>
        <v>0</v>
      </c>
      <c r="N198" s="32">
        <f t="shared" si="44"/>
        <v>85101382</v>
      </c>
      <c r="O198" s="37">
        <f t="shared" si="45"/>
        <v>0.5727349493066799</v>
      </c>
      <c r="P198" s="32">
        <f>SUM(P192:P197)</f>
        <v>41121706</v>
      </c>
      <c r="Q198" s="32">
        <f>SUM(Q192:Q197)</f>
        <v>132277667</v>
      </c>
      <c r="R198" s="32">
        <f>SUM(R192:R197)</f>
        <v>134551654</v>
      </c>
      <c r="S198" s="32">
        <f>SUM(S192:S197)</f>
        <v>93227843</v>
      </c>
      <c r="T198" s="37">
        <f t="shared" si="46"/>
        <v>0.69287771817357224</v>
      </c>
      <c r="U198" s="37">
        <f t="shared" si="47"/>
        <v>-0.34615981156034725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15437140</v>
      </c>
      <c r="E199" s="31">
        <v>15973949</v>
      </c>
      <c r="F199" s="31">
        <v>3346016</v>
      </c>
      <c r="G199" s="36">
        <f t="shared" si="40"/>
        <v>0.2167510303074274</v>
      </c>
      <c r="H199" s="31">
        <v>3232209</v>
      </c>
      <c r="I199" s="36">
        <f t="shared" si="41"/>
        <v>0.20937874502660467</v>
      </c>
      <c r="J199" s="31">
        <v>3824418</v>
      </c>
      <c r="K199" s="36">
        <f t="shared" si="42"/>
        <v>0.23941593903924446</v>
      </c>
      <c r="L199" s="31">
        <v>0</v>
      </c>
      <c r="M199" s="36">
        <f t="shared" si="43"/>
        <v>0</v>
      </c>
      <c r="N199" s="31">
        <f t="shared" si="44"/>
        <v>10402643</v>
      </c>
      <c r="O199" s="36">
        <f t="shared" si="45"/>
        <v>0.65122550472647689</v>
      </c>
      <c r="P199" s="31">
        <v>2608138</v>
      </c>
      <c r="Q199" s="31">
        <v>14187029</v>
      </c>
      <c r="R199" s="31">
        <v>14870111</v>
      </c>
      <c r="S199" s="31">
        <v>8114560</v>
      </c>
      <c r="T199" s="36">
        <f t="shared" si="46"/>
        <v>0.54569599379587685</v>
      </c>
      <c r="U199" s="36">
        <f t="shared" si="47"/>
        <v>0.46634035468982082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17215321</v>
      </c>
      <c r="E200" s="31">
        <v>8641102</v>
      </c>
      <c r="F200" s="31">
        <v>2149146</v>
      </c>
      <c r="G200" s="36">
        <f t="shared" si="40"/>
        <v>0.1248391476406394</v>
      </c>
      <c r="H200" s="31">
        <v>2356404</v>
      </c>
      <c r="I200" s="36">
        <f t="shared" si="41"/>
        <v>0.13687830741000995</v>
      </c>
      <c r="J200" s="31">
        <v>1818998</v>
      </c>
      <c r="K200" s="36">
        <f t="shared" si="42"/>
        <v>0.21050532675114816</v>
      </c>
      <c r="L200" s="31">
        <v>0</v>
      </c>
      <c r="M200" s="36">
        <f t="shared" si="43"/>
        <v>0</v>
      </c>
      <c r="N200" s="31">
        <f t="shared" si="44"/>
        <v>6324548</v>
      </c>
      <c r="O200" s="36">
        <f t="shared" si="45"/>
        <v>0.73191451738447244</v>
      </c>
      <c r="P200" s="31">
        <v>1694618</v>
      </c>
      <c r="Q200" s="31">
        <v>16522974</v>
      </c>
      <c r="R200" s="31">
        <v>8026370</v>
      </c>
      <c r="S200" s="31">
        <v>5819719</v>
      </c>
      <c r="T200" s="36">
        <f t="shared" si="46"/>
        <v>0.72507484703545932</v>
      </c>
      <c r="U200" s="36">
        <f t="shared" si="47"/>
        <v>7.3397072378553752E-2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40702811</v>
      </c>
      <c r="E201" s="31">
        <v>38534833</v>
      </c>
      <c r="F201" s="31">
        <v>8970589</v>
      </c>
      <c r="G201" s="36">
        <f t="shared" si="40"/>
        <v>0.22039237044340745</v>
      </c>
      <c r="H201" s="31">
        <v>8927723</v>
      </c>
      <c r="I201" s="36">
        <f t="shared" si="41"/>
        <v>0.21933922450712312</v>
      </c>
      <c r="J201" s="31">
        <v>10082066</v>
      </c>
      <c r="K201" s="36">
        <f t="shared" si="42"/>
        <v>0.26163512892348595</v>
      </c>
      <c r="L201" s="31">
        <v>0</v>
      </c>
      <c r="M201" s="36">
        <f t="shared" si="43"/>
        <v>0</v>
      </c>
      <c r="N201" s="31">
        <f t="shared" si="44"/>
        <v>27980378</v>
      </c>
      <c r="O201" s="36">
        <f t="shared" si="45"/>
        <v>0.72610611806725622</v>
      </c>
      <c r="P201" s="31">
        <v>8768651</v>
      </c>
      <c r="Q201" s="31">
        <v>37041633</v>
      </c>
      <c r="R201" s="31">
        <v>37092146</v>
      </c>
      <c r="S201" s="31">
        <v>26606094</v>
      </c>
      <c r="T201" s="36">
        <f t="shared" si="46"/>
        <v>0.71729724130817341</v>
      </c>
      <c r="U201" s="36">
        <f t="shared" si="47"/>
        <v>0.14978529764726645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68714139</v>
      </c>
      <c r="E202" s="31">
        <v>59614070</v>
      </c>
      <c r="F202" s="31">
        <v>7955074</v>
      </c>
      <c r="G202" s="36">
        <f t="shared" si="40"/>
        <v>0.11577055487808703</v>
      </c>
      <c r="H202" s="31">
        <v>8280701</v>
      </c>
      <c r="I202" s="36">
        <f t="shared" si="41"/>
        <v>0.12050941946605778</v>
      </c>
      <c r="J202" s="31">
        <v>8033761</v>
      </c>
      <c r="K202" s="36">
        <f t="shared" si="42"/>
        <v>0.13476283367332578</v>
      </c>
      <c r="L202" s="31">
        <v>0</v>
      </c>
      <c r="M202" s="36">
        <f t="shared" si="43"/>
        <v>0</v>
      </c>
      <c r="N202" s="31">
        <f t="shared" si="44"/>
        <v>24269536</v>
      </c>
      <c r="O202" s="36">
        <f t="shared" si="45"/>
        <v>0.40711087164489862</v>
      </c>
      <c r="P202" s="31">
        <v>10170198</v>
      </c>
      <c r="Q202" s="31">
        <v>67573392</v>
      </c>
      <c r="R202" s="31">
        <v>61914141</v>
      </c>
      <c r="S202" s="31">
        <v>27989367</v>
      </c>
      <c r="T202" s="36">
        <f t="shared" si="46"/>
        <v>0.45206743641973485</v>
      </c>
      <c r="U202" s="36">
        <f t="shared" si="47"/>
        <v>-0.21006837821643198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142069411</v>
      </c>
      <c r="E204" s="32">
        <f>SUM(E199:E203)</f>
        <v>122763954</v>
      </c>
      <c r="F204" s="32">
        <f>SUM(F199:F203)</f>
        <v>22420825</v>
      </c>
      <c r="G204" s="37">
        <f t="shared" si="40"/>
        <v>0.15781599179009759</v>
      </c>
      <c r="H204" s="32">
        <f>SUM(H199:H203)</f>
        <v>22797037</v>
      </c>
      <c r="I204" s="37">
        <f t="shared" si="41"/>
        <v>0.16046407766130599</v>
      </c>
      <c r="J204" s="32">
        <f>SUM(J199:J203)</f>
        <v>23759243</v>
      </c>
      <c r="K204" s="37">
        <f t="shared" si="42"/>
        <v>0.19353598695591054</v>
      </c>
      <c r="L204" s="32">
        <f>SUM(L199:L203)</f>
        <v>0</v>
      </c>
      <c r="M204" s="37">
        <f t="shared" si="43"/>
        <v>0</v>
      </c>
      <c r="N204" s="32">
        <f t="shared" si="44"/>
        <v>68977105</v>
      </c>
      <c r="O204" s="37">
        <f t="shared" si="45"/>
        <v>0.56186773684399249</v>
      </c>
      <c r="P204" s="32">
        <f>SUM(P199:P203)</f>
        <v>23241605</v>
      </c>
      <c r="Q204" s="32">
        <f>SUM(Q199:Q203)</f>
        <v>135325028</v>
      </c>
      <c r="R204" s="32">
        <f>SUM(R199:R203)</f>
        <v>121902768</v>
      </c>
      <c r="S204" s="32">
        <f>SUM(S199:S203)</f>
        <v>68529740</v>
      </c>
      <c r="T204" s="37">
        <f t="shared" si="46"/>
        <v>0.56216721838506567</v>
      </c>
      <c r="U204" s="37">
        <f t="shared" si="47"/>
        <v>2.2272041883510285E-2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820738729</v>
      </c>
      <c r="E205" s="32">
        <f>SUM(E173:E178,E180:E184,E186:E190,E192:E197,E199:E203)</f>
        <v>783121047</v>
      </c>
      <c r="F205" s="32">
        <f>SUM(F173:F178,F180:F184,F186:F190,F192:F197,F199:F203)</f>
        <v>164865557</v>
      </c>
      <c r="G205" s="37">
        <f t="shared" si="40"/>
        <v>0.20087459160221985</v>
      </c>
      <c r="H205" s="32">
        <f>SUM(H173:H178,H180:H184,H186:H190,H192:H197,H199:H203)</f>
        <v>161027964</v>
      </c>
      <c r="I205" s="37">
        <f t="shared" si="41"/>
        <v>0.1961988124968817</v>
      </c>
      <c r="J205" s="32">
        <f>SUM(J173:J178,J180:J184,J186:J190,J192:J197,J199:J203)</f>
        <v>151248379</v>
      </c>
      <c r="K205" s="37">
        <f t="shared" si="42"/>
        <v>0.19313537744823248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477141900</v>
      </c>
      <c r="O205" s="37">
        <f t="shared" si="45"/>
        <v>0.6092824370227915</v>
      </c>
      <c r="P205" s="32">
        <f>SUM(P173:P178,P180:P184,P186:P190,P192:P197,P199:P203)</f>
        <v>170718918</v>
      </c>
      <c r="Q205" s="32">
        <f>SUM(Q173:Q178,Q180:Q184,Q186:Q190,Q192:Q197,Q199:Q203)</f>
        <v>769812228</v>
      </c>
      <c r="R205" s="32">
        <f>SUM(R173:R178,R180:R184,R186:R190,R192:R197,R199:R203)</f>
        <v>746514252</v>
      </c>
      <c r="S205" s="32">
        <f>SUM(S173:S178,S180:S184,S186:S190,S192:S197,S199:S203)</f>
        <v>482999749</v>
      </c>
      <c r="T205" s="37">
        <f t="shared" si="46"/>
        <v>0.64700673524448671</v>
      </c>
      <c r="U205" s="37">
        <f t="shared" si="47"/>
        <v>-0.11405027180408911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112334739</v>
      </c>
      <c r="E208" s="31">
        <v>128754918</v>
      </c>
      <c r="F208" s="31">
        <v>31314418</v>
      </c>
      <c r="G208" s="36">
        <f t="shared" ref="G208:G231" si="48">IF(($D208     =0),0,($F208     /$D208     ))</f>
        <v>0.27875987676439073</v>
      </c>
      <c r="H208" s="31">
        <v>33895980</v>
      </c>
      <c r="I208" s="36">
        <f t="shared" ref="I208:I231" si="49">IF(($D208     =0),0,($H208     /$D208     ))</f>
        <v>0.30174085329027206</v>
      </c>
      <c r="J208" s="31">
        <v>31066720</v>
      </c>
      <c r="K208" s="36">
        <f t="shared" ref="K208:K231" si="50">IF(($E208     =0),0,($J208     /$E208     ))</f>
        <v>0.24128569597628885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96277118</v>
      </c>
      <c r="O208" s="36">
        <f t="shared" ref="O208:O231" si="53">IF(($E208     =0),0,($N208     /$E208     ))</f>
        <v>0.747754877992311</v>
      </c>
      <c r="P208" s="31">
        <v>14605133</v>
      </c>
      <c r="Q208" s="31">
        <v>47947383</v>
      </c>
      <c r="R208" s="31">
        <v>50818410</v>
      </c>
      <c r="S208" s="31">
        <v>46252275</v>
      </c>
      <c r="T208" s="36">
        <f t="shared" ref="T208:T231" si="54">IF(($R208     =0),0,($S208     /$R208     ))</f>
        <v>0.91014801525667566</v>
      </c>
      <c r="U208" s="36">
        <f t="shared" ref="U208:U231" si="55">IF(($P208     =0),0,(($J208     /$P208     )-1))</f>
        <v>1.1271096949271193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88265976</v>
      </c>
      <c r="E209" s="31">
        <v>92067480</v>
      </c>
      <c r="F209" s="31">
        <v>13806665</v>
      </c>
      <c r="G209" s="36">
        <f t="shared" si="48"/>
        <v>0.15642114465487811</v>
      </c>
      <c r="H209" s="31">
        <v>18944127</v>
      </c>
      <c r="I209" s="36">
        <f t="shared" si="49"/>
        <v>0.21462547471292903</v>
      </c>
      <c r="J209" s="31">
        <v>15659537</v>
      </c>
      <c r="K209" s="36">
        <f t="shared" si="50"/>
        <v>0.17008760313630827</v>
      </c>
      <c r="L209" s="31">
        <v>0</v>
      </c>
      <c r="M209" s="36">
        <f t="shared" si="51"/>
        <v>0</v>
      </c>
      <c r="N209" s="31">
        <f t="shared" si="52"/>
        <v>48410329</v>
      </c>
      <c r="O209" s="36">
        <f t="shared" si="53"/>
        <v>0.52581355544867747</v>
      </c>
      <c r="P209" s="31">
        <v>16884470</v>
      </c>
      <c r="Q209" s="31">
        <v>69859414</v>
      </c>
      <c r="R209" s="31">
        <v>86830157</v>
      </c>
      <c r="S209" s="31">
        <v>47068260</v>
      </c>
      <c r="T209" s="36">
        <f t="shared" si="54"/>
        <v>0.54207272710562993</v>
      </c>
      <c r="U209" s="36">
        <f t="shared" si="55"/>
        <v>-7.2547909410245026E-2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17704196</v>
      </c>
      <c r="E210" s="31">
        <v>30879798</v>
      </c>
      <c r="F210" s="31">
        <v>5323222</v>
      </c>
      <c r="G210" s="36">
        <f t="shared" si="48"/>
        <v>0.30067572681639992</v>
      </c>
      <c r="H210" s="31">
        <v>9338614</v>
      </c>
      <c r="I210" s="36">
        <f t="shared" si="49"/>
        <v>0.52748026513036794</v>
      </c>
      <c r="J210" s="31">
        <v>15243528</v>
      </c>
      <c r="K210" s="36">
        <f t="shared" si="50"/>
        <v>0.49364079389379423</v>
      </c>
      <c r="L210" s="31">
        <v>0</v>
      </c>
      <c r="M210" s="36">
        <f t="shared" si="51"/>
        <v>0</v>
      </c>
      <c r="N210" s="31">
        <f t="shared" si="52"/>
        <v>29905364</v>
      </c>
      <c r="O210" s="36">
        <f t="shared" si="53"/>
        <v>0.9684442883985187</v>
      </c>
      <c r="P210" s="31">
        <v>637919</v>
      </c>
      <c r="Q210" s="31">
        <v>11717411</v>
      </c>
      <c r="R210" s="31">
        <v>5344653</v>
      </c>
      <c r="S210" s="31">
        <v>1964357</v>
      </c>
      <c r="T210" s="36">
        <f t="shared" si="54"/>
        <v>0.36753686347832121</v>
      </c>
      <c r="U210" s="36">
        <f t="shared" si="55"/>
        <v>22.89571089746504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7694190</v>
      </c>
      <c r="E211" s="31">
        <v>7725355</v>
      </c>
      <c r="F211" s="31">
        <v>2201627</v>
      </c>
      <c r="G211" s="36">
        <f t="shared" si="48"/>
        <v>0.28614149117710896</v>
      </c>
      <c r="H211" s="31">
        <v>1706002</v>
      </c>
      <c r="I211" s="36">
        <f t="shared" si="49"/>
        <v>0.22172600364690759</v>
      </c>
      <c r="J211" s="31">
        <v>2297641</v>
      </c>
      <c r="K211" s="36">
        <f t="shared" si="50"/>
        <v>0.29741558802152135</v>
      </c>
      <c r="L211" s="31">
        <v>0</v>
      </c>
      <c r="M211" s="36">
        <f t="shared" si="51"/>
        <v>0</v>
      </c>
      <c r="N211" s="31">
        <f t="shared" si="52"/>
        <v>6205270</v>
      </c>
      <c r="O211" s="36">
        <f t="shared" si="53"/>
        <v>0.80323428502638394</v>
      </c>
      <c r="P211" s="31">
        <v>2654121</v>
      </c>
      <c r="Q211" s="31">
        <v>9545077</v>
      </c>
      <c r="R211" s="31">
        <v>8679580</v>
      </c>
      <c r="S211" s="31">
        <v>7639016</v>
      </c>
      <c r="T211" s="36">
        <f t="shared" si="54"/>
        <v>0.88011355388163948</v>
      </c>
      <c r="U211" s="36">
        <f t="shared" si="55"/>
        <v>-0.13431188706166752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50410899</v>
      </c>
      <c r="E212" s="31">
        <v>59780571</v>
      </c>
      <c r="F212" s="31">
        <v>6837778</v>
      </c>
      <c r="G212" s="36">
        <f t="shared" si="48"/>
        <v>0.13564086607540959</v>
      </c>
      <c r="H212" s="31">
        <v>11603040</v>
      </c>
      <c r="I212" s="36">
        <f t="shared" si="49"/>
        <v>0.2301692735136503</v>
      </c>
      <c r="J212" s="31">
        <v>31874737</v>
      </c>
      <c r="K212" s="36">
        <f t="shared" si="50"/>
        <v>0.53319559292934826</v>
      </c>
      <c r="L212" s="31">
        <v>0</v>
      </c>
      <c r="M212" s="36">
        <f t="shared" si="51"/>
        <v>0</v>
      </c>
      <c r="N212" s="31">
        <f t="shared" si="52"/>
        <v>50315555</v>
      </c>
      <c r="O212" s="36">
        <f t="shared" si="53"/>
        <v>0.84167069933139316</v>
      </c>
      <c r="P212" s="31">
        <v>18296956</v>
      </c>
      <c r="Q212" s="31">
        <v>48735184</v>
      </c>
      <c r="R212" s="31">
        <v>50772677</v>
      </c>
      <c r="S212" s="31">
        <v>32261618</v>
      </c>
      <c r="T212" s="36">
        <f t="shared" si="54"/>
        <v>0.6354129800955739</v>
      </c>
      <c r="U212" s="36">
        <f t="shared" si="55"/>
        <v>0.74207868237754959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17932744</v>
      </c>
      <c r="E213" s="31">
        <v>23912192</v>
      </c>
      <c r="F213" s="31">
        <v>11068857</v>
      </c>
      <c r="G213" s="36">
        <f t="shared" si="48"/>
        <v>0.61724279340629629</v>
      </c>
      <c r="H213" s="31">
        <v>8518683</v>
      </c>
      <c r="I213" s="36">
        <f t="shared" si="49"/>
        <v>0.47503510896045803</v>
      </c>
      <c r="J213" s="31">
        <v>10371283</v>
      </c>
      <c r="K213" s="36">
        <f t="shared" si="50"/>
        <v>0.43372364189782353</v>
      </c>
      <c r="L213" s="31">
        <v>0</v>
      </c>
      <c r="M213" s="36">
        <f t="shared" si="51"/>
        <v>0</v>
      </c>
      <c r="N213" s="31">
        <f t="shared" si="52"/>
        <v>29958823</v>
      </c>
      <c r="O213" s="36">
        <f t="shared" si="53"/>
        <v>1.2528681184895136</v>
      </c>
      <c r="P213" s="31">
        <v>0</v>
      </c>
      <c r="Q213" s="31">
        <v>24295124</v>
      </c>
      <c r="R213" s="31">
        <v>24295124</v>
      </c>
      <c r="S213" s="31">
        <v>9397563</v>
      </c>
      <c r="T213" s="36">
        <f t="shared" si="54"/>
        <v>0.38680860406392659</v>
      </c>
      <c r="U213" s="36">
        <f t="shared" si="55"/>
        <v>0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115350334</v>
      </c>
      <c r="E214" s="31">
        <v>111570322</v>
      </c>
      <c r="F214" s="31">
        <v>23125601</v>
      </c>
      <c r="G214" s="36">
        <f t="shared" si="48"/>
        <v>0.20048143943822477</v>
      </c>
      <c r="H214" s="31">
        <v>26221591</v>
      </c>
      <c r="I214" s="36">
        <f t="shared" si="49"/>
        <v>0.22732132704531224</v>
      </c>
      <c r="J214" s="31">
        <v>16999747</v>
      </c>
      <c r="K214" s="36">
        <f t="shared" si="50"/>
        <v>0.15236800159096073</v>
      </c>
      <c r="L214" s="31">
        <v>0</v>
      </c>
      <c r="M214" s="36">
        <f t="shared" si="51"/>
        <v>0</v>
      </c>
      <c r="N214" s="31">
        <f t="shared" si="52"/>
        <v>66346939</v>
      </c>
      <c r="O214" s="36">
        <f t="shared" si="53"/>
        <v>0.59466476219365938</v>
      </c>
      <c r="P214" s="31">
        <v>24155401</v>
      </c>
      <c r="Q214" s="31">
        <v>78139560</v>
      </c>
      <c r="R214" s="31">
        <v>107203034</v>
      </c>
      <c r="S214" s="31">
        <v>71733020</v>
      </c>
      <c r="T214" s="36">
        <f t="shared" si="54"/>
        <v>0.66913236802607656</v>
      </c>
      <c r="U214" s="36">
        <f t="shared" si="55"/>
        <v>-0.29623412171878249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32121970</v>
      </c>
      <c r="E215" s="31">
        <v>31790853</v>
      </c>
      <c r="F215" s="31">
        <v>6193139</v>
      </c>
      <c r="G215" s="36">
        <f t="shared" si="48"/>
        <v>0.19280072174900856</v>
      </c>
      <c r="H215" s="31">
        <v>7432590</v>
      </c>
      <c r="I215" s="36">
        <f t="shared" si="49"/>
        <v>0.23138649341867887</v>
      </c>
      <c r="J215" s="31">
        <v>7104307</v>
      </c>
      <c r="K215" s="36">
        <f t="shared" si="50"/>
        <v>0.22347015979722218</v>
      </c>
      <c r="L215" s="31">
        <v>0</v>
      </c>
      <c r="M215" s="36">
        <f t="shared" si="51"/>
        <v>0</v>
      </c>
      <c r="N215" s="31">
        <f t="shared" si="52"/>
        <v>20730036</v>
      </c>
      <c r="O215" s="36">
        <f t="shared" si="53"/>
        <v>0.65207548850608066</v>
      </c>
      <c r="P215" s="31">
        <v>6972398</v>
      </c>
      <c r="Q215" s="31">
        <v>24958390</v>
      </c>
      <c r="R215" s="31">
        <v>29592511</v>
      </c>
      <c r="S215" s="31">
        <v>20975258</v>
      </c>
      <c r="T215" s="36">
        <f t="shared" si="54"/>
        <v>0.70880291300728082</v>
      </c>
      <c r="U215" s="36">
        <f t="shared" si="55"/>
        <v>1.8918742160157764E-2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441815048</v>
      </c>
      <c r="E216" s="32">
        <f>SUM(E208:E215)</f>
        <v>486481489</v>
      </c>
      <c r="F216" s="32">
        <f>SUM(F208:F215)</f>
        <v>99871307</v>
      </c>
      <c r="G216" s="37">
        <f t="shared" si="48"/>
        <v>0.22604777146476912</v>
      </c>
      <c r="H216" s="32">
        <f>SUM(H208:H215)</f>
        <v>117660627</v>
      </c>
      <c r="I216" s="37">
        <f t="shared" si="49"/>
        <v>0.26631195006286884</v>
      </c>
      <c r="J216" s="32">
        <f>SUM(J208:J215)</f>
        <v>130617500</v>
      </c>
      <c r="K216" s="37">
        <f t="shared" si="50"/>
        <v>0.26849428591516256</v>
      </c>
      <c r="L216" s="32">
        <f>SUM(L208:L215)</f>
        <v>0</v>
      </c>
      <c r="M216" s="37">
        <f t="shared" si="51"/>
        <v>0</v>
      </c>
      <c r="N216" s="32">
        <f t="shared" si="52"/>
        <v>348149434</v>
      </c>
      <c r="O216" s="37">
        <f t="shared" si="53"/>
        <v>0.71564785479432702</v>
      </c>
      <c r="P216" s="32">
        <f>SUM(P208:P215)</f>
        <v>84206398</v>
      </c>
      <c r="Q216" s="32">
        <f>SUM(Q208:Q215)</f>
        <v>315197543</v>
      </c>
      <c r="R216" s="32">
        <f>SUM(R208:R215)</f>
        <v>363536146</v>
      </c>
      <c r="S216" s="32">
        <f>SUM(S208:S215)</f>
        <v>237291367</v>
      </c>
      <c r="T216" s="37">
        <f t="shared" si="54"/>
        <v>0.65273115097611234</v>
      </c>
      <c r="U216" s="37">
        <f t="shared" si="55"/>
        <v>0.55115885612397286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34791823</v>
      </c>
      <c r="E217" s="31">
        <v>38007369</v>
      </c>
      <c r="F217" s="31">
        <v>9298596</v>
      </c>
      <c r="G217" s="36">
        <f t="shared" si="48"/>
        <v>0.26726383380370727</v>
      </c>
      <c r="H217" s="31">
        <v>9186884</v>
      </c>
      <c r="I217" s="36">
        <f t="shared" si="49"/>
        <v>0.26405296439913484</v>
      </c>
      <c r="J217" s="31">
        <v>9368867</v>
      </c>
      <c r="K217" s="36">
        <f t="shared" si="50"/>
        <v>0.24650132978160103</v>
      </c>
      <c r="L217" s="31">
        <v>0</v>
      </c>
      <c r="M217" s="36">
        <f t="shared" si="51"/>
        <v>0</v>
      </c>
      <c r="N217" s="31">
        <f t="shared" si="52"/>
        <v>27854347</v>
      </c>
      <c r="O217" s="36">
        <f t="shared" si="53"/>
        <v>0.73286701323630166</v>
      </c>
      <c r="P217" s="31">
        <v>66590740</v>
      </c>
      <c r="Q217" s="31">
        <v>9423561</v>
      </c>
      <c r="R217" s="31">
        <v>9423561</v>
      </c>
      <c r="S217" s="31">
        <v>20618116</v>
      </c>
      <c r="T217" s="36">
        <f t="shared" si="54"/>
        <v>2.1879325660437705</v>
      </c>
      <c r="U217" s="36">
        <f t="shared" si="55"/>
        <v>-0.85930675946835855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68909152</v>
      </c>
      <c r="E218" s="31">
        <v>71963041</v>
      </c>
      <c r="F218" s="31">
        <v>13006423</v>
      </c>
      <c r="G218" s="36">
        <f t="shared" si="48"/>
        <v>0.18874739599175447</v>
      </c>
      <c r="H218" s="31">
        <v>15031919</v>
      </c>
      <c r="I218" s="36">
        <f t="shared" si="49"/>
        <v>0.21814111135774825</v>
      </c>
      <c r="J218" s="31">
        <v>15039402</v>
      </c>
      <c r="K218" s="36">
        <f t="shared" si="50"/>
        <v>0.20898786086596868</v>
      </c>
      <c r="L218" s="31">
        <v>0</v>
      </c>
      <c r="M218" s="36">
        <f t="shared" si="51"/>
        <v>0</v>
      </c>
      <c r="N218" s="31">
        <f t="shared" si="52"/>
        <v>43077744</v>
      </c>
      <c r="O218" s="36">
        <f t="shared" si="53"/>
        <v>0.59860927778191031</v>
      </c>
      <c r="P218" s="31">
        <v>13292205</v>
      </c>
      <c r="Q218" s="31">
        <v>64817310</v>
      </c>
      <c r="R218" s="31">
        <v>64497810</v>
      </c>
      <c r="S218" s="31">
        <v>38311696</v>
      </c>
      <c r="T218" s="36">
        <f t="shared" si="54"/>
        <v>0.59399995131617644</v>
      </c>
      <c r="U218" s="36">
        <f t="shared" si="55"/>
        <v>0.13144523425571597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68389652</v>
      </c>
      <c r="E219" s="31">
        <v>67592445</v>
      </c>
      <c r="F219" s="31">
        <v>14381672</v>
      </c>
      <c r="G219" s="36">
        <f t="shared" si="48"/>
        <v>0.21029017664836194</v>
      </c>
      <c r="H219" s="31">
        <v>15456710</v>
      </c>
      <c r="I219" s="36">
        <f t="shared" si="49"/>
        <v>0.22600948459278605</v>
      </c>
      <c r="J219" s="31">
        <v>14412175</v>
      </c>
      <c r="K219" s="36">
        <f t="shared" si="50"/>
        <v>0.21322168476077466</v>
      </c>
      <c r="L219" s="31">
        <v>0</v>
      </c>
      <c r="M219" s="36">
        <f t="shared" si="51"/>
        <v>0</v>
      </c>
      <c r="N219" s="31">
        <f t="shared" si="52"/>
        <v>44250557</v>
      </c>
      <c r="O219" s="36">
        <f t="shared" si="53"/>
        <v>0.65466720430071734</v>
      </c>
      <c r="P219" s="31">
        <v>13546592</v>
      </c>
      <c r="Q219" s="31">
        <v>66396787</v>
      </c>
      <c r="R219" s="31">
        <v>64749113</v>
      </c>
      <c r="S219" s="31">
        <v>41537110</v>
      </c>
      <c r="T219" s="36">
        <f t="shared" si="54"/>
        <v>0.641508556263929</v>
      </c>
      <c r="U219" s="36">
        <f t="shared" si="55"/>
        <v>6.3896735060744447E-2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4196016</v>
      </c>
      <c r="E220" s="31">
        <v>3826888</v>
      </c>
      <c r="F220" s="31">
        <v>387193</v>
      </c>
      <c r="G220" s="36">
        <f t="shared" si="48"/>
        <v>9.2276340223678838E-2</v>
      </c>
      <c r="H220" s="31">
        <v>758615</v>
      </c>
      <c r="I220" s="36">
        <f t="shared" si="49"/>
        <v>0.1807941151797324</v>
      </c>
      <c r="J220" s="31">
        <v>1741762</v>
      </c>
      <c r="K220" s="36">
        <f t="shared" si="50"/>
        <v>0.4551379606615088</v>
      </c>
      <c r="L220" s="31">
        <v>0</v>
      </c>
      <c r="M220" s="36">
        <f t="shared" si="51"/>
        <v>0</v>
      </c>
      <c r="N220" s="31">
        <f t="shared" si="52"/>
        <v>2887570</v>
      </c>
      <c r="O220" s="36">
        <f t="shared" si="53"/>
        <v>0.75454782057901881</v>
      </c>
      <c r="P220" s="31">
        <v>240679</v>
      </c>
      <c r="Q220" s="31">
        <v>4223376</v>
      </c>
      <c r="R220" s="31">
        <v>4061376</v>
      </c>
      <c r="S220" s="31">
        <v>1156294</v>
      </c>
      <c r="T220" s="36">
        <f t="shared" si="54"/>
        <v>0.28470498668431587</v>
      </c>
      <c r="U220" s="36">
        <f t="shared" si="55"/>
        <v>6.2368673627528786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13011073</v>
      </c>
      <c r="E221" s="31">
        <v>14276922</v>
      </c>
      <c r="F221" s="31">
        <v>2020967</v>
      </c>
      <c r="G221" s="36">
        <f t="shared" si="48"/>
        <v>0.1553266974983539</v>
      </c>
      <c r="H221" s="31">
        <v>2983786</v>
      </c>
      <c r="I221" s="36">
        <f t="shared" si="49"/>
        <v>0.2293266666015939</v>
      </c>
      <c r="J221" s="31">
        <v>1678562</v>
      </c>
      <c r="K221" s="36">
        <f t="shared" si="50"/>
        <v>0.11757170067889984</v>
      </c>
      <c r="L221" s="31">
        <v>0</v>
      </c>
      <c r="M221" s="36">
        <f t="shared" si="51"/>
        <v>0</v>
      </c>
      <c r="N221" s="31">
        <f t="shared" si="52"/>
        <v>6683315</v>
      </c>
      <c r="O221" s="36">
        <f t="shared" si="53"/>
        <v>0.46812015923320166</v>
      </c>
      <c r="P221" s="31">
        <v>2664190</v>
      </c>
      <c r="Q221" s="31">
        <v>18126279</v>
      </c>
      <c r="R221" s="31">
        <v>16491504</v>
      </c>
      <c r="S221" s="31">
        <v>7615734</v>
      </c>
      <c r="T221" s="36">
        <f t="shared" si="54"/>
        <v>0.4617974200533802</v>
      </c>
      <c r="U221" s="36">
        <f t="shared" si="55"/>
        <v>-0.36995409486560649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42769943</v>
      </c>
      <c r="E222" s="31">
        <v>39754547</v>
      </c>
      <c r="F222" s="31">
        <v>9284786</v>
      </c>
      <c r="G222" s="36">
        <f t="shared" si="48"/>
        <v>0.21708670502553629</v>
      </c>
      <c r="H222" s="31">
        <v>9794059</v>
      </c>
      <c r="I222" s="36">
        <f t="shared" si="49"/>
        <v>0.228993968965542</v>
      </c>
      <c r="J222" s="31">
        <v>9134325</v>
      </c>
      <c r="K222" s="36">
        <f t="shared" si="50"/>
        <v>0.22976805646911283</v>
      </c>
      <c r="L222" s="31">
        <v>0</v>
      </c>
      <c r="M222" s="36">
        <f t="shared" si="51"/>
        <v>0</v>
      </c>
      <c r="N222" s="31">
        <f t="shared" si="52"/>
        <v>28213170</v>
      </c>
      <c r="O222" s="36">
        <f t="shared" si="53"/>
        <v>0.70968410229904011</v>
      </c>
      <c r="P222" s="31">
        <v>6397728</v>
      </c>
      <c r="Q222" s="31">
        <v>39497064</v>
      </c>
      <c r="R222" s="31">
        <v>41043114</v>
      </c>
      <c r="S222" s="31">
        <v>25235400</v>
      </c>
      <c r="T222" s="36">
        <f t="shared" si="54"/>
        <v>0.61485100765015055</v>
      </c>
      <c r="U222" s="36">
        <f t="shared" si="55"/>
        <v>0.42774513077142395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31774272</v>
      </c>
      <c r="E223" s="31">
        <v>29192777</v>
      </c>
      <c r="F223" s="31">
        <v>5916513</v>
      </c>
      <c r="G223" s="36">
        <f t="shared" si="48"/>
        <v>0.18620451791940348</v>
      </c>
      <c r="H223" s="31">
        <v>6761378</v>
      </c>
      <c r="I223" s="36">
        <f t="shared" si="49"/>
        <v>0.21279411216722763</v>
      </c>
      <c r="J223" s="31">
        <v>5571793</v>
      </c>
      <c r="K223" s="36">
        <f t="shared" si="50"/>
        <v>0.19086204097677997</v>
      </c>
      <c r="L223" s="31">
        <v>0</v>
      </c>
      <c r="M223" s="36">
        <f t="shared" si="51"/>
        <v>0</v>
      </c>
      <c r="N223" s="31">
        <f t="shared" si="52"/>
        <v>18249684</v>
      </c>
      <c r="O223" s="36">
        <f t="shared" si="53"/>
        <v>0.62514381554039888</v>
      </c>
      <c r="P223" s="31">
        <v>5516761</v>
      </c>
      <c r="Q223" s="31">
        <v>32762093</v>
      </c>
      <c r="R223" s="31">
        <v>35364884</v>
      </c>
      <c r="S223" s="31">
        <v>17587905</v>
      </c>
      <c r="T223" s="36">
        <f t="shared" si="54"/>
        <v>0.4973268115342892</v>
      </c>
      <c r="U223" s="36">
        <f t="shared" si="55"/>
        <v>9.9754185472236134E-3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263841931</v>
      </c>
      <c r="E224" s="32">
        <f>SUM(E217:E223)</f>
        <v>264613989</v>
      </c>
      <c r="F224" s="32">
        <f>SUM(F217:F223)</f>
        <v>54296150</v>
      </c>
      <c r="G224" s="37">
        <f t="shared" si="48"/>
        <v>0.20579045110157262</v>
      </c>
      <c r="H224" s="32">
        <f>SUM(H217:H223)</f>
        <v>59973351</v>
      </c>
      <c r="I224" s="37">
        <f t="shared" si="49"/>
        <v>0.22730788382533479</v>
      </c>
      <c r="J224" s="32">
        <f>SUM(J217:J223)</f>
        <v>56946886</v>
      </c>
      <c r="K224" s="37">
        <f t="shared" si="50"/>
        <v>0.21520739026386093</v>
      </c>
      <c r="L224" s="32">
        <f>SUM(L217:L223)</f>
        <v>0</v>
      </c>
      <c r="M224" s="37">
        <f t="shared" si="51"/>
        <v>0</v>
      </c>
      <c r="N224" s="32">
        <f t="shared" si="52"/>
        <v>171216387</v>
      </c>
      <c r="O224" s="37">
        <f t="shared" si="53"/>
        <v>0.64704208438503985</v>
      </c>
      <c r="P224" s="32">
        <f>SUM(P217:P223)</f>
        <v>108248895</v>
      </c>
      <c r="Q224" s="32">
        <f>SUM(Q217:Q223)</f>
        <v>235246470</v>
      </c>
      <c r="R224" s="32">
        <f>SUM(R217:R223)</f>
        <v>235631362</v>
      </c>
      <c r="S224" s="32">
        <f>SUM(S217:S223)</f>
        <v>152062255</v>
      </c>
      <c r="T224" s="37">
        <f t="shared" si="54"/>
        <v>0.64533962588562388</v>
      </c>
      <c r="U224" s="37">
        <f t="shared" si="55"/>
        <v>-0.47392639897155531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39277828</v>
      </c>
      <c r="E225" s="31">
        <v>39277828</v>
      </c>
      <c r="F225" s="31">
        <v>14550727</v>
      </c>
      <c r="G225" s="36">
        <f t="shared" si="48"/>
        <v>0.37045650793114121</v>
      </c>
      <c r="H225" s="31">
        <v>14476090</v>
      </c>
      <c r="I225" s="36">
        <f t="shared" si="49"/>
        <v>0.36855627556595033</v>
      </c>
      <c r="J225" s="31">
        <v>14221555</v>
      </c>
      <c r="K225" s="36">
        <f t="shared" si="50"/>
        <v>0.36207590195669681</v>
      </c>
      <c r="L225" s="31">
        <v>0</v>
      </c>
      <c r="M225" s="36">
        <f t="shared" si="51"/>
        <v>0</v>
      </c>
      <c r="N225" s="31">
        <f t="shared" si="52"/>
        <v>43248372</v>
      </c>
      <c r="O225" s="36">
        <f t="shared" si="53"/>
        <v>1.1010886854537882</v>
      </c>
      <c r="P225" s="31">
        <v>33249698</v>
      </c>
      <c r="Q225" s="31">
        <v>41118725</v>
      </c>
      <c r="R225" s="31">
        <v>36818725</v>
      </c>
      <c r="S225" s="31">
        <v>43261354</v>
      </c>
      <c r="T225" s="36">
        <f t="shared" si="54"/>
        <v>1.1749824036546621</v>
      </c>
      <c r="U225" s="36">
        <f t="shared" si="55"/>
        <v>-0.57228017529662978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57761231</v>
      </c>
      <c r="E226" s="31">
        <v>58316188</v>
      </c>
      <c r="F226" s="31">
        <v>15168988</v>
      </c>
      <c r="G226" s="36">
        <f t="shared" si="48"/>
        <v>0.26261538643454463</v>
      </c>
      <c r="H226" s="31">
        <v>16831246</v>
      </c>
      <c r="I226" s="36">
        <f t="shared" si="49"/>
        <v>0.29139347809259813</v>
      </c>
      <c r="J226" s="31">
        <v>15168638</v>
      </c>
      <c r="K226" s="36">
        <f t="shared" si="50"/>
        <v>0.26011024588918602</v>
      </c>
      <c r="L226" s="31">
        <v>0</v>
      </c>
      <c r="M226" s="36">
        <f t="shared" si="51"/>
        <v>0</v>
      </c>
      <c r="N226" s="31">
        <f t="shared" si="52"/>
        <v>47168872</v>
      </c>
      <c r="O226" s="36">
        <f t="shared" si="53"/>
        <v>0.80884697058730926</v>
      </c>
      <c r="P226" s="31">
        <v>16028838</v>
      </c>
      <c r="Q226" s="31">
        <v>60960012</v>
      </c>
      <c r="R226" s="31">
        <v>63552050</v>
      </c>
      <c r="S226" s="31">
        <v>49820516</v>
      </c>
      <c r="T226" s="36">
        <f t="shared" si="54"/>
        <v>0.78393247739451366</v>
      </c>
      <c r="U226" s="36">
        <f t="shared" si="55"/>
        <v>-5.3665774150315815E-2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20911596</v>
      </c>
      <c r="E227" s="31">
        <v>26306092</v>
      </c>
      <c r="F227" s="31">
        <v>4178012</v>
      </c>
      <c r="G227" s="36">
        <f t="shared" si="48"/>
        <v>0.19979402815547889</v>
      </c>
      <c r="H227" s="31">
        <v>5267710</v>
      </c>
      <c r="I227" s="36">
        <f t="shared" si="49"/>
        <v>0.25190377625887572</v>
      </c>
      <c r="J227" s="31">
        <v>5185922</v>
      </c>
      <c r="K227" s="36">
        <f t="shared" si="50"/>
        <v>0.1971376820243767</v>
      </c>
      <c r="L227" s="31">
        <v>0</v>
      </c>
      <c r="M227" s="36">
        <f t="shared" si="51"/>
        <v>0</v>
      </c>
      <c r="N227" s="31">
        <f t="shared" si="52"/>
        <v>14631644</v>
      </c>
      <c r="O227" s="36">
        <f t="shared" si="53"/>
        <v>0.55620743666524086</v>
      </c>
      <c r="P227" s="31">
        <v>2799287</v>
      </c>
      <c r="Q227" s="31">
        <v>14321201</v>
      </c>
      <c r="R227" s="31">
        <v>16533596</v>
      </c>
      <c r="S227" s="31">
        <v>9297878</v>
      </c>
      <c r="T227" s="36">
        <f t="shared" si="54"/>
        <v>0.56236271891486889</v>
      </c>
      <c r="U227" s="36">
        <f t="shared" si="55"/>
        <v>0.85258674798261125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84939463</v>
      </c>
      <c r="E228" s="31">
        <v>91440219</v>
      </c>
      <c r="F228" s="31">
        <v>26637058</v>
      </c>
      <c r="G228" s="36">
        <f t="shared" si="48"/>
        <v>0.31360049921671862</v>
      </c>
      <c r="H228" s="31">
        <v>25803612</v>
      </c>
      <c r="I228" s="36">
        <f t="shared" si="49"/>
        <v>0.30378826388389107</v>
      </c>
      <c r="J228" s="31">
        <v>30741843</v>
      </c>
      <c r="K228" s="36">
        <f t="shared" si="50"/>
        <v>0.33619607800808088</v>
      </c>
      <c r="L228" s="31">
        <v>0</v>
      </c>
      <c r="M228" s="36">
        <f t="shared" si="51"/>
        <v>0</v>
      </c>
      <c r="N228" s="31">
        <f t="shared" si="52"/>
        <v>83182513</v>
      </c>
      <c r="O228" s="36">
        <f t="shared" si="53"/>
        <v>0.90969284533318973</v>
      </c>
      <c r="P228" s="31">
        <v>19977970</v>
      </c>
      <c r="Q228" s="31">
        <v>78968089</v>
      </c>
      <c r="R228" s="31">
        <v>82175394</v>
      </c>
      <c r="S228" s="31">
        <v>59472258</v>
      </c>
      <c r="T228" s="36">
        <f t="shared" si="54"/>
        <v>0.72372342991139171</v>
      </c>
      <c r="U228" s="36">
        <f t="shared" si="55"/>
        <v>0.53878712401710493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15136797</v>
      </c>
      <c r="E229" s="31">
        <v>14881577</v>
      </c>
      <c r="F229" s="31">
        <v>3788936</v>
      </c>
      <c r="G229" s="36">
        <f t="shared" si="48"/>
        <v>0.25031292947907013</v>
      </c>
      <c r="H229" s="31">
        <v>4319192</v>
      </c>
      <c r="I229" s="36">
        <f t="shared" si="49"/>
        <v>0.28534385444952454</v>
      </c>
      <c r="J229" s="31">
        <v>3646489</v>
      </c>
      <c r="K229" s="36">
        <f t="shared" si="50"/>
        <v>0.24503377565428719</v>
      </c>
      <c r="L229" s="31">
        <v>0</v>
      </c>
      <c r="M229" s="36">
        <f t="shared" si="51"/>
        <v>0</v>
      </c>
      <c r="N229" s="31">
        <f t="shared" si="52"/>
        <v>11754617</v>
      </c>
      <c r="O229" s="36">
        <f t="shared" si="53"/>
        <v>0.78987710778232711</v>
      </c>
      <c r="P229" s="31">
        <v>3554320</v>
      </c>
      <c r="Q229" s="31">
        <v>18033948</v>
      </c>
      <c r="R229" s="31">
        <v>16913948</v>
      </c>
      <c r="S229" s="31">
        <v>13465218</v>
      </c>
      <c r="T229" s="36">
        <f t="shared" si="54"/>
        <v>0.79610141878170604</v>
      </c>
      <c r="U229" s="36">
        <f t="shared" si="55"/>
        <v>2.5931542461005153E-2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218026915</v>
      </c>
      <c r="E230" s="32">
        <f>SUM(E225:E229)</f>
        <v>230221904</v>
      </c>
      <c r="F230" s="32">
        <f>SUM(F225:F229)</f>
        <v>64323721</v>
      </c>
      <c r="G230" s="37">
        <f t="shared" si="48"/>
        <v>0.29502651541897934</v>
      </c>
      <c r="H230" s="32">
        <f>SUM(H225:H229)</f>
        <v>66697850</v>
      </c>
      <c r="I230" s="37">
        <f t="shared" si="49"/>
        <v>0.30591567100786615</v>
      </c>
      <c r="J230" s="32">
        <f>SUM(J225:J229)</f>
        <v>68964447</v>
      </c>
      <c r="K230" s="37">
        <f t="shared" si="50"/>
        <v>0.29955640971503739</v>
      </c>
      <c r="L230" s="32">
        <f>SUM(L225:L229)</f>
        <v>0</v>
      </c>
      <c r="M230" s="37">
        <f t="shared" si="51"/>
        <v>0</v>
      </c>
      <c r="N230" s="32">
        <f t="shared" si="52"/>
        <v>199986018</v>
      </c>
      <c r="O230" s="37">
        <f t="shared" si="53"/>
        <v>0.86866633680520688</v>
      </c>
      <c r="P230" s="32">
        <f>SUM(P225:P229)</f>
        <v>75610113</v>
      </c>
      <c r="Q230" s="32">
        <f>SUM(Q225:Q229)</f>
        <v>213401975</v>
      </c>
      <c r="R230" s="32">
        <f>SUM(R225:R229)</f>
        <v>215993713</v>
      </c>
      <c r="S230" s="32">
        <f>SUM(S225:S229)</f>
        <v>175317224</v>
      </c>
      <c r="T230" s="37">
        <f t="shared" si="54"/>
        <v>0.81167743988918784</v>
      </c>
      <c r="U230" s="37">
        <f t="shared" si="55"/>
        <v>-8.7893877370610496E-2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923683894</v>
      </c>
      <c r="E231" s="32">
        <f>SUM(E208:E215,E217:E223,E225:E229)</f>
        <v>981317382</v>
      </c>
      <c r="F231" s="32">
        <f>SUM(F208:F215,F217:F223,F225:F229)</f>
        <v>218491178</v>
      </c>
      <c r="G231" s="37">
        <f t="shared" si="48"/>
        <v>0.23654323672769378</v>
      </c>
      <c r="H231" s="32">
        <f>SUM(H208:H215,H217:H223,H225:H229)</f>
        <v>244331828</v>
      </c>
      <c r="I231" s="37">
        <f t="shared" si="49"/>
        <v>0.2645188787929651</v>
      </c>
      <c r="J231" s="32">
        <f>SUM(J208:J215,J217:J223,J225:J229)</f>
        <v>256528833</v>
      </c>
      <c r="K231" s="37">
        <f t="shared" si="50"/>
        <v>0.26141270674037648</v>
      </c>
      <c r="L231" s="32">
        <f>SUM(L208:L215,L217:L223,L225:L229)</f>
        <v>0</v>
      </c>
      <c r="M231" s="37">
        <f t="shared" si="51"/>
        <v>0</v>
      </c>
      <c r="N231" s="32">
        <f t="shared" si="52"/>
        <v>719351839</v>
      </c>
      <c r="O231" s="37">
        <f t="shared" si="53"/>
        <v>0.73304707752542386</v>
      </c>
      <c r="P231" s="32">
        <f>SUM(P208:P215,P217:P223,P225:P229)</f>
        <v>268065406</v>
      </c>
      <c r="Q231" s="32">
        <f>SUM(Q208:Q215,Q217:Q223,Q225:Q229)</f>
        <v>763845988</v>
      </c>
      <c r="R231" s="32">
        <f>SUM(R208:R215,R217:R223,R225:R229)</f>
        <v>815161221</v>
      </c>
      <c r="S231" s="32">
        <f>SUM(S208:S215,S217:S223,S225:S229)</f>
        <v>564670846</v>
      </c>
      <c r="T231" s="37">
        <f t="shared" si="54"/>
        <v>0.69271063374100328</v>
      </c>
      <c r="U231" s="37">
        <f t="shared" si="55"/>
        <v>-4.3036411046638356E-2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24942663</v>
      </c>
      <c r="E234" s="31">
        <v>25180509</v>
      </c>
      <c r="F234" s="31">
        <v>4286029</v>
      </c>
      <c r="G234" s="36">
        <f t="shared" ref="G234:G260" si="56">IF(($D234     =0),0,($F234     /$D234     ))</f>
        <v>0.17183526073378771</v>
      </c>
      <c r="H234" s="31">
        <v>4229401</v>
      </c>
      <c r="I234" s="36">
        <f t="shared" ref="I234:I260" si="57">IF(($D234     =0),0,($H234     /$D234     ))</f>
        <v>0.16956493378433571</v>
      </c>
      <c r="J234" s="31">
        <v>3742043</v>
      </c>
      <c r="K234" s="36">
        <f t="shared" ref="K234:K260" si="58">IF(($E234     =0),0,($J234     /$E234     ))</f>
        <v>0.14860871160308953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12257473</v>
      </c>
      <c r="O234" s="36">
        <f t="shared" ref="O234:O260" si="61">IF(($E234     =0),0,($N234     /$E234     ))</f>
        <v>0.48678416310011841</v>
      </c>
      <c r="P234" s="31">
        <v>4417248</v>
      </c>
      <c r="Q234" s="31">
        <v>22931968</v>
      </c>
      <c r="R234" s="31">
        <v>14548950</v>
      </c>
      <c r="S234" s="31">
        <v>12720439</v>
      </c>
      <c r="T234" s="36">
        <f t="shared" ref="T234:T260" si="62">IF(($R234     =0),0,($S234     /$R234     ))</f>
        <v>0.87432007120788791</v>
      </c>
      <c r="U234" s="36">
        <f t="shared" ref="U234:U260" si="63">IF(($P234     =0),0,(($J234     /$P234     )-1))</f>
        <v>-0.15285648439933641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43125899</v>
      </c>
      <c r="E235" s="31">
        <v>44299899</v>
      </c>
      <c r="F235" s="31">
        <v>10579669</v>
      </c>
      <c r="G235" s="36">
        <f t="shared" si="56"/>
        <v>0.24532054392651617</v>
      </c>
      <c r="H235" s="31">
        <v>15989058</v>
      </c>
      <c r="I235" s="36">
        <f t="shared" si="57"/>
        <v>0.37075303635989132</v>
      </c>
      <c r="J235" s="31">
        <v>11110660</v>
      </c>
      <c r="K235" s="36">
        <f t="shared" si="58"/>
        <v>0.25080553795393529</v>
      </c>
      <c r="L235" s="31">
        <v>0</v>
      </c>
      <c r="M235" s="36">
        <f t="shared" si="59"/>
        <v>0</v>
      </c>
      <c r="N235" s="31">
        <f t="shared" si="60"/>
        <v>37679387</v>
      </c>
      <c r="O235" s="36">
        <f t="shared" si="61"/>
        <v>0.85055243579674977</v>
      </c>
      <c r="P235" s="31">
        <v>11473889</v>
      </c>
      <c r="Q235" s="31">
        <v>51987662</v>
      </c>
      <c r="R235" s="31">
        <v>47489635</v>
      </c>
      <c r="S235" s="31">
        <v>35110335</v>
      </c>
      <c r="T235" s="36">
        <f t="shared" si="62"/>
        <v>0.73932627614425761</v>
      </c>
      <c r="U235" s="36">
        <f t="shared" si="63"/>
        <v>-3.1657008360460814E-2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67684711</v>
      </c>
      <c r="E236" s="31">
        <v>67665059</v>
      </c>
      <c r="F236" s="31">
        <v>165910</v>
      </c>
      <c r="G236" s="36">
        <f t="shared" si="56"/>
        <v>2.4512182670027209E-3</v>
      </c>
      <c r="H236" s="31">
        <v>1178516</v>
      </c>
      <c r="I236" s="36">
        <f t="shared" si="57"/>
        <v>1.7411849479567105E-2</v>
      </c>
      <c r="J236" s="31">
        <v>31662627</v>
      </c>
      <c r="K236" s="36">
        <f t="shared" si="58"/>
        <v>0.46793171347120233</v>
      </c>
      <c r="L236" s="31">
        <v>0</v>
      </c>
      <c r="M236" s="36">
        <f t="shared" si="59"/>
        <v>0</v>
      </c>
      <c r="N236" s="31">
        <f t="shared" si="60"/>
        <v>33007053</v>
      </c>
      <c r="O236" s="36">
        <f t="shared" si="61"/>
        <v>0.48780055005937406</v>
      </c>
      <c r="P236" s="31">
        <v>13779454</v>
      </c>
      <c r="Q236" s="31">
        <v>81397579</v>
      </c>
      <c r="R236" s="31">
        <v>80479862</v>
      </c>
      <c r="S236" s="31">
        <v>42202816</v>
      </c>
      <c r="T236" s="36">
        <f t="shared" si="62"/>
        <v>0.52438976597648734</v>
      </c>
      <c r="U236" s="36">
        <f t="shared" si="63"/>
        <v>1.2978143401037516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5974058</v>
      </c>
      <c r="E237" s="31">
        <v>5500573</v>
      </c>
      <c r="F237" s="31">
        <v>0</v>
      </c>
      <c r="G237" s="36">
        <f t="shared" si="56"/>
        <v>0</v>
      </c>
      <c r="H237" s="31">
        <v>1375175</v>
      </c>
      <c r="I237" s="36">
        <f t="shared" si="57"/>
        <v>0.23019110293204384</v>
      </c>
      <c r="J237" s="31">
        <v>1132047</v>
      </c>
      <c r="K237" s="36">
        <f t="shared" si="58"/>
        <v>0.20580528610382956</v>
      </c>
      <c r="L237" s="31">
        <v>0</v>
      </c>
      <c r="M237" s="36">
        <f t="shared" si="59"/>
        <v>0</v>
      </c>
      <c r="N237" s="31">
        <f t="shared" si="60"/>
        <v>2507222</v>
      </c>
      <c r="O237" s="36">
        <f t="shared" si="61"/>
        <v>0.45581105822975171</v>
      </c>
      <c r="P237" s="31">
        <v>286257</v>
      </c>
      <c r="Q237" s="31">
        <v>4630559</v>
      </c>
      <c r="R237" s="31">
        <v>5073776</v>
      </c>
      <c r="S237" s="31">
        <v>1944648</v>
      </c>
      <c r="T237" s="36">
        <f t="shared" si="62"/>
        <v>0.38327431088798558</v>
      </c>
      <c r="U237" s="36">
        <f t="shared" si="63"/>
        <v>2.9546526373154194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40717313</v>
      </c>
      <c r="E238" s="31">
        <v>43778880</v>
      </c>
      <c r="F238" s="31">
        <v>7695875</v>
      </c>
      <c r="G238" s="36">
        <f t="shared" si="56"/>
        <v>0.18900743769609749</v>
      </c>
      <c r="H238" s="31">
        <v>8213582</v>
      </c>
      <c r="I238" s="36">
        <f t="shared" si="57"/>
        <v>0.20172210283129438</v>
      </c>
      <c r="J238" s="31">
        <v>8843418</v>
      </c>
      <c r="K238" s="36">
        <f t="shared" si="58"/>
        <v>0.20200192421551214</v>
      </c>
      <c r="L238" s="31">
        <v>0</v>
      </c>
      <c r="M238" s="36">
        <f t="shared" si="59"/>
        <v>0</v>
      </c>
      <c r="N238" s="31">
        <f t="shared" si="60"/>
        <v>24752875</v>
      </c>
      <c r="O238" s="36">
        <f t="shared" si="61"/>
        <v>0.56540676691591929</v>
      </c>
      <c r="P238" s="31">
        <v>7548363</v>
      </c>
      <c r="Q238" s="31">
        <v>37776030</v>
      </c>
      <c r="R238" s="31">
        <v>38693516</v>
      </c>
      <c r="S238" s="31">
        <v>22955184</v>
      </c>
      <c r="T238" s="36">
        <f t="shared" si="62"/>
        <v>0.59325660661078206</v>
      </c>
      <c r="U238" s="36">
        <f t="shared" si="63"/>
        <v>0.17156766308138605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24664072</v>
      </c>
      <c r="E239" s="31">
        <v>22650024</v>
      </c>
      <c r="F239" s="31">
        <v>4571145</v>
      </c>
      <c r="G239" s="36">
        <f t="shared" si="56"/>
        <v>0.18533618455216966</v>
      </c>
      <c r="H239" s="31">
        <v>3907215</v>
      </c>
      <c r="I239" s="36">
        <f t="shared" si="57"/>
        <v>0.15841727189249205</v>
      </c>
      <c r="J239" s="31">
        <v>6489602</v>
      </c>
      <c r="K239" s="36">
        <f t="shared" si="58"/>
        <v>0.28651634099813755</v>
      </c>
      <c r="L239" s="31">
        <v>0</v>
      </c>
      <c r="M239" s="36">
        <f t="shared" si="59"/>
        <v>0</v>
      </c>
      <c r="N239" s="31">
        <f t="shared" si="60"/>
        <v>14967962</v>
      </c>
      <c r="O239" s="36">
        <f t="shared" si="61"/>
        <v>0.66083647416885738</v>
      </c>
      <c r="P239" s="31">
        <v>2959741</v>
      </c>
      <c r="Q239" s="31">
        <v>24565399</v>
      </c>
      <c r="R239" s="31">
        <v>25065708</v>
      </c>
      <c r="S239" s="31">
        <v>10335331</v>
      </c>
      <c r="T239" s="36">
        <f t="shared" si="62"/>
        <v>0.41232950611249441</v>
      </c>
      <c r="U239" s="36">
        <f t="shared" si="63"/>
        <v>1.1926249627923524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207108716</v>
      </c>
      <c r="E240" s="32">
        <f>SUM(E234:E239)</f>
        <v>209074944</v>
      </c>
      <c r="F240" s="32">
        <f>SUM(F234:F239)</f>
        <v>27298628</v>
      </c>
      <c r="G240" s="37">
        <f t="shared" si="56"/>
        <v>0.13180820453736963</v>
      </c>
      <c r="H240" s="32">
        <f>SUM(H234:H239)</f>
        <v>34892947</v>
      </c>
      <c r="I240" s="37">
        <f t="shared" si="57"/>
        <v>0.16847647783205802</v>
      </c>
      <c r="J240" s="32">
        <f>SUM(J234:J239)</f>
        <v>62980397</v>
      </c>
      <c r="K240" s="37">
        <f t="shared" si="58"/>
        <v>0.30123359497348473</v>
      </c>
      <c r="L240" s="32">
        <f>SUM(L234:L239)</f>
        <v>0</v>
      </c>
      <c r="M240" s="37">
        <f t="shared" si="59"/>
        <v>0</v>
      </c>
      <c r="N240" s="32">
        <f t="shared" si="60"/>
        <v>125171972</v>
      </c>
      <c r="O240" s="37">
        <f t="shared" si="61"/>
        <v>0.59869427491034033</v>
      </c>
      <c r="P240" s="32">
        <f>SUM(P234:P239)</f>
        <v>40464952</v>
      </c>
      <c r="Q240" s="32">
        <f>SUM(Q234:Q239)</f>
        <v>223289197</v>
      </c>
      <c r="R240" s="32">
        <f>SUM(R234:R239)</f>
        <v>211351447</v>
      </c>
      <c r="S240" s="32">
        <f>SUM(S234:S239)</f>
        <v>125268753</v>
      </c>
      <c r="T240" s="37">
        <f t="shared" si="62"/>
        <v>0.59270355030973598</v>
      </c>
      <c r="U240" s="37">
        <f t="shared" si="63"/>
        <v>0.55641842847113709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13848744</v>
      </c>
      <c r="E241" s="31">
        <v>13848744</v>
      </c>
      <c r="F241" s="31">
        <v>3088889</v>
      </c>
      <c r="G241" s="36">
        <f t="shared" si="56"/>
        <v>0.22304470354856729</v>
      </c>
      <c r="H241" s="31">
        <v>3599304</v>
      </c>
      <c r="I241" s="36">
        <f t="shared" si="57"/>
        <v>0.25990111449818121</v>
      </c>
      <c r="J241" s="31">
        <v>3103884</v>
      </c>
      <c r="K241" s="36">
        <f t="shared" si="58"/>
        <v>0.22412747322067619</v>
      </c>
      <c r="L241" s="31">
        <v>0</v>
      </c>
      <c r="M241" s="36">
        <f t="shared" si="59"/>
        <v>0</v>
      </c>
      <c r="N241" s="31">
        <f t="shared" si="60"/>
        <v>9792077</v>
      </c>
      <c r="O241" s="36">
        <f t="shared" si="61"/>
        <v>0.70707329126742469</v>
      </c>
      <c r="P241" s="31">
        <v>2634199</v>
      </c>
      <c r="Q241" s="31">
        <v>11181996</v>
      </c>
      <c r="R241" s="31">
        <v>11770536</v>
      </c>
      <c r="S241" s="31">
        <v>8583384</v>
      </c>
      <c r="T241" s="36">
        <f t="shared" si="62"/>
        <v>0.72922626463229878</v>
      </c>
      <c r="U241" s="36">
        <f t="shared" si="63"/>
        <v>0.17830277818798046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6263299</v>
      </c>
      <c r="E242" s="31">
        <v>6911365</v>
      </c>
      <c r="F242" s="31">
        <v>1332635</v>
      </c>
      <c r="G242" s="36">
        <f t="shared" si="56"/>
        <v>0.21276886190488431</v>
      </c>
      <c r="H242" s="31">
        <v>1190978</v>
      </c>
      <c r="I242" s="36">
        <f t="shared" si="57"/>
        <v>0.19015186725078909</v>
      </c>
      <c r="J242" s="31">
        <v>1197420</v>
      </c>
      <c r="K242" s="36">
        <f t="shared" si="58"/>
        <v>0.17325376390915542</v>
      </c>
      <c r="L242" s="31">
        <v>0</v>
      </c>
      <c r="M242" s="36">
        <f t="shared" si="59"/>
        <v>0</v>
      </c>
      <c r="N242" s="31">
        <f t="shared" si="60"/>
        <v>3721033</v>
      </c>
      <c r="O242" s="36">
        <f t="shared" si="61"/>
        <v>0.53839335644984743</v>
      </c>
      <c r="P242" s="31">
        <v>1463954</v>
      </c>
      <c r="Q242" s="31">
        <v>5932038</v>
      </c>
      <c r="R242" s="31">
        <v>5163206</v>
      </c>
      <c r="S242" s="31">
        <v>3646270</v>
      </c>
      <c r="T242" s="36">
        <f t="shared" si="62"/>
        <v>0.70620269654164491</v>
      </c>
      <c r="U242" s="36">
        <f t="shared" si="63"/>
        <v>-0.18206446377413499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32685460</v>
      </c>
      <c r="E243" s="31">
        <v>21873181</v>
      </c>
      <c r="F243" s="31">
        <v>1885067</v>
      </c>
      <c r="G243" s="36">
        <f t="shared" si="56"/>
        <v>5.7672953050071807E-2</v>
      </c>
      <c r="H243" s="31">
        <v>4766403</v>
      </c>
      <c r="I243" s="36">
        <f t="shared" si="57"/>
        <v>0.14582640109700154</v>
      </c>
      <c r="J243" s="31">
        <v>11387439</v>
      </c>
      <c r="K243" s="36">
        <f t="shared" si="58"/>
        <v>0.52061193111326609</v>
      </c>
      <c r="L243" s="31">
        <v>0</v>
      </c>
      <c r="M243" s="36">
        <f t="shared" si="59"/>
        <v>0</v>
      </c>
      <c r="N243" s="31">
        <f t="shared" si="60"/>
        <v>18038909</v>
      </c>
      <c r="O243" s="36">
        <f t="shared" si="61"/>
        <v>0.82470441770677982</v>
      </c>
      <c r="P243" s="31">
        <v>4462499</v>
      </c>
      <c r="Q243" s="31">
        <v>31771560</v>
      </c>
      <c r="R243" s="31">
        <v>26024525</v>
      </c>
      <c r="S243" s="31">
        <v>13599643</v>
      </c>
      <c r="T243" s="36">
        <f t="shared" si="62"/>
        <v>0.52257026785311167</v>
      </c>
      <c r="U243" s="36">
        <f t="shared" si="63"/>
        <v>1.551807630657172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61578000</v>
      </c>
      <c r="E244" s="31">
        <v>-1835478</v>
      </c>
      <c r="F244" s="31">
        <v>476135</v>
      </c>
      <c r="G244" s="36">
        <f t="shared" si="56"/>
        <v>7.7322257949267595E-3</v>
      </c>
      <c r="H244" s="31">
        <v>9953511</v>
      </c>
      <c r="I244" s="36">
        <f t="shared" si="57"/>
        <v>0.16164069960050667</v>
      </c>
      <c r="J244" s="31">
        <v>8624192</v>
      </c>
      <c r="K244" s="36">
        <f t="shared" si="58"/>
        <v>-4.6986082099594766</v>
      </c>
      <c r="L244" s="31">
        <v>0</v>
      </c>
      <c r="M244" s="36">
        <f t="shared" si="59"/>
        <v>0</v>
      </c>
      <c r="N244" s="31">
        <f t="shared" si="60"/>
        <v>19053838</v>
      </c>
      <c r="O244" s="36">
        <f t="shared" si="61"/>
        <v>-10.380858828054599</v>
      </c>
      <c r="P244" s="31">
        <v>1178</v>
      </c>
      <c r="Q244" s="31">
        <v>45568</v>
      </c>
      <c r="R244" s="31">
        <v>45568</v>
      </c>
      <c r="S244" s="31">
        <v>16114</v>
      </c>
      <c r="T244" s="36">
        <f t="shared" si="62"/>
        <v>0.3536253511235955</v>
      </c>
      <c r="U244" s="36">
        <f t="shared" si="63"/>
        <v>7320.0458404074707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24716224</v>
      </c>
      <c r="E245" s="31">
        <v>20848502</v>
      </c>
      <c r="F245" s="31">
        <v>820630</v>
      </c>
      <c r="G245" s="36">
        <f t="shared" si="56"/>
        <v>3.3202078116786771E-2</v>
      </c>
      <c r="H245" s="31">
        <v>2137940</v>
      </c>
      <c r="I245" s="36">
        <f t="shared" si="57"/>
        <v>8.6499458817010239E-2</v>
      </c>
      <c r="J245" s="31">
        <v>3073675</v>
      </c>
      <c r="K245" s="36">
        <f t="shared" si="58"/>
        <v>0.1474290574929556</v>
      </c>
      <c r="L245" s="31">
        <v>0</v>
      </c>
      <c r="M245" s="36">
        <f t="shared" si="59"/>
        <v>0</v>
      </c>
      <c r="N245" s="31">
        <f t="shared" si="60"/>
        <v>6032245</v>
      </c>
      <c r="O245" s="36">
        <f t="shared" si="61"/>
        <v>0.28933709481861097</v>
      </c>
      <c r="P245" s="31">
        <v>326834</v>
      </c>
      <c r="Q245" s="31">
        <v>12627686</v>
      </c>
      <c r="R245" s="31">
        <v>5756853</v>
      </c>
      <c r="S245" s="31">
        <v>1034230</v>
      </c>
      <c r="T245" s="36">
        <f t="shared" si="62"/>
        <v>0.17965197304846936</v>
      </c>
      <c r="U245" s="36">
        <f t="shared" si="63"/>
        <v>8.4043918319391491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18333987</v>
      </c>
      <c r="E246" s="31">
        <v>18333987</v>
      </c>
      <c r="F246" s="31">
        <v>4816872</v>
      </c>
      <c r="G246" s="36">
        <f t="shared" si="56"/>
        <v>0.26272910524044768</v>
      </c>
      <c r="H246" s="31">
        <v>5730082</v>
      </c>
      <c r="I246" s="36">
        <f t="shared" si="57"/>
        <v>0.31253878384445238</v>
      </c>
      <c r="J246" s="31">
        <v>4695537</v>
      </c>
      <c r="K246" s="36">
        <f t="shared" si="58"/>
        <v>0.25611106847626758</v>
      </c>
      <c r="L246" s="31">
        <v>0</v>
      </c>
      <c r="M246" s="36">
        <f t="shared" si="59"/>
        <v>0</v>
      </c>
      <c r="N246" s="31">
        <f t="shared" si="60"/>
        <v>15242491</v>
      </c>
      <c r="O246" s="36">
        <f t="shared" si="61"/>
        <v>0.83137895756116764</v>
      </c>
      <c r="P246" s="31">
        <v>2018404</v>
      </c>
      <c r="Q246" s="31">
        <v>26800811</v>
      </c>
      <c r="R246" s="31">
        <v>18245302</v>
      </c>
      <c r="S246" s="31">
        <v>11043777</v>
      </c>
      <c r="T246" s="36">
        <f t="shared" si="62"/>
        <v>0.60529428342704328</v>
      </c>
      <c r="U246" s="36">
        <f t="shared" si="63"/>
        <v>1.3263613231047899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157425714</v>
      </c>
      <c r="E247" s="32">
        <f>SUM(E241:E246)</f>
        <v>79980301</v>
      </c>
      <c r="F247" s="32">
        <f>SUM(F241:F246)</f>
        <v>12420228</v>
      </c>
      <c r="G247" s="37">
        <f t="shared" si="56"/>
        <v>7.8895802244860716E-2</v>
      </c>
      <c r="H247" s="32">
        <f>SUM(H241:H246)</f>
        <v>27378218</v>
      </c>
      <c r="I247" s="37">
        <f t="shared" si="57"/>
        <v>0.17391198238427555</v>
      </c>
      <c r="J247" s="32">
        <f>SUM(J241:J246)</f>
        <v>32082147</v>
      </c>
      <c r="K247" s="37">
        <f t="shared" si="58"/>
        <v>0.40112560966731048</v>
      </c>
      <c r="L247" s="32">
        <f>SUM(L241:L246)</f>
        <v>0</v>
      </c>
      <c r="M247" s="37">
        <f t="shared" si="59"/>
        <v>0</v>
      </c>
      <c r="N247" s="32">
        <f t="shared" si="60"/>
        <v>71880593</v>
      </c>
      <c r="O247" s="37">
        <f t="shared" si="61"/>
        <v>0.89872871321151937</v>
      </c>
      <c r="P247" s="32">
        <f>SUM(P241:P246)</f>
        <v>10907068</v>
      </c>
      <c r="Q247" s="32">
        <f>SUM(Q241:Q246)</f>
        <v>88359659</v>
      </c>
      <c r="R247" s="32">
        <f>SUM(R241:R246)</f>
        <v>67005990</v>
      </c>
      <c r="S247" s="32">
        <f>SUM(S241:S246)</f>
        <v>37923418</v>
      </c>
      <c r="T247" s="37">
        <f t="shared" si="62"/>
        <v>0.56597056472115403</v>
      </c>
      <c r="U247" s="37">
        <f t="shared" si="63"/>
        <v>1.9414089102589256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11100949</v>
      </c>
      <c r="E248" s="31">
        <v>11761524</v>
      </c>
      <c r="F248" s="31">
        <v>4378592</v>
      </c>
      <c r="G248" s="36">
        <f t="shared" si="56"/>
        <v>0.39443402541530459</v>
      </c>
      <c r="H248" s="31">
        <v>3735636</v>
      </c>
      <c r="I248" s="36">
        <f t="shared" si="57"/>
        <v>0.33651501326598293</v>
      </c>
      <c r="J248" s="31">
        <v>2261167</v>
      </c>
      <c r="K248" s="36">
        <f t="shared" si="58"/>
        <v>0.19225119125718743</v>
      </c>
      <c r="L248" s="31">
        <v>0</v>
      </c>
      <c r="M248" s="36">
        <f t="shared" si="59"/>
        <v>0</v>
      </c>
      <c r="N248" s="31">
        <f t="shared" si="60"/>
        <v>10375395</v>
      </c>
      <c r="O248" s="36">
        <f t="shared" si="61"/>
        <v>0.88214716052103448</v>
      </c>
      <c r="P248" s="31">
        <v>1542700</v>
      </c>
      <c r="Q248" s="31">
        <v>11801366</v>
      </c>
      <c r="R248" s="31">
        <v>14986430</v>
      </c>
      <c r="S248" s="31">
        <v>6932583</v>
      </c>
      <c r="T248" s="36">
        <f t="shared" si="62"/>
        <v>0.46259069037789519</v>
      </c>
      <c r="U248" s="36">
        <f t="shared" si="63"/>
        <v>0.46572049004991256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12306617</v>
      </c>
      <c r="E249" s="31">
        <v>12306617</v>
      </c>
      <c r="F249" s="31">
        <v>0</v>
      </c>
      <c r="G249" s="36">
        <f t="shared" si="56"/>
        <v>0</v>
      </c>
      <c r="H249" s="31">
        <v>2602809</v>
      </c>
      <c r="I249" s="36">
        <f t="shared" si="57"/>
        <v>0.21149670945313404</v>
      </c>
      <c r="J249" s="31">
        <v>3142001</v>
      </c>
      <c r="K249" s="36">
        <f t="shared" si="58"/>
        <v>0.25530988735572091</v>
      </c>
      <c r="L249" s="31">
        <v>0</v>
      </c>
      <c r="M249" s="36">
        <f t="shared" si="59"/>
        <v>0</v>
      </c>
      <c r="N249" s="31">
        <f t="shared" si="60"/>
        <v>5744810</v>
      </c>
      <c r="O249" s="36">
        <f t="shared" si="61"/>
        <v>0.46680659680885495</v>
      </c>
      <c r="P249" s="31">
        <v>438650</v>
      </c>
      <c r="Q249" s="31">
        <v>5941344</v>
      </c>
      <c r="R249" s="31">
        <v>8146343</v>
      </c>
      <c r="S249" s="31">
        <v>3308173</v>
      </c>
      <c r="T249" s="36">
        <f t="shared" si="62"/>
        <v>0.40609301621598798</v>
      </c>
      <c r="U249" s="36">
        <f t="shared" si="63"/>
        <v>6.1628884076142709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4471567</v>
      </c>
      <c r="E250" s="31">
        <v>4471567</v>
      </c>
      <c r="F250" s="31">
        <v>1292408</v>
      </c>
      <c r="G250" s="36">
        <f t="shared" si="56"/>
        <v>0.2890279850441691</v>
      </c>
      <c r="H250" s="31">
        <v>1334318</v>
      </c>
      <c r="I250" s="36">
        <f t="shared" si="57"/>
        <v>0.2984005383347717</v>
      </c>
      <c r="J250" s="31">
        <v>7594737</v>
      </c>
      <c r="K250" s="36">
        <f t="shared" si="58"/>
        <v>1.6984509009928734</v>
      </c>
      <c r="L250" s="31">
        <v>0</v>
      </c>
      <c r="M250" s="36">
        <f t="shared" si="59"/>
        <v>0</v>
      </c>
      <c r="N250" s="31">
        <f t="shared" si="60"/>
        <v>10221463</v>
      </c>
      <c r="O250" s="36">
        <f t="shared" si="61"/>
        <v>2.2858794243718141</v>
      </c>
      <c r="P250" s="31">
        <v>3894719</v>
      </c>
      <c r="Q250" s="31">
        <v>4441774</v>
      </c>
      <c r="R250" s="31">
        <v>5419074</v>
      </c>
      <c r="S250" s="31">
        <v>10300235</v>
      </c>
      <c r="T250" s="36">
        <f t="shared" si="62"/>
        <v>1.9007371001023423</v>
      </c>
      <c r="U250" s="36">
        <f t="shared" si="63"/>
        <v>0.9500089736897579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2789422</v>
      </c>
      <c r="E251" s="31">
        <v>2549579</v>
      </c>
      <c r="F251" s="31">
        <v>745617</v>
      </c>
      <c r="G251" s="36">
        <f t="shared" si="56"/>
        <v>0.2673016130223394</v>
      </c>
      <c r="H251" s="31">
        <v>841545</v>
      </c>
      <c r="I251" s="36">
        <f t="shared" si="57"/>
        <v>0.30169153322803077</v>
      </c>
      <c r="J251" s="31">
        <v>645303</v>
      </c>
      <c r="K251" s="36">
        <f t="shared" si="58"/>
        <v>0.25310178660869109</v>
      </c>
      <c r="L251" s="31">
        <v>0</v>
      </c>
      <c r="M251" s="36">
        <f t="shared" si="59"/>
        <v>0</v>
      </c>
      <c r="N251" s="31">
        <f t="shared" si="60"/>
        <v>2232465</v>
      </c>
      <c r="O251" s="36">
        <f t="shared" si="61"/>
        <v>0.8756210339040289</v>
      </c>
      <c r="P251" s="31">
        <v>808412</v>
      </c>
      <c r="Q251" s="31">
        <v>3539940</v>
      </c>
      <c r="R251" s="31">
        <v>4381201</v>
      </c>
      <c r="S251" s="31">
        <v>2549704</v>
      </c>
      <c r="T251" s="36">
        <f t="shared" si="62"/>
        <v>0.58196462568140561</v>
      </c>
      <c r="U251" s="36">
        <f t="shared" si="63"/>
        <v>-0.20176469424006571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442092</v>
      </c>
      <c r="E252" s="31">
        <v>792096</v>
      </c>
      <c r="F252" s="31">
        <v>295491</v>
      </c>
      <c r="G252" s="36">
        <f t="shared" si="56"/>
        <v>0.66839255177655332</v>
      </c>
      <c r="H252" s="31">
        <v>183098</v>
      </c>
      <c r="I252" s="36">
        <f t="shared" si="57"/>
        <v>0.41416266297512733</v>
      </c>
      <c r="J252" s="31">
        <v>143904</v>
      </c>
      <c r="K252" s="36">
        <f t="shared" si="58"/>
        <v>0.18167494849109198</v>
      </c>
      <c r="L252" s="31">
        <v>0</v>
      </c>
      <c r="M252" s="36">
        <f t="shared" si="59"/>
        <v>0</v>
      </c>
      <c r="N252" s="31">
        <f t="shared" si="60"/>
        <v>622493</v>
      </c>
      <c r="O252" s="36">
        <f t="shared" si="61"/>
        <v>0.78588075182806127</v>
      </c>
      <c r="P252" s="31">
        <v>4268126</v>
      </c>
      <c r="Q252" s="31">
        <v>22511844</v>
      </c>
      <c r="R252" s="31">
        <v>22511844</v>
      </c>
      <c r="S252" s="31">
        <v>12779205</v>
      </c>
      <c r="T252" s="36">
        <f t="shared" si="62"/>
        <v>0.5676658473646139</v>
      </c>
      <c r="U252" s="36">
        <f t="shared" si="63"/>
        <v>-0.96628403191470913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31110647</v>
      </c>
      <c r="E254" s="32">
        <f>SUM(E248:E253)</f>
        <v>31881383</v>
      </c>
      <c r="F254" s="32">
        <f>SUM(F248:F253)</f>
        <v>6712108</v>
      </c>
      <c r="G254" s="37">
        <f t="shared" si="56"/>
        <v>0.21574954709235072</v>
      </c>
      <c r="H254" s="32">
        <f>SUM(H248:H253)</f>
        <v>8697406</v>
      </c>
      <c r="I254" s="37">
        <f t="shared" si="57"/>
        <v>0.27956364906200759</v>
      </c>
      <c r="J254" s="32">
        <f>SUM(J248:J253)</f>
        <v>13787112</v>
      </c>
      <c r="K254" s="37">
        <f t="shared" si="58"/>
        <v>0.43245024847259605</v>
      </c>
      <c r="L254" s="32">
        <f>SUM(L248:L253)</f>
        <v>0</v>
      </c>
      <c r="M254" s="37">
        <f t="shared" si="59"/>
        <v>0</v>
      </c>
      <c r="N254" s="32">
        <f t="shared" si="60"/>
        <v>29196626</v>
      </c>
      <c r="O254" s="37">
        <f t="shared" si="61"/>
        <v>0.91578919270848447</v>
      </c>
      <c r="P254" s="32">
        <f>SUM(P248:P253)</f>
        <v>10952607</v>
      </c>
      <c r="Q254" s="32">
        <f>SUM(Q248:Q253)</f>
        <v>48236268</v>
      </c>
      <c r="R254" s="32">
        <f>SUM(R248:R253)</f>
        <v>55444892</v>
      </c>
      <c r="S254" s="32">
        <f>SUM(S248:S253)</f>
        <v>35869900</v>
      </c>
      <c r="T254" s="37">
        <f t="shared" si="62"/>
        <v>0.64694688195983863</v>
      </c>
      <c r="U254" s="37">
        <f t="shared" si="63"/>
        <v>0.25879728908377708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120860964</v>
      </c>
      <c r="E255" s="31">
        <v>119860964</v>
      </c>
      <c r="F255" s="31">
        <v>17891506</v>
      </c>
      <c r="G255" s="36">
        <f t="shared" si="56"/>
        <v>0.14803378533369965</v>
      </c>
      <c r="H255" s="31">
        <v>27991037</v>
      </c>
      <c r="I255" s="36">
        <f t="shared" si="57"/>
        <v>0.23159700265174121</v>
      </c>
      <c r="J255" s="31">
        <v>19325932</v>
      </c>
      <c r="K255" s="36">
        <f t="shared" si="58"/>
        <v>0.16123624702367653</v>
      </c>
      <c r="L255" s="31">
        <v>0</v>
      </c>
      <c r="M255" s="36">
        <f t="shared" si="59"/>
        <v>0</v>
      </c>
      <c r="N255" s="31">
        <f t="shared" si="60"/>
        <v>65208475</v>
      </c>
      <c r="O255" s="36">
        <f t="shared" si="61"/>
        <v>0.54403429460153518</v>
      </c>
      <c r="P255" s="31">
        <v>15333565</v>
      </c>
      <c r="Q255" s="31">
        <v>113049516</v>
      </c>
      <c r="R255" s="31">
        <v>114615801</v>
      </c>
      <c r="S255" s="31">
        <v>51119694</v>
      </c>
      <c r="T255" s="36">
        <f t="shared" si="62"/>
        <v>0.44600913271984199</v>
      </c>
      <c r="U255" s="36">
        <f t="shared" si="63"/>
        <v>0.26036782705130879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14151132</v>
      </c>
      <c r="E256" s="31">
        <v>14151132</v>
      </c>
      <c r="F256" s="31">
        <v>725153</v>
      </c>
      <c r="G256" s="36">
        <f t="shared" si="56"/>
        <v>5.1243462360466993E-2</v>
      </c>
      <c r="H256" s="31">
        <v>3644443</v>
      </c>
      <c r="I256" s="36">
        <f t="shared" si="57"/>
        <v>0.2575372062107823</v>
      </c>
      <c r="J256" s="31">
        <v>885245</v>
      </c>
      <c r="K256" s="36">
        <f t="shared" si="58"/>
        <v>6.255647958057349E-2</v>
      </c>
      <c r="L256" s="31">
        <v>0</v>
      </c>
      <c r="M256" s="36">
        <f t="shared" si="59"/>
        <v>0</v>
      </c>
      <c r="N256" s="31">
        <f t="shared" si="60"/>
        <v>5254841</v>
      </c>
      <c r="O256" s="36">
        <f t="shared" si="61"/>
        <v>0.37133714815182278</v>
      </c>
      <c r="P256" s="31">
        <v>1295353</v>
      </c>
      <c r="Q256" s="31">
        <v>15377587</v>
      </c>
      <c r="R256" s="31">
        <v>15487587</v>
      </c>
      <c r="S256" s="31">
        <v>5475082</v>
      </c>
      <c r="T256" s="36">
        <f t="shared" si="62"/>
        <v>0.35351420463368505</v>
      </c>
      <c r="U256" s="36">
        <f t="shared" si="63"/>
        <v>-0.31659941344174136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49178635</v>
      </c>
      <c r="E257" s="31">
        <v>52407116</v>
      </c>
      <c r="F257" s="31">
        <v>12043177</v>
      </c>
      <c r="G257" s="36">
        <f t="shared" si="56"/>
        <v>0.24488636173004802</v>
      </c>
      <c r="H257" s="31">
        <v>11225259</v>
      </c>
      <c r="I257" s="36">
        <f t="shared" si="57"/>
        <v>0.22825478991029335</v>
      </c>
      <c r="J257" s="31">
        <v>13600673</v>
      </c>
      <c r="K257" s="36">
        <f t="shared" si="58"/>
        <v>0.25951958508840672</v>
      </c>
      <c r="L257" s="31">
        <v>0</v>
      </c>
      <c r="M257" s="36">
        <f t="shared" si="59"/>
        <v>0</v>
      </c>
      <c r="N257" s="31">
        <f t="shared" si="60"/>
        <v>36869109</v>
      </c>
      <c r="O257" s="36">
        <f t="shared" si="61"/>
        <v>0.7035134121862382</v>
      </c>
      <c r="P257" s="31">
        <v>10165079</v>
      </c>
      <c r="Q257" s="31">
        <v>46859836</v>
      </c>
      <c r="R257" s="31">
        <v>47628826</v>
      </c>
      <c r="S257" s="31">
        <v>33080316</v>
      </c>
      <c r="T257" s="36">
        <f t="shared" si="62"/>
        <v>0.69454401416486733</v>
      </c>
      <c r="U257" s="36">
        <f t="shared" si="63"/>
        <v>0.33798005898429317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66280200</v>
      </c>
      <c r="E258" s="31">
        <v>66747312</v>
      </c>
      <c r="F258" s="31">
        <v>15391546</v>
      </c>
      <c r="G258" s="36">
        <f t="shared" si="56"/>
        <v>0.23221936566274695</v>
      </c>
      <c r="H258" s="31">
        <v>14954723</v>
      </c>
      <c r="I258" s="36">
        <f t="shared" si="57"/>
        <v>0.22562881524195763</v>
      </c>
      <c r="J258" s="31">
        <v>14597418</v>
      </c>
      <c r="K258" s="36">
        <f t="shared" si="58"/>
        <v>0.21869671695543336</v>
      </c>
      <c r="L258" s="31">
        <v>0</v>
      </c>
      <c r="M258" s="36">
        <f t="shared" si="59"/>
        <v>0</v>
      </c>
      <c r="N258" s="31">
        <f t="shared" si="60"/>
        <v>44943687</v>
      </c>
      <c r="O258" s="36">
        <f t="shared" si="61"/>
        <v>0.67334077812751469</v>
      </c>
      <c r="P258" s="31">
        <v>17074006</v>
      </c>
      <c r="Q258" s="31">
        <v>62079411</v>
      </c>
      <c r="R258" s="31">
        <v>69287472</v>
      </c>
      <c r="S258" s="31">
        <v>55807197</v>
      </c>
      <c r="T258" s="36">
        <f t="shared" si="62"/>
        <v>0.80544426559537341</v>
      </c>
      <c r="U258" s="36">
        <f t="shared" si="63"/>
        <v>-0.14505020087260134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250470931</v>
      </c>
      <c r="E259" s="32">
        <f>SUM(E255:E258)</f>
        <v>253166524</v>
      </c>
      <c r="F259" s="32">
        <f>SUM(F255:F258)</f>
        <v>46051382</v>
      </c>
      <c r="G259" s="37">
        <f t="shared" si="56"/>
        <v>0.18385918803487819</v>
      </c>
      <c r="H259" s="32">
        <f>SUM(H255:H258)</f>
        <v>57815462</v>
      </c>
      <c r="I259" s="37">
        <f t="shared" si="57"/>
        <v>0.23082703357700218</v>
      </c>
      <c r="J259" s="32">
        <f>SUM(J255:J258)</f>
        <v>48409268</v>
      </c>
      <c r="K259" s="37">
        <f t="shared" si="58"/>
        <v>0.19121512289673812</v>
      </c>
      <c r="L259" s="32">
        <f>SUM(L255:L258)</f>
        <v>0</v>
      </c>
      <c r="M259" s="37">
        <f t="shared" si="59"/>
        <v>0</v>
      </c>
      <c r="N259" s="32">
        <f t="shared" si="60"/>
        <v>152276112</v>
      </c>
      <c r="O259" s="37">
        <f t="shared" si="61"/>
        <v>0.60148596897431827</v>
      </c>
      <c r="P259" s="32">
        <f>SUM(P255:P258)</f>
        <v>43868003</v>
      </c>
      <c r="Q259" s="32">
        <f>SUM(Q255:Q258)</f>
        <v>237366350</v>
      </c>
      <c r="R259" s="32">
        <f>SUM(R255:R258)</f>
        <v>247019686</v>
      </c>
      <c r="S259" s="32">
        <f>SUM(S255:S258)</f>
        <v>145482289</v>
      </c>
      <c r="T259" s="37">
        <f t="shared" si="62"/>
        <v>0.58895018188955195</v>
      </c>
      <c r="U259" s="37">
        <f t="shared" si="63"/>
        <v>0.10352112449705086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646116008</v>
      </c>
      <c r="E260" s="32">
        <f>SUM(E234:E239,E241:E246,E248:E253,E255:E258)</f>
        <v>574103152</v>
      </c>
      <c r="F260" s="32">
        <f>SUM(F234:F239,F241:F246,F248:F253,F255:F258)</f>
        <v>92482346</v>
      </c>
      <c r="G260" s="37">
        <f t="shared" si="56"/>
        <v>0.14313582213551967</v>
      </c>
      <c r="H260" s="32">
        <f>SUM(H234:H239,H241:H246,H248:H253,H255:H258)</f>
        <v>128784033</v>
      </c>
      <c r="I260" s="37">
        <f t="shared" si="57"/>
        <v>0.19932029450661745</v>
      </c>
      <c r="J260" s="32">
        <f>SUM(J234:J239,J241:J246,J248:J253,J255:J258)</f>
        <v>157258924</v>
      </c>
      <c r="K260" s="37">
        <f t="shared" si="58"/>
        <v>0.27392102525854101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378525303</v>
      </c>
      <c r="O260" s="37">
        <f t="shared" si="61"/>
        <v>0.65933326037548035</v>
      </c>
      <c r="P260" s="32">
        <f>SUM(P234:P239,P241:P246,P248:P253,P255:P258)</f>
        <v>106192630</v>
      </c>
      <c r="Q260" s="32">
        <f>SUM(Q234:Q239,Q241:Q246,Q248:Q253,Q255:Q258)</f>
        <v>597251474</v>
      </c>
      <c r="R260" s="32">
        <f>SUM(R234:R239,R241:R246,R248:R253,R255:R258)</f>
        <v>580822015</v>
      </c>
      <c r="S260" s="32">
        <f>SUM(S234:S239,S241:S246,S248:S253,S255:S258)</f>
        <v>344544360</v>
      </c>
      <c r="T260" s="37">
        <f t="shared" si="62"/>
        <v>0.59320127526502242</v>
      </c>
      <c r="U260" s="37">
        <f t="shared" si="63"/>
        <v>0.48088359804253833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9653922</v>
      </c>
      <c r="E263" s="31">
        <v>8635661</v>
      </c>
      <c r="F263" s="31">
        <v>1694234</v>
      </c>
      <c r="G263" s="36">
        <f t="shared" ref="G263:G299" si="64">IF(($D263     =0),0,($F263     /$D263     ))</f>
        <v>0.17549696382465074</v>
      </c>
      <c r="H263" s="31">
        <v>2066932</v>
      </c>
      <c r="I263" s="36">
        <f t="shared" ref="I263:I299" si="65">IF(($D263     =0),0,($H263     /$D263     ))</f>
        <v>0.21410282784551191</v>
      </c>
      <c r="J263" s="31">
        <v>1876570</v>
      </c>
      <c r="K263" s="36">
        <f t="shared" ref="K263:K299" si="66">IF(($E263     =0),0,($J263     /$E263     ))</f>
        <v>0.21730473208709791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5637736</v>
      </c>
      <c r="O263" s="36">
        <f t="shared" ref="O263:O299" si="69">IF(($E263     =0),0,($N263     /$E263     ))</f>
        <v>0.65284359819126758</v>
      </c>
      <c r="P263" s="31">
        <v>1607314</v>
      </c>
      <c r="Q263" s="31">
        <v>10611104</v>
      </c>
      <c r="R263" s="31">
        <v>15342104</v>
      </c>
      <c r="S263" s="31">
        <v>5176153</v>
      </c>
      <c r="T263" s="36">
        <f t="shared" ref="T263:T299" si="70">IF(($R263     =0),0,($S263     /$R263     ))</f>
        <v>0.33738221302632287</v>
      </c>
      <c r="U263" s="36">
        <f t="shared" ref="U263:U299" si="71">IF(($P263     =0),0,(($J263     /$P263     )-1))</f>
        <v>0.1675192277302382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18914124</v>
      </c>
      <c r="E264" s="31">
        <v>17986909</v>
      </c>
      <c r="F264" s="31">
        <v>4878940</v>
      </c>
      <c r="G264" s="36">
        <f t="shared" si="64"/>
        <v>0.257952205452391</v>
      </c>
      <c r="H264" s="31">
        <v>4782293</v>
      </c>
      <c r="I264" s="36">
        <f t="shared" si="65"/>
        <v>0.25284242611500274</v>
      </c>
      <c r="J264" s="31">
        <v>4888790</v>
      </c>
      <c r="K264" s="36">
        <f t="shared" si="66"/>
        <v>0.27179711644730065</v>
      </c>
      <c r="L264" s="31">
        <v>0</v>
      </c>
      <c r="M264" s="36">
        <f t="shared" si="67"/>
        <v>0</v>
      </c>
      <c r="N264" s="31">
        <f t="shared" si="68"/>
        <v>14550023</v>
      </c>
      <c r="O264" s="36">
        <f t="shared" si="69"/>
        <v>0.80892292277678168</v>
      </c>
      <c r="P264" s="31">
        <v>2369234</v>
      </c>
      <c r="Q264" s="31">
        <v>18557992</v>
      </c>
      <c r="R264" s="31">
        <v>17951047</v>
      </c>
      <c r="S264" s="31">
        <v>12080516</v>
      </c>
      <c r="T264" s="36">
        <f t="shared" si="70"/>
        <v>0.67296999445213423</v>
      </c>
      <c r="U264" s="36">
        <f t="shared" si="71"/>
        <v>1.0634475108832642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61869040</v>
      </c>
      <c r="E265" s="31">
        <v>78357693</v>
      </c>
      <c r="F265" s="31">
        <v>15231689</v>
      </c>
      <c r="G265" s="36">
        <f t="shared" si="64"/>
        <v>0.24619242516127615</v>
      </c>
      <c r="H265" s="31">
        <v>15106152</v>
      </c>
      <c r="I265" s="36">
        <f t="shared" si="65"/>
        <v>0.2441633489060118</v>
      </c>
      <c r="J265" s="31">
        <v>12632259</v>
      </c>
      <c r="K265" s="36">
        <f t="shared" si="66"/>
        <v>0.16121274780256739</v>
      </c>
      <c r="L265" s="31">
        <v>0</v>
      </c>
      <c r="M265" s="36">
        <f t="shared" si="67"/>
        <v>0</v>
      </c>
      <c r="N265" s="31">
        <f t="shared" si="68"/>
        <v>42970100</v>
      </c>
      <c r="O265" s="36">
        <f t="shared" si="69"/>
        <v>0.54838393468271196</v>
      </c>
      <c r="P265" s="31">
        <v>17365002</v>
      </c>
      <c r="Q265" s="31">
        <v>70055071</v>
      </c>
      <c r="R265" s="31">
        <v>64649572</v>
      </c>
      <c r="S265" s="31">
        <v>46136847</v>
      </c>
      <c r="T265" s="36">
        <f t="shared" si="70"/>
        <v>0.71364504934386885</v>
      </c>
      <c r="U265" s="36">
        <f t="shared" si="71"/>
        <v>-0.27254491534178915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8335079</v>
      </c>
      <c r="E266" s="31">
        <v>7739790</v>
      </c>
      <c r="F266" s="31">
        <v>1154584</v>
      </c>
      <c r="G266" s="36">
        <f t="shared" si="64"/>
        <v>0.13852106260780492</v>
      </c>
      <c r="H266" s="31">
        <v>1997532</v>
      </c>
      <c r="I266" s="36">
        <f t="shared" si="65"/>
        <v>0.23965363735604667</v>
      </c>
      <c r="J266" s="31">
        <v>1768496</v>
      </c>
      <c r="K266" s="36">
        <f t="shared" si="66"/>
        <v>0.22849405474825543</v>
      </c>
      <c r="L266" s="31">
        <v>0</v>
      </c>
      <c r="M266" s="36">
        <f t="shared" si="67"/>
        <v>0</v>
      </c>
      <c r="N266" s="31">
        <f t="shared" si="68"/>
        <v>4920612</v>
      </c>
      <c r="O266" s="36">
        <f t="shared" si="69"/>
        <v>0.63575523366913056</v>
      </c>
      <c r="P266" s="31">
        <v>1670213</v>
      </c>
      <c r="Q266" s="31">
        <v>7894533</v>
      </c>
      <c r="R266" s="31">
        <v>7496374</v>
      </c>
      <c r="S266" s="31">
        <v>5292534</v>
      </c>
      <c r="T266" s="36">
        <f t="shared" si="70"/>
        <v>0.70601253352620885</v>
      </c>
      <c r="U266" s="36">
        <f t="shared" si="71"/>
        <v>5.8844590480375825E-2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98772165</v>
      </c>
      <c r="E267" s="32">
        <f>SUM(E263:E266)</f>
        <v>112720053</v>
      </c>
      <c r="F267" s="32">
        <f>SUM(F263:F266)</f>
        <v>22959447</v>
      </c>
      <c r="G267" s="37">
        <f t="shared" si="64"/>
        <v>0.23244855471174494</v>
      </c>
      <c r="H267" s="32">
        <f>SUM(H263:H266)</f>
        <v>23952909</v>
      </c>
      <c r="I267" s="37">
        <f t="shared" si="65"/>
        <v>0.24250667179361715</v>
      </c>
      <c r="J267" s="32">
        <f>SUM(J263:J266)</f>
        <v>21166115</v>
      </c>
      <c r="K267" s="37">
        <f t="shared" si="66"/>
        <v>0.18777594967951267</v>
      </c>
      <c r="L267" s="32">
        <f>SUM(L263:L266)</f>
        <v>0</v>
      </c>
      <c r="M267" s="37">
        <f t="shared" si="67"/>
        <v>0</v>
      </c>
      <c r="N267" s="32">
        <f t="shared" si="68"/>
        <v>68078471</v>
      </c>
      <c r="O267" s="37">
        <f t="shared" si="69"/>
        <v>0.6039606014024852</v>
      </c>
      <c r="P267" s="32">
        <f>SUM(P263:P266)</f>
        <v>23011763</v>
      </c>
      <c r="Q267" s="32">
        <f>SUM(Q263:Q266)</f>
        <v>107118700</v>
      </c>
      <c r="R267" s="32">
        <f>SUM(R263:R266)</f>
        <v>105439097</v>
      </c>
      <c r="S267" s="32">
        <f>SUM(S263:S266)</f>
        <v>68686050</v>
      </c>
      <c r="T267" s="37">
        <f t="shared" si="70"/>
        <v>0.65142866312673375</v>
      </c>
      <c r="U267" s="37">
        <f t="shared" si="71"/>
        <v>-8.0204545822934126E-2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4028528</v>
      </c>
      <c r="E268" s="31">
        <v>3819322</v>
      </c>
      <c r="F268" s="31">
        <v>1697389</v>
      </c>
      <c r="G268" s="36">
        <f t="shared" si="64"/>
        <v>0.4213422371645425</v>
      </c>
      <c r="H268" s="31">
        <v>1140415</v>
      </c>
      <c r="I268" s="36">
        <f t="shared" si="65"/>
        <v>0.28308478928283481</v>
      </c>
      <c r="J268" s="31">
        <v>1699413</v>
      </c>
      <c r="K268" s="36">
        <f t="shared" si="66"/>
        <v>0.44495148615382518</v>
      </c>
      <c r="L268" s="31">
        <v>0</v>
      </c>
      <c r="M268" s="36">
        <f t="shared" si="67"/>
        <v>0</v>
      </c>
      <c r="N268" s="31">
        <f t="shared" si="68"/>
        <v>4537217</v>
      </c>
      <c r="O268" s="36">
        <f t="shared" si="69"/>
        <v>1.1879639894201117</v>
      </c>
      <c r="P268" s="31">
        <v>2013076</v>
      </c>
      <c r="Q268" s="31">
        <v>2280125</v>
      </c>
      <c r="R268" s="31">
        <v>3242376</v>
      </c>
      <c r="S268" s="31">
        <v>4340968</v>
      </c>
      <c r="T268" s="36">
        <f t="shared" si="70"/>
        <v>1.3388231346395358</v>
      </c>
      <c r="U268" s="36">
        <f t="shared" si="71"/>
        <v>-0.1558127959401433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11303087</v>
      </c>
      <c r="E269" s="31">
        <v>10765811</v>
      </c>
      <c r="F269" s="31">
        <v>1828419</v>
      </c>
      <c r="G269" s="36">
        <f t="shared" si="64"/>
        <v>0.16176279984397182</v>
      </c>
      <c r="H269" s="31">
        <v>2531128</v>
      </c>
      <c r="I269" s="36">
        <f t="shared" si="65"/>
        <v>0.22393245314311036</v>
      </c>
      <c r="J269" s="31">
        <v>2273092</v>
      </c>
      <c r="K269" s="36">
        <f t="shared" si="66"/>
        <v>0.21113987603906478</v>
      </c>
      <c r="L269" s="31">
        <v>0</v>
      </c>
      <c r="M269" s="36">
        <f t="shared" si="67"/>
        <v>0</v>
      </c>
      <c r="N269" s="31">
        <f t="shared" si="68"/>
        <v>6632639</v>
      </c>
      <c r="O269" s="36">
        <f t="shared" si="69"/>
        <v>0.61608354447240432</v>
      </c>
      <c r="P269" s="31">
        <v>2258203</v>
      </c>
      <c r="Q269" s="31">
        <v>11506595</v>
      </c>
      <c r="R269" s="31">
        <v>10756999</v>
      </c>
      <c r="S269" s="31">
        <v>5691852</v>
      </c>
      <c r="T269" s="36">
        <f t="shared" si="70"/>
        <v>0.5291301040373807</v>
      </c>
      <c r="U269" s="36">
        <f t="shared" si="71"/>
        <v>6.5932956425971412E-3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1180486</v>
      </c>
      <c r="E270" s="31">
        <v>1742569</v>
      </c>
      <c r="F270" s="31">
        <v>360856</v>
      </c>
      <c r="G270" s="36">
        <f t="shared" si="64"/>
        <v>0.30568426902140305</v>
      </c>
      <c r="H270" s="31">
        <v>363035</v>
      </c>
      <c r="I270" s="36">
        <f t="shared" si="65"/>
        <v>0.30753011895100829</v>
      </c>
      <c r="J270" s="31">
        <v>382796</v>
      </c>
      <c r="K270" s="36">
        <f t="shared" si="66"/>
        <v>0.21967336730998888</v>
      </c>
      <c r="L270" s="31">
        <v>0</v>
      </c>
      <c r="M270" s="36">
        <f t="shared" si="67"/>
        <v>0</v>
      </c>
      <c r="N270" s="31">
        <f t="shared" si="68"/>
        <v>1106687</v>
      </c>
      <c r="O270" s="36">
        <f t="shared" si="69"/>
        <v>0.63508934222977687</v>
      </c>
      <c r="P270" s="31">
        <v>375010</v>
      </c>
      <c r="Q270" s="31">
        <v>1190000</v>
      </c>
      <c r="R270" s="31">
        <v>1090000</v>
      </c>
      <c r="S270" s="31">
        <v>713695</v>
      </c>
      <c r="T270" s="36">
        <f t="shared" si="70"/>
        <v>0.6547660550458716</v>
      </c>
      <c r="U270" s="36">
        <f t="shared" si="71"/>
        <v>2.0762113010319716E-2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3426765</v>
      </c>
      <c r="E271" s="31">
        <v>3088289</v>
      </c>
      <c r="F271" s="31">
        <v>343336</v>
      </c>
      <c r="G271" s="36">
        <f t="shared" si="64"/>
        <v>0.10019245556669337</v>
      </c>
      <c r="H271" s="31">
        <v>855241</v>
      </c>
      <c r="I271" s="36">
        <f t="shared" si="65"/>
        <v>0.24957678743654729</v>
      </c>
      <c r="J271" s="31">
        <v>565060</v>
      </c>
      <c r="K271" s="36">
        <f t="shared" si="66"/>
        <v>0.18296862761224744</v>
      </c>
      <c r="L271" s="31">
        <v>0</v>
      </c>
      <c r="M271" s="36">
        <f t="shared" si="67"/>
        <v>0</v>
      </c>
      <c r="N271" s="31">
        <f t="shared" si="68"/>
        <v>1763637</v>
      </c>
      <c r="O271" s="36">
        <f t="shared" si="69"/>
        <v>0.57107252591969215</v>
      </c>
      <c r="P271" s="31">
        <v>604731</v>
      </c>
      <c r="Q271" s="31">
        <v>3523069</v>
      </c>
      <c r="R271" s="31">
        <v>3331855</v>
      </c>
      <c r="S271" s="31">
        <v>1896125</v>
      </c>
      <c r="T271" s="36">
        <f t="shared" si="70"/>
        <v>0.5690898913668212</v>
      </c>
      <c r="U271" s="36">
        <f t="shared" si="71"/>
        <v>-6.5601068905017268E-2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1770917</v>
      </c>
      <c r="E272" s="31">
        <v>2486449</v>
      </c>
      <c r="F272" s="31">
        <v>367055</v>
      </c>
      <c r="G272" s="36">
        <f t="shared" si="64"/>
        <v>0.20726832482832341</v>
      </c>
      <c r="H272" s="31">
        <v>1191809</v>
      </c>
      <c r="I272" s="36">
        <f t="shared" si="65"/>
        <v>0.67298975615457979</v>
      </c>
      <c r="J272" s="31">
        <v>1196194</v>
      </c>
      <c r="K272" s="36">
        <f t="shared" si="66"/>
        <v>0.48108527462256417</v>
      </c>
      <c r="L272" s="31">
        <v>0</v>
      </c>
      <c r="M272" s="36">
        <f t="shared" si="67"/>
        <v>0</v>
      </c>
      <c r="N272" s="31">
        <f t="shared" si="68"/>
        <v>2755058</v>
      </c>
      <c r="O272" s="36">
        <f t="shared" si="69"/>
        <v>1.1080291612657247</v>
      </c>
      <c r="P272" s="31">
        <v>333642</v>
      </c>
      <c r="Q272" s="31">
        <v>1436018</v>
      </c>
      <c r="R272" s="31">
        <v>1436018</v>
      </c>
      <c r="S272" s="31">
        <v>1083704</v>
      </c>
      <c r="T272" s="36">
        <f t="shared" si="70"/>
        <v>0.75465906416214834</v>
      </c>
      <c r="U272" s="36">
        <f t="shared" si="71"/>
        <v>2.5852620473441594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3794527</v>
      </c>
      <c r="E273" s="31">
        <v>3794527</v>
      </c>
      <c r="F273" s="31">
        <v>358305</v>
      </c>
      <c r="G273" s="36">
        <f t="shared" si="64"/>
        <v>9.4426788898853531E-2</v>
      </c>
      <c r="H273" s="31">
        <v>411498</v>
      </c>
      <c r="I273" s="36">
        <f t="shared" si="65"/>
        <v>0.10844513690375639</v>
      </c>
      <c r="J273" s="31">
        <v>394337</v>
      </c>
      <c r="K273" s="36">
        <f t="shared" si="66"/>
        <v>0.10392257058653161</v>
      </c>
      <c r="L273" s="31">
        <v>0</v>
      </c>
      <c r="M273" s="36">
        <f t="shared" si="67"/>
        <v>0</v>
      </c>
      <c r="N273" s="31">
        <f t="shared" si="68"/>
        <v>1164140</v>
      </c>
      <c r="O273" s="36">
        <f t="shared" si="69"/>
        <v>0.30679449638914152</v>
      </c>
      <c r="P273" s="31">
        <v>334285</v>
      </c>
      <c r="Q273" s="31">
        <v>4097801</v>
      </c>
      <c r="R273" s="31">
        <v>4079801</v>
      </c>
      <c r="S273" s="31">
        <v>1065718</v>
      </c>
      <c r="T273" s="36">
        <f t="shared" si="70"/>
        <v>0.26121813294324897</v>
      </c>
      <c r="U273" s="36">
        <f t="shared" si="71"/>
        <v>0.17964311889555318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0</v>
      </c>
      <c r="E274" s="31">
        <v>0</v>
      </c>
      <c r="F274" s="31">
        <v>0</v>
      </c>
      <c r="G274" s="36">
        <f t="shared" si="64"/>
        <v>0</v>
      </c>
      <c r="H274" s="31">
        <v>0</v>
      </c>
      <c r="I274" s="36">
        <f t="shared" si="65"/>
        <v>0</v>
      </c>
      <c r="J274" s="31">
        <v>0</v>
      </c>
      <c r="K274" s="36">
        <f t="shared" si="66"/>
        <v>0</v>
      </c>
      <c r="L274" s="31">
        <v>0</v>
      </c>
      <c r="M274" s="36">
        <f t="shared" si="67"/>
        <v>0</v>
      </c>
      <c r="N274" s="31">
        <f t="shared" si="68"/>
        <v>0</v>
      </c>
      <c r="O274" s="36">
        <f t="shared" si="69"/>
        <v>0</v>
      </c>
      <c r="P274" s="31">
        <v>0</v>
      </c>
      <c r="Q274" s="31">
        <v>0</v>
      </c>
      <c r="R274" s="31">
        <v>0</v>
      </c>
      <c r="S274" s="31">
        <v>0</v>
      </c>
      <c r="T274" s="36">
        <f t="shared" si="70"/>
        <v>0</v>
      </c>
      <c r="U274" s="36">
        <f t="shared" si="71"/>
        <v>0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25504310</v>
      </c>
      <c r="E275" s="32">
        <f>SUM(E268:E274)</f>
        <v>25696967</v>
      </c>
      <c r="F275" s="32">
        <f>SUM(F268:F274)</f>
        <v>4955360</v>
      </c>
      <c r="G275" s="37">
        <f t="shared" si="64"/>
        <v>0.19429500347196219</v>
      </c>
      <c r="H275" s="32">
        <f>SUM(H268:H274)</f>
        <v>6493126</v>
      </c>
      <c r="I275" s="37">
        <f t="shared" si="65"/>
        <v>0.25458936156281037</v>
      </c>
      <c r="J275" s="32">
        <f>SUM(J268:J274)</f>
        <v>6510892</v>
      </c>
      <c r="K275" s="37">
        <f t="shared" si="66"/>
        <v>0.25337200300720314</v>
      </c>
      <c r="L275" s="32">
        <f>SUM(L268:L274)</f>
        <v>0</v>
      </c>
      <c r="M275" s="37">
        <f t="shared" si="67"/>
        <v>0</v>
      </c>
      <c r="N275" s="32">
        <f t="shared" si="68"/>
        <v>17959378</v>
      </c>
      <c r="O275" s="37">
        <f t="shared" si="69"/>
        <v>0.69889096250152793</v>
      </c>
      <c r="P275" s="32">
        <f>SUM(P268:P274)</f>
        <v>5918947</v>
      </c>
      <c r="Q275" s="32">
        <f>SUM(Q268:Q274)</f>
        <v>24033608</v>
      </c>
      <c r="R275" s="32">
        <f>SUM(R268:R274)</f>
        <v>23937049</v>
      </c>
      <c r="S275" s="32">
        <f>SUM(S268:S274)</f>
        <v>14792062</v>
      </c>
      <c r="T275" s="37">
        <f t="shared" si="70"/>
        <v>0.61795679158278871</v>
      </c>
      <c r="U275" s="37">
        <f t="shared" si="71"/>
        <v>0.10000849813319834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3562491</v>
      </c>
      <c r="E276" s="31">
        <v>3562491</v>
      </c>
      <c r="F276" s="31">
        <v>559266</v>
      </c>
      <c r="G276" s="36">
        <f t="shared" si="64"/>
        <v>0.15698734396802685</v>
      </c>
      <c r="H276" s="31">
        <v>541282</v>
      </c>
      <c r="I276" s="36">
        <f t="shared" si="65"/>
        <v>0.15193919086392077</v>
      </c>
      <c r="J276" s="31">
        <v>548890</v>
      </c>
      <c r="K276" s="36">
        <f t="shared" si="66"/>
        <v>0.15407477520644963</v>
      </c>
      <c r="L276" s="31">
        <v>0</v>
      </c>
      <c r="M276" s="36">
        <f t="shared" si="67"/>
        <v>0</v>
      </c>
      <c r="N276" s="31">
        <f t="shared" si="68"/>
        <v>1649438</v>
      </c>
      <c r="O276" s="36">
        <f t="shared" si="69"/>
        <v>0.46300131003839728</v>
      </c>
      <c r="P276" s="31">
        <v>534737</v>
      </c>
      <c r="Q276" s="31">
        <v>7096560</v>
      </c>
      <c r="R276" s="31">
        <v>3303550</v>
      </c>
      <c r="S276" s="31">
        <v>1578111</v>
      </c>
      <c r="T276" s="36">
        <f t="shared" si="70"/>
        <v>0.47770156346960091</v>
      </c>
      <c r="U276" s="36">
        <f t="shared" si="71"/>
        <v>2.6467216594325826E-2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6482500</v>
      </c>
      <c r="E277" s="31">
        <v>6429900</v>
      </c>
      <c r="F277" s="31">
        <v>920732</v>
      </c>
      <c r="G277" s="36">
        <f t="shared" si="64"/>
        <v>0.14203347473968375</v>
      </c>
      <c r="H277" s="31">
        <v>1240580</v>
      </c>
      <c r="I277" s="36">
        <f t="shared" si="65"/>
        <v>0.1913736984188199</v>
      </c>
      <c r="J277" s="31">
        <v>1297312</v>
      </c>
      <c r="K277" s="36">
        <f t="shared" si="66"/>
        <v>0.20176239132801443</v>
      </c>
      <c r="L277" s="31">
        <v>0</v>
      </c>
      <c r="M277" s="36">
        <f t="shared" si="67"/>
        <v>0</v>
      </c>
      <c r="N277" s="31">
        <f t="shared" si="68"/>
        <v>3458624</v>
      </c>
      <c r="O277" s="36">
        <f t="shared" si="69"/>
        <v>0.53789701239521615</v>
      </c>
      <c r="P277" s="31">
        <v>1078017</v>
      </c>
      <c r="Q277" s="31">
        <v>4559238</v>
      </c>
      <c r="R277" s="31">
        <v>6247040</v>
      </c>
      <c r="S277" s="31">
        <v>2983677</v>
      </c>
      <c r="T277" s="36">
        <f t="shared" si="70"/>
        <v>0.4776145182358365</v>
      </c>
      <c r="U277" s="36">
        <f t="shared" si="71"/>
        <v>0.2034244357927566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23260830</v>
      </c>
      <c r="E278" s="31">
        <v>22395714</v>
      </c>
      <c r="F278" s="31">
        <v>322767</v>
      </c>
      <c r="G278" s="36">
        <f t="shared" si="64"/>
        <v>1.3875988088129272E-2</v>
      </c>
      <c r="H278" s="31">
        <v>549678</v>
      </c>
      <c r="I278" s="36">
        <f t="shared" si="65"/>
        <v>2.3631057017311937E-2</v>
      </c>
      <c r="J278" s="31">
        <v>2469997</v>
      </c>
      <c r="K278" s="36">
        <f t="shared" si="66"/>
        <v>0.11028882579943644</v>
      </c>
      <c r="L278" s="31">
        <v>0</v>
      </c>
      <c r="M278" s="36">
        <f t="shared" si="67"/>
        <v>0</v>
      </c>
      <c r="N278" s="31">
        <f t="shared" si="68"/>
        <v>3342442</v>
      </c>
      <c r="O278" s="36">
        <f t="shared" si="69"/>
        <v>0.14924471709185069</v>
      </c>
      <c r="P278" s="31">
        <v>83560</v>
      </c>
      <c r="Q278" s="31">
        <v>0</v>
      </c>
      <c r="R278" s="31">
        <v>8869070</v>
      </c>
      <c r="S278" s="31">
        <v>282502</v>
      </c>
      <c r="T278" s="36">
        <f t="shared" si="70"/>
        <v>3.1852494117196054E-2</v>
      </c>
      <c r="U278" s="36">
        <f t="shared" si="71"/>
        <v>28.559561991383436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3026129</v>
      </c>
      <c r="E279" s="31">
        <v>2912008</v>
      </c>
      <c r="F279" s="31">
        <v>496965</v>
      </c>
      <c r="G279" s="36">
        <f t="shared" si="64"/>
        <v>0.16422465797062849</v>
      </c>
      <c r="H279" s="31">
        <v>719058</v>
      </c>
      <c r="I279" s="36">
        <f t="shared" si="65"/>
        <v>0.23761644001296706</v>
      </c>
      <c r="J279" s="31">
        <v>643810</v>
      </c>
      <c r="K279" s="36">
        <f t="shared" si="66"/>
        <v>0.22108799151650682</v>
      </c>
      <c r="L279" s="31">
        <v>0</v>
      </c>
      <c r="M279" s="36">
        <f t="shared" si="67"/>
        <v>0</v>
      </c>
      <c r="N279" s="31">
        <f t="shared" si="68"/>
        <v>1859833</v>
      </c>
      <c r="O279" s="36">
        <f t="shared" si="69"/>
        <v>0.63867716022758181</v>
      </c>
      <c r="P279" s="31">
        <v>208709</v>
      </c>
      <c r="Q279" s="31">
        <v>2677672</v>
      </c>
      <c r="R279" s="31">
        <v>2860262</v>
      </c>
      <c r="S279" s="31">
        <v>208709</v>
      </c>
      <c r="T279" s="36">
        <f t="shared" si="70"/>
        <v>7.2968490299140432E-2</v>
      </c>
      <c r="U279" s="36">
        <f t="shared" si="71"/>
        <v>2.0847256227570443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2681591</v>
      </c>
      <c r="E280" s="31">
        <v>3165648</v>
      </c>
      <c r="F280" s="31">
        <v>626868</v>
      </c>
      <c r="G280" s="36">
        <f t="shared" si="64"/>
        <v>0.23376719268523799</v>
      </c>
      <c r="H280" s="31">
        <v>733529</v>
      </c>
      <c r="I280" s="36">
        <f t="shared" si="65"/>
        <v>0.27354246042741043</v>
      </c>
      <c r="J280" s="31">
        <v>639467</v>
      </c>
      <c r="K280" s="36">
        <f t="shared" si="66"/>
        <v>0.20200192819921861</v>
      </c>
      <c r="L280" s="31">
        <v>0</v>
      </c>
      <c r="M280" s="36">
        <f t="shared" si="67"/>
        <v>0</v>
      </c>
      <c r="N280" s="31">
        <f t="shared" si="68"/>
        <v>1999864</v>
      </c>
      <c r="O280" s="36">
        <f t="shared" si="69"/>
        <v>0.63173922053241549</v>
      </c>
      <c r="P280" s="31">
        <v>596696</v>
      </c>
      <c r="Q280" s="31">
        <v>2761390</v>
      </c>
      <c r="R280" s="31">
        <v>2773388</v>
      </c>
      <c r="S280" s="31">
        <v>1887104</v>
      </c>
      <c r="T280" s="36">
        <f t="shared" si="70"/>
        <v>0.68043274146999988</v>
      </c>
      <c r="U280" s="36">
        <f t="shared" si="71"/>
        <v>7.1679716304449803E-2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2636894</v>
      </c>
      <c r="E281" s="31">
        <v>2636894</v>
      </c>
      <c r="F281" s="31">
        <v>537712</v>
      </c>
      <c r="G281" s="36">
        <f t="shared" si="64"/>
        <v>0.20391870132056883</v>
      </c>
      <c r="H281" s="31">
        <v>559832</v>
      </c>
      <c r="I281" s="36">
        <f t="shared" si="65"/>
        <v>0.21230735858172531</v>
      </c>
      <c r="J281" s="31">
        <v>360069</v>
      </c>
      <c r="K281" s="36">
        <f t="shared" si="66"/>
        <v>0.13655042637284623</v>
      </c>
      <c r="L281" s="31">
        <v>0</v>
      </c>
      <c r="M281" s="36">
        <f t="shared" si="67"/>
        <v>0</v>
      </c>
      <c r="N281" s="31">
        <f t="shared" si="68"/>
        <v>1457613</v>
      </c>
      <c r="O281" s="36">
        <f t="shared" si="69"/>
        <v>0.55277648627514042</v>
      </c>
      <c r="P281" s="31">
        <v>560594</v>
      </c>
      <c r="Q281" s="31">
        <v>1360560</v>
      </c>
      <c r="R281" s="31">
        <v>2525760</v>
      </c>
      <c r="S281" s="31">
        <v>1762036</v>
      </c>
      <c r="T281" s="36">
        <f t="shared" si="70"/>
        <v>0.69762606106676806</v>
      </c>
      <c r="U281" s="36">
        <f t="shared" si="71"/>
        <v>-0.35770093864722063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1697635</v>
      </c>
      <c r="E282" s="31">
        <v>1697635</v>
      </c>
      <c r="F282" s="31">
        <v>219514</v>
      </c>
      <c r="G282" s="36">
        <f t="shared" si="64"/>
        <v>0.12930576949697667</v>
      </c>
      <c r="H282" s="31">
        <v>294381</v>
      </c>
      <c r="I282" s="36">
        <f t="shared" si="65"/>
        <v>0.17340653320649022</v>
      </c>
      <c r="J282" s="31">
        <v>390415</v>
      </c>
      <c r="K282" s="36">
        <f t="shared" si="66"/>
        <v>0.22997581930155775</v>
      </c>
      <c r="L282" s="31">
        <v>0</v>
      </c>
      <c r="M282" s="36">
        <f t="shared" si="67"/>
        <v>0</v>
      </c>
      <c r="N282" s="31">
        <f t="shared" si="68"/>
        <v>904310</v>
      </c>
      <c r="O282" s="36">
        <f t="shared" si="69"/>
        <v>0.53268812200502469</v>
      </c>
      <c r="P282" s="31">
        <v>356064</v>
      </c>
      <c r="Q282" s="31">
        <v>1761479</v>
      </c>
      <c r="R282" s="31">
        <v>1660879</v>
      </c>
      <c r="S282" s="31">
        <v>1061860</v>
      </c>
      <c r="T282" s="36">
        <f t="shared" si="70"/>
        <v>0.63933615874485739</v>
      </c>
      <c r="U282" s="36">
        <f t="shared" si="71"/>
        <v>9.6474229352026653E-2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3359754</v>
      </c>
      <c r="E283" s="31">
        <v>3401283</v>
      </c>
      <c r="F283" s="31">
        <v>0</v>
      </c>
      <c r="G283" s="36">
        <f t="shared" si="64"/>
        <v>0</v>
      </c>
      <c r="H283" s="31">
        <v>461840</v>
      </c>
      <c r="I283" s="36">
        <f t="shared" si="65"/>
        <v>0.13746244516711639</v>
      </c>
      <c r="J283" s="31">
        <v>2617</v>
      </c>
      <c r="K283" s="36">
        <f t="shared" si="66"/>
        <v>7.6941554113550681E-4</v>
      </c>
      <c r="L283" s="31">
        <v>0</v>
      </c>
      <c r="M283" s="36">
        <f t="shared" si="67"/>
        <v>0</v>
      </c>
      <c r="N283" s="31">
        <f t="shared" si="68"/>
        <v>464457</v>
      </c>
      <c r="O283" s="36">
        <f t="shared" si="69"/>
        <v>0.13655347114603519</v>
      </c>
      <c r="P283" s="31">
        <v>441095</v>
      </c>
      <c r="Q283" s="31">
        <v>3018108</v>
      </c>
      <c r="R283" s="31">
        <v>3018108</v>
      </c>
      <c r="S283" s="31">
        <v>1461719</v>
      </c>
      <c r="T283" s="36">
        <f t="shared" si="70"/>
        <v>0.48431633327899465</v>
      </c>
      <c r="U283" s="36">
        <f t="shared" si="71"/>
        <v>-0.99406703771296434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46707824</v>
      </c>
      <c r="E285" s="32">
        <f>SUM(E276:E284)</f>
        <v>46201573</v>
      </c>
      <c r="F285" s="32">
        <f>SUM(F276:F284)</f>
        <v>3683824</v>
      </c>
      <c r="G285" s="37">
        <f t="shared" si="64"/>
        <v>7.8869527298038977E-2</v>
      </c>
      <c r="H285" s="32">
        <f>SUM(H276:H284)</f>
        <v>5100180</v>
      </c>
      <c r="I285" s="37">
        <f t="shared" si="65"/>
        <v>0.10919326920474823</v>
      </c>
      <c r="J285" s="32">
        <f>SUM(J276:J284)</f>
        <v>6352577</v>
      </c>
      <c r="K285" s="37">
        <f t="shared" si="66"/>
        <v>0.13749698522169365</v>
      </c>
      <c r="L285" s="32">
        <f>SUM(L276:L284)</f>
        <v>0</v>
      </c>
      <c r="M285" s="37">
        <f t="shared" si="67"/>
        <v>0</v>
      </c>
      <c r="N285" s="32">
        <f t="shared" si="68"/>
        <v>15136581</v>
      </c>
      <c r="O285" s="37">
        <f t="shared" si="69"/>
        <v>0.32762046867971356</v>
      </c>
      <c r="P285" s="32">
        <f>SUM(P276:P284)</f>
        <v>3859472</v>
      </c>
      <c r="Q285" s="32">
        <f>SUM(Q276:Q284)</f>
        <v>23235007</v>
      </c>
      <c r="R285" s="32">
        <f>SUM(R276:R284)</f>
        <v>31258057</v>
      </c>
      <c r="S285" s="32">
        <f>SUM(S276:S284)</f>
        <v>11225718</v>
      </c>
      <c r="T285" s="37">
        <f t="shared" si="70"/>
        <v>0.35913038356798699</v>
      </c>
      <c r="U285" s="37">
        <f t="shared" si="71"/>
        <v>0.64597048508189725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15844476</v>
      </c>
      <c r="E286" s="31">
        <v>15844476</v>
      </c>
      <c r="F286" s="31">
        <v>2423937</v>
      </c>
      <c r="G286" s="36">
        <f t="shared" si="64"/>
        <v>0.15298309644320204</v>
      </c>
      <c r="H286" s="31">
        <v>3357353</v>
      </c>
      <c r="I286" s="36">
        <f t="shared" si="65"/>
        <v>0.21189422736353036</v>
      </c>
      <c r="J286" s="31">
        <v>3719323</v>
      </c>
      <c r="K286" s="36">
        <f t="shared" si="66"/>
        <v>0.23473941328195391</v>
      </c>
      <c r="L286" s="31">
        <v>0</v>
      </c>
      <c r="M286" s="36">
        <f t="shared" si="67"/>
        <v>0</v>
      </c>
      <c r="N286" s="31">
        <f t="shared" si="68"/>
        <v>9500613</v>
      </c>
      <c r="O286" s="36">
        <f t="shared" si="69"/>
        <v>0.59961673708868635</v>
      </c>
      <c r="P286" s="31">
        <v>1082903</v>
      </c>
      <c r="Q286" s="31">
        <v>12559237</v>
      </c>
      <c r="R286" s="31">
        <v>12559237</v>
      </c>
      <c r="S286" s="31">
        <v>4330969</v>
      </c>
      <c r="T286" s="36">
        <f t="shared" si="70"/>
        <v>0.34484332129412004</v>
      </c>
      <c r="U286" s="36">
        <f t="shared" si="71"/>
        <v>2.4345855538307677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1358795</v>
      </c>
      <c r="E287" s="31">
        <v>1403006</v>
      </c>
      <c r="F287" s="31">
        <v>303494</v>
      </c>
      <c r="G287" s="36">
        <f t="shared" si="64"/>
        <v>0.22335525226395447</v>
      </c>
      <c r="H287" s="31">
        <v>300115</v>
      </c>
      <c r="I287" s="36">
        <f t="shared" si="65"/>
        <v>0.22086849009600418</v>
      </c>
      <c r="J287" s="31">
        <v>323762</v>
      </c>
      <c r="K287" s="36">
        <f t="shared" si="66"/>
        <v>0.23076309010795393</v>
      </c>
      <c r="L287" s="31">
        <v>0</v>
      </c>
      <c r="M287" s="36">
        <f t="shared" si="67"/>
        <v>0</v>
      </c>
      <c r="N287" s="31">
        <f t="shared" si="68"/>
        <v>927371</v>
      </c>
      <c r="O287" s="36">
        <f t="shared" si="69"/>
        <v>0.66098862014845272</v>
      </c>
      <c r="P287" s="31">
        <v>188002</v>
      </c>
      <c r="Q287" s="31">
        <v>1295744</v>
      </c>
      <c r="R287" s="31">
        <v>1295744</v>
      </c>
      <c r="S287" s="31">
        <v>745705</v>
      </c>
      <c r="T287" s="36">
        <f t="shared" si="70"/>
        <v>0.57550334016595872</v>
      </c>
      <c r="U287" s="36">
        <f t="shared" si="71"/>
        <v>0.72211997744704837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16947635</v>
      </c>
      <c r="E288" s="31">
        <v>19297875</v>
      </c>
      <c r="F288" s="31">
        <v>2784895</v>
      </c>
      <c r="G288" s="36">
        <f t="shared" si="64"/>
        <v>0.16432351770615783</v>
      </c>
      <c r="H288" s="31">
        <v>2789787</v>
      </c>
      <c r="I288" s="36">
        <f t="shared" si="65"/>
        <v>0.16461217155077981</v>
      </c>
      <c r="J288" s="31">
        <v>2808966</v>
      </c>
      <c r="K288" s="36">
        <f t="shared" si="66"/>
        <v>0.14555830629020033</v>
      </c>
      <c r="L288" s="31">
        <v>0</v>
      </c>
      <c r="M288" s="36">
        <f t="shared" si="67"/>
        <v>0</v>
      </c>
      <c r="N288" s="31">
        <f t="shared" si="68"/>
        <v>8383648</v>
      </c>
      <c r="O288" s="36">
        <f t="shared" si="69"/>
        <v>0.43443373946613295</v>
      </c>
      <c r="P288" s="31">
        <v>2256136</v>
      </c>
      <c r="Q288" s="31">
        <v>16155778</v>
      </c>
      <c r="R288" s="31">
        <v>13890103</v>
      </c>
      <c r="S288" s="31">
        <v>7632731</v>
      </c>
      <c r="T288" s="36">
        <f t="shared" si="70"/>
        <v>0.54950859615655834</v>
      </c>
      <c r="U288" s="36">
        <f t="shared" si="71"/>
        <v>0.24503398731282156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3857210</v>
      </c>
      <c r="E289" s="31">
        <v>4041041</v>
      </c>
      <c r="F289" s="31">
        <v>675346</v>
      </c>
      <c r="G289" s="36">
        <f t="shared" si="64"/>
        <v>0.17508665589895286</v>
      </c>
      <c r="H289" s="31">
        <v>733062</v>
      </c>
      <c r="I289" s="36">
        <f t="shared" si="65"/>
        <v>0.19004980283676542</v>
      </c>
      <c r="J289" s="31">
        <v>928935</v>
      </c>
      <c r="K289" s="36">
        <f t="shared" si="66"/>
        <v>0.2298751732536245</v>
      </c>
      <c r="L289" s="31">
        <v>0</v>
      </c>
      <c r="M289" s="36">
        <f t="shared" si="67"/>
        <v>0</v>
      </c>
      <c r="N289" s="31">
        <f t="shared" si="68"/>
        <v>2337343</v>
      </c>
      <c r="O289" s="36">
        <f t="shared" si="69"/>
        <v>0.57840120899540493</v>
      </c>
      <c r="P289" s="31">
        <v>1081218</v>
      </c>
      <c r="Q289" s="31">
        <v>6817752</v>
      </c>
      <c r="R289" s="31">
        <v>6955274</v>
      </c>
      <c r="S289" s="31">
        <v>2283282</v>
      </c>
      <c r="T289" s="36">
        <f t="shared" si="70"/>
        <v>0.32828066874144712</v>
      </c>
      <c r="U289" s="36">
        <f t="shared" si="71"/>
        <v>-0.14084393711536436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12966240</v>
      </c>
      <c r="E290" s="31">
        <v>14247320</v>
      </c>
      <c r="F290" s="31">
        <v>2127213</v>
      </c>
      <c r="G290" s="36">
        <f t="shared" si="64"/>
        <v>0.16405781475585829</v>
      </c>
      <c r="H290" s="31">
        <v>2057115</v>
      </c>
      <c r="I290" s="36">
        <f t="shared" si="65"/>
        <v>0.15865162144152814</v>
      </c>
      <c r="J290" s="31">
        <v>2087974</v>
      </c>
      <c r="K290" s="36">
        <f t="shared" si="66"/>
        <v>0.1465520532984449</v>
      </c>
      <c r="L290" s="31">
        <v>0</v>
      </c>
      <c r="M290" s="36">
        <f t="shared" si="67"/>
        <v>0</v>
      </c>
      <c r="N290" s="31">
        <f t="shared" si="68"/>
        <v>6272302</v>
      </c>
      <c r="O290" s="36">
        <f t="shared" si="69"/>
        <v>0.44024434069003854</v>
      </c>
      <c r="P290" s="31">
        <v>2097787</v>
      </c>
      <c r="Q290" s="31">
        <v>12757551</v>
      </c>
      <c r="R290" s="31">
        <v>12777551</v>
      </c>
      <c r="S290" s="31">
        <v>6359179</v>
      </c>
      <c r="T290" s="36">
        <f t="shared" si="70"/>
        <v>0.49768371106481984</v>
      </c>
      <c r="U290" s="36">
        <f t="shared" si="71"/>
        <v>-4.6777866389676737E-3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50974356</v>
      </c>
      <c r="E292" s="32">
        <f>SUM(E286:E291)</f>
        <v>54833718</v>
      </c>
      <c r="F292" s="32">
        <f>SUM(F286:F291)</f>
        <v>8314885</v>
      </c>
      <c r="G292" s="37">
        <f t="shared" si="64"/>
        <v>0.16311898084597676</v>
      </c>
      <c r="H292" s="32">
        <f>SUM(H286:H291)</f>
        <v>9237432</v>
      </c>
      <c r="I292" s="37">
        <f t="shared" si="65"/>
        <v>0.18121723793822916</v>
      </c>
      <c r="J292" s="32">
        <f>SUM(J286:J291)</f>
        <v>9868960</v>
      </c>
      <c r="K292" s="37">
        <f t="shared" si="66"/>
        <v>0.1799797708409997</v>
      </c>
      <c r="L292" s="32">
        <f>SUM(L286:L291)</f>
        <v>0</v>
      </c>
      <c r="M292" s="37">
        <f t="shared" si="67"/>
        <v>0</v>
      </c>
      <c r="N292" s="32">
        <f t="shared" si="68"/>
        <v>27421277</v>
      </c>
      <c r="O292" s="37">
        <f t="shared" si="69"/>
        <v>0.50008057086335089</v>
      </c>
      <c r="P292" s="32">
        <f>SUM(P286:P291)</f>
        <v>6706046</v>
      </c>
      <c r="Q292" s="32">
        <f>SUM(Q286:Q291)</f>
        <v>49586062</v>
      </c>
      <c r="R292" s="32">
        <f>SUM(R286:R291)</f>
        <v>47477909</v>
      </c>
      <c r="S292" s="32">
        <f>SUM(S286:S291)</f>
        <v>21351866</v>
      </c>
      <c r="T292" s="37">
        <f t="shared" si="70"/>
        <v>0.44972212234536274</v>
      </c>
      <c r="U292" s="37">
        <f t="shared" si="71"/>
        <v>0.47165110409323163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52711280</v>
      </c>
      <c r="E293" s="31">
        <v>53263614</v>
      </c>
      <c r="F293" s="31">
        <v>11129953</v>
      </c>
      <c r="G293" s="36">
        <f t="shared" si="64"/>
        <v>0.21114935930222145</v>
      </c>
      <c r="H293" s="31">
        <v>12438835</v>
      </c>
      <c r="I293" s="36">
        <f t="shared" si="65"/>
        <v>0.23598051498654557</v>
      </c>
      <c r="J293" s="31">
        <v>11441133</v>
      </c>
      <c r="K293" s="36">
        <f t="shared" si="66"/>
        <v>0.21480204103311504</v>
      </c>
      <c r="L293" s="31">
        <v>0</v>
      </c>
      <c r="M293" s="36">
        <f t="shared" si="67"/>
        <v>0</v>
      </c>
      <c r="N293" s="31">
        <f t="shared" si="68"/>
        <v>35009921</v>
      </c>
      <c r="O293" s="36">
        <f t="shared" si="69"/>
        <v>0.65729525976213332</v>
      </c>
      <c r="P293" s="31">
        <v>11574440</v>
      </c>
      <c r="Q293" s="31">
        <v>49027308</v>
      </c>
      <c r="R293" s="31">
        <v>51177308</v>
      </c>
      <c r="S293" s="31">
        <v>34669633</v>
      </c>
      <c r="T293" s="36">
        <f t="shared" si="70"/>
        <v>0.67744151372713857</v>
      </c>
      <c r="U293" s="36">
        <f t="shared" si="71"/>
        <v>-1.1517360667125165E-2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3922788</v>
      </c>
      <c r="E294" s="31">
        <v>6342024</v>
      </c>
      <c r="F294" s="31">
        <v>1586840</v>
      </c>
      <c r="G294" s="36">
        <f t="shared" si="64"/>
        <v>0.40451841904278285</v>
      </c>
      <c r="H294" s="31">
        <v>1540595</v>
      </c>
      <c r="I294" s="36">
        <f t="shared" si="65"/>
        <v>0.39272960965517384</v>
      </c>
      <c r="J294" s="31">
        <v>453204</v>
      </c>
      <c r="K294" s="36">
        <f t="shared" si="66"/>
        <v>7.1460467510056733E-2</v>
      </c>
      <c r="L294" s="31">
        <v>0</v>
      </c>
      <c r="M294" s="36">
        <f t="shared" si="67"/>
        <v>0</v>
      </c>
      <c r="N294" s="31">
        <f t="shared" si="68"/>
        <v>3580639</v>
      </c>
      <c r="O294" s="36">
        <f t="shared" si="69"/>
        <v>0.564589317227434</v>
      </c>
      <c r="P294" s="31">
        <v>1307412</v>
      </c>
      <c r="Q294" s="31">
        <v>5028000</v>
      </c>
      <c r="R294" s="31">
        <v>5339781</v>
      </c>
      <c r="S294" s="31">
        <v>4148636</v>
      </c>
      <c r="T294" s="36">
        <f t="shared" si="70"/>
        <v>0.77692999019997266</v>
      </c>
      <c r="U294" s="36">
        <f t="shared" si="71"/>
        <v>-0.65335793154720934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2466604</v>
      </c>
      <c r="E295" s="31">
        <v>2485428</v>
      </c>
      <c r="F295" s="31">
        <v>584289</v>
      </c>
      <c r="G295" s="36">
        <f t="shared" si="64"/>
        <v>0.23687993694974954</v>
      </c>
      <c r="H295" s="31">
        <v>728843</v>
      </c>
      <c r="I295" s="36">
        <f t="shared" si="65"/>
        <v>0.29548439879283417</v>
      </c>
      <c r="J295" s="31">
        <v>563598</v>
      </c>
      <c r="K295" s="36">
        <f t="shared" si="66"/>
        <v>0.22676094419150344</v>
      </c>
      <c r="L295" s="31">
        <v>0</v>
      </c>
      <c r="M295" s="36">
        <f t="shared" si="67"/>
        <v>0</v>
      </c>
      <c r="N295" s="31">
        <f t="shared" si="68"/>
        <v>1876730</v>
      </c>
      <c r="O295" s="36">
        <f t="shared" si="69"/>
        <v>0.75509328775567031</v>
      </c>
      <c r="P295" s="31">
        <v>542253</v>
      </c>
      <c r="Q295" s="31">
        <v>2957826</v>
      </c>
      <c r="R295" s="31">
        <v>2970752</v>
      </c>
      <c r="S295" s="31">
        <v>1752163</v>
      </c>
      <c r="T295" s="36">
        <f t="shared" si="70"/>
        <v>0.5898045343401267</v>
      </c>
      <c r="U295" s="36">
        <f t="shared" si="71"/>
        <v>3.9363544323406163E-2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52675009</v>
      </c>
      <c r="E296" s="31">
        <v>47302968</v>
      </c>
      <c r="F296" s="31">
        <v>10135095</v>
      </c>
      <c r="G296" s="36">
        <f t="shared" si="64"/>
        <v>0.19240803546896404</v>
      </c>
      <c r="H296" s="31">
        <v>9935009</v>
      </c>
      <c r="I296" s="36">
        <f t="shared" si="65"/>
        <v>0.18860953588066781</v>
      </c>
      <c r="J296" s="31">
        <v>9802086</v>
      </c>
      <c r="K296" s="36">
        <f t="shared" si="66"/>
        <v>0.20721925947648781</v>
      </c>
      <c r="L296" s="31">
        <v>0</v>
      </c>
      <c r="M296" s="36">
        <f t="shared" si="67"/>
        <v>0</v>
      </c>
      <c r="N296" s="31">
        <f t="shared" si="68"/>
        <v>29872190</v>
      </c>
      <c r="O296" s="36">
        <f t="shared" si="69"/>
        <v>0.63150773118507064</v>
      </c>
      <c r="P296" s="31">
        <v>12370740</v>
      </c>
      <c r="Q296" s="31">
        <v>64661165</v>
      </c>
      <c r="R296" s="31">
        <v>64661165</v>
      </c>
      <c r="S296" s="31">
        <v>34057067</v>
      </c>
      <c r="T296" s="36">
        <f t="shared" si="70"/>
        <v>0.52670048552326576</v>
      </c>
      <c r="U296" s="36">
        <f t="shared" si="71"/>
        <v>-0.20763947831738438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13270336</v>
      </c>
      <c r="E297" s="31">
        <v>13791078</v>
      </c>
      <c r="F297" s="31">
        <v>1985131</v>
      </c>
      <c r="G297" s="36">
        <f t="shared" si="64"/>
        <v>0.14959161546474783</v>
      </c>
      <c r="H297" s="31">
        <v>2152342</v>
      </c>
      <c r="I297" s="36">
        <f t="shared" si="65"/>
        <v>0.16219197464178753</v>
      </c>
      <c r="J297" s="31">
        <v>2131703</v>
      </c>
      <c r="K297" s="36">
        <f t="shared" si="66"/>
        <v>0.15457116550279826</v>
      </c>
      <c r="L297" s="31">
        <v>0</v>
      </c>
      <c r="M297" s="36">
        <f t="shared" si="67"/>
        <v>0</v>
      </c>
      <c r="N297" s="31">
        <f t="shared" si="68"/>
        <v>6269176</v>
      </c>
      <c r="O297" s="36">
        <f t="shared" si="69"/>
        <v>0.45458201309571306</v>
      </c>
      <c r="P297" s="31">
        <v>1606681</v>
      </c>
      <c r="Q297" s="31">
        <v>13030576</v>
      </c>
      <c r="R297" s="31">
        <v>12311197</v>
      </c>
      <c r="S297" s="31">
        <v>5534867</v>
      </c>
      <c r="T297" s="36">
        <f t="shared" si="70"/>
        <v>0.44957992305703498</v>
      </c>
      <c r="U297" s="36">
        <f t="shared" si="71"/>
        <v>0.32677426321715397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125046017</v>
      </c>
      <c r="E298" s="32">
        <f>SUM(E293:E297)</f>
        <v>123185112</v>
      </c>
      <c r="F298" s="32">
        <f>SUM(F293:F297)</f>
        <v>25421308</v>
      </c>
      <c r="G298" s="37">
        <f t="shared" si="64"/>
        <v>0.20329562356232425</v>
      </c>
      <c r="H298" s="32">
        <f>SUM(H293:H297)</f>
        <v>26795624</v>
      </c>
      <c r="I298" s="37">
        <f t="shared" si="65"/>
        <v>0.2142861055702398</v>
      </c>
      <c r="J298" s="32">
        <f>SUM(J293:J297)</f>
        <v>24391724</v>
      </c>
      <c r="K298" s="37">
        <f t="shared" si="66"/>
        <v>0.1980087009215854</v>
      </c>
      <c r="L298" s="32">
        <f>SUM(L293:L297)</f>
        <v>0</v>
      </c>
      <c r="M298" s="37">
        <f t="shared" si="67"/>
        <v>0</v>
      </c>
      <c r="N298" s="32">
        <f t="shared" si="68"/>
        <v>76608656</v>
      </c>
      <c r="O298" s="37">
        <f t="shared" si="69"/>
        <v>0.62189865931201171</v>
      </c>
      <c r="P298" s="32">
        <f>SUM(P293:P297)</f>
        <v>27401526</v>
      </c>
      <c r="Q298" s="32">
        <f>SUM(Q293:Q297)</f>
        <v>134704875</v>
      </c>
      <c r="R298" s="32">
        <f>SUM(R293:R297)</f>
        <v>136460203</v>
      </c>
      <c r="S298" s="32">
        <f>SUM(S293:S297)</f>
        <v>80162366</v>
      </c>
      <c r="T298" s="37">
        <f t="shared" si="70"/>
        <v>0.58744135094097727</v>
      </c>
      <c r="U298" s="37">
        <f t="shared" si="71"/>
        <v>-0.10984067091737881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347004672</v>
      </c>
      <c r="E299" s="32">
        <f>SUM(E263:E266,E268:E274,E276:E284,E286:E291,E293:E297)</f>
        <v>362637423</v>
      </c>
      <c r="F299" s="32">
        <f>SUM(F263:F266,F268:F274,F276:F284,F286:F291,F293:F297)</f>
        <v>65334824</v>
      </c>
      <c r="G299" s="37">
        <f t="shared" si="64"/>
        <v>0.18828226036103629</v>
      </c>
      <c r="H299" s="32">
        <f>SUM(H263:H266,H268:H274,H276:H284,H286:H291,H293:H297)</f>
        <v>71579271</v>
      </c>
      <c r="I299" s="37">
        <f t="shared" si="65"/>
        <v>0.20627754256864875</v>
      </c>
      <c r="J299" s="32">
        <f>SUM(J263:J266,J268:J274,J276:J284,J286:J291,J293:J297)</f>
        <v>68290268</v>
      </c>
      <c r="K299" s="37">
        <f t="shared" si="66"/>
        <v>0.1883155561691712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205204363</v>
      </c>
      <c r="O299" s="37">
        <f t="shared" si="69"/>
        <v>0.56586648256652761</v>
      </c>
      <c r="P299" s="32">
        <f>SUM(P263:P266,P268:P274,P276:P284,P286:P291,P293:P297)</f>
        <v>66897754</v>
      </c>
      <c r="Q299" s="32">
        <f>SUM(Q263:Q266,Q268:Q274,Q276:Q284,Q286:Q291,Q293:Q297)</f>
        <v>338678252</v>
      </c>
      <c r="R299" s="32">
        <f>SUM(R263:R266,R268:R274,R276:R284,R286:R291,R293:R297)</f>
        <v>344572315</v>
      </c>
      <c r="S299" s="32">
        <f>SUM(S263:S266,S268:S274,S276:S284,S286:S291,S293:S297)</f>
        <v>196218062</v>
      </c>
      <c r="T299" s="37">
        <f t="shared" si="70"/>
        <v>0.5694539388633123</v>
      </c>
      <c r="U299" s="37">
        <f t="shared" si="71"/>
        <v>2.0815556827214365E-2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1195163264</v>
      </c>
      <c r="E302" s="31">
        <v>1219977669</v>
      </c>
      <c r="F302" s="31">
        <v>243552891</v>
      </c>
      <c r="G302" s="36">
        <f t="shared" ref="G302:G339" si="72">IF(($D302     =0),0,($F302     /$D302     ))</f>
        <v>0.2037821093871908</v>
      </c>
      <c r="H302" s="31">
        <v>324631530</v>
      </c>
      <c r="I302" s="36">
        <f t="shared" ref="I302:I339" si="73">IF(($D302     =0),0,($H302     /$D302     ))</f>
        <v>0.27162107452459316</v>
      </c>
      <c r="J302" s="31">
        <v>285195452</v>
      </c>
      <c r="K302" s="36">
        <f t="shared" ref="K302:K339" si="74">IF(($E302     =0),0,($J302     /$E302     ))</f>
        <v>0.2337710429025894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853379873</v>
      </c>
      <c r="O302" s="36">
        <f t="shared" ref="O302:O339" si="77">IF(($E302     =0),0,($N302     /$E302     ))</f>
        <v>0.69950450297955413</v>
      </c>
      <c r="P302" s="31">
        <v>262970572</v>
      </c>
      <c r="Q302" s="31">
        <v>1136922632</v>
      </c>
      <c r="R302" s="31">
        <v>1161419257</v>
      </c>
      <c r="S302" s="31">
        <v>786262696</v>
      </c>
      <c r="T302" s="36">
        <f t="shared" ref="T302:T339" si="78">IF(($R302     =0),0,($S302     /$R302     ))</f>
        <v>0.67698438032700881</v>
      </c>
      <c r="U302" s="36">
        <f t="shared" ref="U302:U339" si="79">IF(($P302     =0),0,(($J302     /$P302     )-1))</f>
        <v>8.4514703797351043E-2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1195163264</v>
      </c>
      <c r="E303" s="32">
        <f>E302</f>
        <v>1219977669</v>
      </c>
      <c r="F303" s="32">
        <f>F302</f>
        <v>243552891</v>
      </c>
      <c r="G303" s="37">
        <f t="shared" si="72"/>
        <v>0.2037821093871908</v>
      </c>
      <c r="H303" s="32">
        <f>H302</f>
        <v>324631530</v>
      </c>
      <c r="I303" s="37">
        <f t="shared" si="73"/>
        <v>0.27162107452459316</v>
      </c>
      <c r="J303" s="32">
        <f>J302</f>
        <v>285195452</v>
      </c>
      <c r="K303" s="37">
        <f t="shared" si="74"/>
        <v>0.2337710429025894</v>
      </c>
      <c r="L303" s="32">
        <f>L302</f>
        <v>0</v>
      </c>
      <c r="M303" s="37">
        <f t="shared" si="75"/>
        <v>0</v>
      </c>
      <c r="N303" s="32">
        <f t="shared" si="76"/>
        <v>853379873</v>
      </c>
      <c r="O303" s="37">
        <f t="shared" si="77"/>
        <v>0.69950450297955413</v>
      </c>
      <c r="P303" s="32">
        <f>P302</f>
        <v>262970572</v>
      </c>
      <c r="Q303" s="32">
        <f>Q302</f>
        <v>1136922632</v>
      </c>
      <c r="R303" s="32">
        <f>R302</f>
        <v>1161419257</v>
      </c>
      <c r="S303" s="32">
        <f>S302</f>
        <v>786262696</v>
      </c>
      <c r="T303" s="37">
        <f t="shared" si="78"/>
        <v>0.67698438032700881</v>
      </c>
      <c r="U303" s="37">
        <f t="shared" si="79"/>
        <v>8.4514703797351043E-2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30708333</v>
      </c>
      <c r="E304" s="31">
        <v>29290137</v>
      </c>
      <c r="F304" s="31">
        <v>6144127</v>
      </c>
      <c r="G304" s="36">
        <f t="shared" si="72"/>
        <v>0.20008012157481814</v>
      </c>
      <c r="H304" s="31">
        <v>7810585</v>
      </c>
      <c r="I304" s="36">
        <f t="shared" si="73"/>
        <v>0.25434741117337761</v>
      </c>
      <c r="J304" s="31">
        <v>7260008</v>
      </c>
      <c r="K304" s="36">
        <f t="shared" si="74"/>
        <v>0.24786527970149133</v>
      </c>
      <c r="L304" s="31">
        <v>0</v>
      </c>
      <c r="M304" s="36">
        <f t="shared" si="75"/>
        <v>0</v>
      </c>
      <c r="N304" s="31">
        <f t="shared" si="76"/>
        <v>21214720</v>
      </c>
      <c r="O304" s="36">
        <f t="shared" si="77"/>
        <v>0.72429569038888419</v>
      </c>
      <c r="P304" s="31">
        <v>6331254</v>
      </c>
      <c r="Q304" s="31">
        <v>30155965</v>
      </c>
      <c r="R304" s="31">
        <v>29529073</v>
      </c>
      <c r="S304" s="31">
        <v>20509490</v>
      </c>
      <c r="T304" s="36">
        <f t="shared" si="78"/>
        <v>0.69455245005490018</v>
      </c>
      <c r="U304" s="36">
        <f t="shared" si="79"/>
        <v>0.14669353022323861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12784955</v>
      </c>
      <c r="E305" s="31">
        <v>13427600</v>
      </c>
      <c r="F305" s="31">
        <v>2334197</v>
      </c>
      <c r="G305" s="36">
        <f t="shared" si="72"/>
        <v>0.18257373608276289</v>
      </c>
      <c r="H305" s="31">
        <v>2933393</v>
      </c>
      <c r="I305" s="36">
        <f t="shared" si="73"/>
        <v>0.22944101093824734</v>
      </c>
      <c r="J305" s="31">
        <v>3158014</v>
      </c>
      <c r="K305" s="36">
        <f t="shared" si="74"/>
        <v>0.23518826893860406</v>
      </c>
      <c r="L305" s="31">
        <v>0</v>
      </c>
      <c r="M305" s="36">
        <f t="shared" si="75"/>
        <v>0</v>
      </c>
      <c r="N305" s="31">
        <f t="shared" si="76"/>
        <v>8425604</v>
      </c>
      <c r="O305" s="36">
        <f t="shared" si="77"/>
        <v>0.6274839882034019</v>
      </c>
      <c r="P305" s="31">
        <v>2154238</v>
      </c>
      <c r="Q305" s="31">
        <v>12758340</v>
      </c>
      <c r="R305" s="31">
        <v>11825075</v>
      </c>
      <c r="S305" s="31">
        <v>6624231</v>
      </c>
      <c r="T305" s="36">
        <f t="shared" si="78"/>
        <v>0.56018511510497815</v>
      </c>
      <c r="U305" s="36">
        <f t="shared" si="79"/>
        <v>0.46595408678149774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17841000</v>
      </c>
      <c r="E306" s="31">
        <v>17643080</v>
      </c>
      <c r="F306" s="31">
        <v>3644224</v>
      </c>
      <c r="G306" s="36">
        <f t="shared" si="72"/>
        <v>0.20426119612129365</v>
      </c>
      <c r="H306" s="31">
        <v>4424957</v>
      </c>
      <c r="I306" s="36">
        <f t="shared" si="73"/>
        <v>0.24802180371055435</v>
      </c>
      <c r="J306" s="31">
        <v>3788592</v>
      </c>
      <c r="K306" s="36">
        <f t="shared" si="74"/>
        <v>0.21473529565132618</v>
      </c>
      <c r="L306" s="31">
        <v>0</v>
      </c>
      <c r="M306" s="36">
        <f t="shared" si="75"/>
        <v>0</v>
      </c>
      <c r="N306" s="31">
        <f t="shared" si="76"/>
        <v>11857773</v>
      </c>
      <c r="O306" s="36">
        <f t="shared" si="77"/>
        <v>0.6720920043439127</v>
      </c>
      <c r="P306" s="31">
        <v>3570038</v>
      </c>
      <c r="Q306" s="31">
        <v>16575927</v>
      </c>
      <c r="R306" s="31">
        <v>16559789</v>
      </c>
      <c r="S306" s="31">
        <v>11226553</v>
      </c>
      <c r="T306" s="36">
        <f t="shared" si="78"/>
        <v>0.67794058245548905</v>
      </c>
      <c r="U306" s="36">
        <f t="shared" si="79"/>
        <v>6.1218956212790943E-2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44294009</v>
      </c>
      <c r="E307" s="31">
        <v>44600975</v>
      </c>
      <c r="F307" s="31">
        <v>9570537</v>
      </c>
      <c r="G307" s="36">
        <f t="shared" si="72"/>
        <v>0.21606843038298926</v>
      </c>
      <c r="H307" s="31">
        <v>9857032</v>
      </c>
      <c r="I307" s="36">
        <f t="shared" si="73"/>
        <v>0.22253646085636547</v>
      </c>
      <c r="J307" s="31">
        <v>9993578</v>
      </c>
      <c r="K307" s="36">
        <f t="shared" si="74"/>
        <v>0.22406635729375871</v>
      </c>
      <c r="L307" s="31">
        <v>0</v>
      </c>
      <c r="M307" s="36">
        <f t="shared" si="75"/>
        <v>0</v>
      </c>
      <c r="N307" s="31">
        <f t="shared" si="76"/>
        <v>29421147</v>
      </c>
      <c r="O307" s="36">
        <f t="shared" si="77"/>
        <v>0.65965255243859577</v>
      </c>
      <c r="P307" s="31">
        <v>8555079</v>
      </c>
      <c r="Q307" s="31">
        <v>42875082</v>
      </c>
      <c r="R307" s="31">
        <v>43373116</v>
      </c>
      <c r="S307" s="31">
        <v>26085252</v>
      </c>
      <c r="T307" s="36">
        <f t="shared" si="78"/>
        <v>0.60141521766616901</v>
      </c>
      <c r="U307" s="36">
        <f t="shared" si="79"/>
        <v>0.16814561268224404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30803634</v>
      </c>
      <c r="E308" s="31">
        <v>33275031</v>
      </c>
      <c r="F308" s="31">
        <v>6143835</v>
      </c>
      <c r="G308" s="36">
        <f t="shared" si="72"/>
        <v>0.19945162963564625</v>
      </c>
      <c r="H308" s="31">
        <v>8208068</v>
      </c>
      <c r="I308" s="36">
        <f t="shared" si="73"/>
        <v>0.26646427496184377</v>
      </c>
      <c r="J308" s="31">
        <v>7305215</v>
      </c>
      <c r="K308" s="36">
        <f t="shared" si="74"/>
        <v>0.21954044160018965</v>
      </c>
      <c r="L308" s="31">
        <v>0</v>
      </c>
      <c r="M308" s="36">
        <f t="shared" si="75"/>
        <v>0</v>
      </c>
      <c r="N308" s="31">
        <f t="shared" si="76"/>
        <v>21657118</v>
      </c>
      <c r="O308" s="36">
        <f t="shared" si="77"/>
        <v>0.65085192557746974</v>
      </c>
      <c r="P308" s="31">
        <v>6123453</v>
      </c>
      <c r="Q308" s="31">
        <v>28670343</v>
      </c>
      <c r="R308" s="31">
        <v>29562901</v>
      </c>
      <c r="S308" s="31">
        <v>19401338</v>
      </c>
      <c r="T308" s="36">
        <f t="shared" si="78"/>
        <v>0.65627314450635277</v>
      </c>
      <c r="U308" s="36">
        <f t="shared" si="79"/>
        <v>0.19298947832211666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5612177</v>
      </c>
      <c r="E309" s="31">
        <v>4678105</v>
      </c>
      <c r="F309" s="31">
        <v>530725</v>
      </c>
      <c r="G309" s="36">
        <f t="shared" si="72"/>
        <v>9.4566689539549442E-2</v>
      </c>
      <c r="H309" s="31">
        <v>565778</v>
      </c>
      <c r="I309" s="36">
        <f t="shared" si="73"/>
        <v>0.10081257237610289</v>
      </c>
      <c r="J309" s="31">
        <v>497028</v>
      </c>
      <c r="K309" s="36">
        <f t="shared" si="74"/>
        <v>0.10624558448346072</v>
      </c>
      <c r="L309" s="31">
        <v>0</v>
      </c>
      <c r="M309" s="36">
        <f t="shared" si="75"/>
        <v>0</v>
      </c>
      <c r="N309" s="31">
        <f t="shared" si="76"/>
        <v>1593531</v>
      </c>
      <c r="O309" s="36">
        <f t="shared" si="77"/>
        <v>0.34063600539107181</v>
      </c>
      <c r="P309" s="31">
        <v>493702</v>
      </c>
      <c r="Q309" s="31">
        <v>3653979</v>
      </c>
      <c r="R309" s="31">
        <v>4766414</v>
      </c>
      <c r="S309" s="31">
        <v>1646417</v>
      </c>
      <c r="T309" s="36">
        <f t="shared" si="78"/>
        <v>0.34542047753300492</v>
      </c>
      <c r="U309" s="36">
        <f t="shared" si="79"/>
        <v>6.7368574565223049E-3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142044108</v>
      </c>
      <c r="E310" s="32">
        <f>SUM(E304:E309)</f>
        <v>142914928</v>
      </c>
      <c r="F310" s="32">
        <f>SUM(F304:F309)</f>
        <v>28367645</v>
      </c>
      <c r="G310" s="37">
        <f t="shared" si="72"/>
        <v>0.19971011398797336</v>
      </c>
      <c r="H310" s="32">
        <f>SUM(H304:H309)</f>
        <v>33799813</v>
      </c>
      <c r="I310" s="37">
        <f t="shared" si="73"/>
        <v>0.23795293923771904</v>
      </c>
      <c r="J310" s="32">
        <f>SUM(J304:J309)</f>
        <v>32002435</v>
      </c>
      <c r="K310" s="37">
        <f t="shared" si="74"/>
        <v>0.22392646763954568</v>
      </c>
      <c r="L310" s="32">
        <f>SUM(L304:L309)</f>
        <v>0</v>
      </c>
      <c r="M310" s="37">
        <f t="shared" si="75"/>
        <v>0</v>
      </c>
      <c r="N310" s="32">
        <f t="shared" si="76"/>
        <v>94169893</v>
      </c>
      <c r="O310" s="37">
        <f t="shared" si="77"/>
        <v>0.65892271939569536</v>
      </c>
      <c r="P310" s="32">
        <f>SUM(P304:P309)</f>
        <v>27227764</v>
      </c>
      <c r="Q310" s="32">
        <f>SUM(Q304:Q309)</f>
        <v>134689636</v>
      </c>
      <c r="R310" s="32">
        <f>SUM(R304:R309)</f>
        <v>135616368</v>
      </c>
      <c r="S310" s="32">
        <f>SUM(S304:S309)</f>
        <v>85493281</v>
      </c>
      <c r="T310" s="37">
        <f t="shared" si="78"/>
        <v>0.63040532835977436</v>
      </c>
      <c r="U310" s="37">
        <f t="shared" si="79"/>
        <v>0.1753603784725033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35691361</v>
      </c>
      <c r="E311" s="31">
        <v>34845377</v>
      </c>
      <c r="F311" s="31">
        <v>7572568</v>
      </c>
      <c r="G311" s="36">
        <f t="shared" si="72"/>
        <v>0.21216809300155295</v>
      </c>
      <c r="H311" s="31">
        <v>8503244</v>
      </c>
      <c r="I311" s="36">
        <f t="shared" si="73"/>
        <v>0.23824375876279977</v>
      </c>
      <c r="J311" s="31">
        <v>8149766</v>
      </c>
      <c r="K311" s="36">
        <f t="shared" si="74"/>
        <v>0.23388370859066901</v>
      </c>
      <c r="L311" s="31">
        <v>0</v>
      </c>
      <c r="M311" s="36">
        <f t="shared" si="75"/>
        <v>0</v>
      </c>
      <c r="N311" s="31">
        <f t="shared" si="76"/>
        <v>24225578</v>
      </c>
      <c r="O311" s="36">
        <f t="shared" si="77"/>
        <v>0.69523076188844224</v>
      </c>
      <c r="P311" s="31">
        <v>7667931</v>
      </c>
      <c r="Q311" s="31">
        <v>36104245</v>
      </c>
      <c r="R311" s="31">
        <v>36645667</v>
      </c>
      <c r="S311" s="31">
        <v>22628240</v>
      </c>
      <c r="T311" s="36">
        <f t="shared" si="78"/>
        <v>0.61748746447977054</v>
      </c>
      <c r="U311" s="36">
        <f t="shared" si="79"/>
        <v>6.2837680725087441E-2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47655674</v>
      </c>
      <c r="E312" s="31">
        <v>49674424</v>
      </c>
      <c r="F312" s="31">
        <v>10485040</v>
      </c>
      <c r="G312" s="36">
        <f t="shared" si="72"/>
        <v>0.22001661334178171</v>
      </c>
      <c r="H312" s="31">
        <v>13580634</v>
      </c>
      <c r="I312" s="36">
        <f t="shared" si="73"/>
        <v>0.28497412501185065</v>
      </c>
      <c r="J312" s="31">
        <v>10362239</v>
      </c>
      <c r="K312" s="36">
        <f t="shared" si="74"/>
        <v>0.2086031032790637</v>
      </c>
      <c r="L312" s="31">
        <v>0</v>
      </c>
      <c r="M312" s="36">
        <f t="shared" si="75"/>
        <v>0</v>
      </c>
      <c r="N312" s="31">
        <f t="shared" si="76"/>
        <v>34427913</v>
      </c>
      <c r="O312" s="36">
        <f t="shared" si="77"/>
        <v>0.6930712070259738</v>
      </c>
      <c r="P312" s="31">
        <v>10870330</v>
      </c>
      <c r="Q312" s="31">
        <v>43514128</v>
      </c>
      <c r="R312" s="31">
        <v>45702977</v>
      </c>
      <c r="S312" s="31">
        <v>32540798</v>
      </c>
      <c r="T312" s="36">
        <f t="shared" si="78"/>
        <v>0.7120060909817757</v>
      </c>
      <c r="U312" s="36">
        <f t="shared" si="79"/>
        <v>-4.6741083297379249E-2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57081162</v>
      </c>
      <c r="E313" s="31">
        <v>57242823</v>
      </c>
      <c r="F313" s="31">
        <v>4623860</v>
      </c>
      <c r="G313" s="36">
        <f t="shared" si="72"/>
        <v>8.1005008272256263E-2</v>
      </c>
      <c r="H313" s="31">
        <v>20197602</v>
      </c>
      <c r="I313" s="36">
        <f t="shared" si="73"/>
        <v>0.35384006373240967</v>
      </c>
      <c r="J313" s="31">
        <v>11448035</v>
      </c>
      <c r="K313" s="36">
        <f t="shared" si="74"/>
        <v>0.19999074818514803</v>
      </c>
      <c r="L313" s="31">
        <v>0</v>
      </c>
      <c r="M313" s="36">
        <f t="shared" si="75"/>
        <v>0</v>
      </c>
      <c r="N313" s="31">
        <f t="shared" si="76"/>
        <v>36269497</v>
      </c>
      <c r="O313" s="36">
        <f t="shared" si="77"/>
        <v>0.6336077624962696</v>
      </c>
      <c r="P313" s="31">
        <v>25427457</v>
      </c>
      <c r="Q313" s="31">
        <v>55691553</v>
      </c>
      <c r="R313" s="31">
        <v>56466052</v>
      </c>
      <c r="S313" s="31">
        <v>32851268</v>
      </c>
      <c r="T313" s="36">
        <f t="shared" si="78"/>
        <v>0.58178793870695966</v>
      </c>
      <c r="U313" s="36">
        <f t="shared" si="79"/>
        <v>-0.5497766449865592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36861301</v>
      </c>
      <c r="E314" s="31">
        <v>37129837</v>
      </c>
      <c r="F314" s="31">
        <v>5853078</v>
      </c>
      <c r="G314" s="36">
        <f t="shared" si="72"/>
        <v>0.15878652790903935</v>
      </c>
      <c r="H314" s="31">
        <v>7432360</v>
      </c>
      <c r="I314" s="36">
        <f t="shared" si="73"/>
        <v>0.2016304307870197</v>
      </c>
      <c r="J314" s="31">
        <v>5924598</v>
      </c>
      <c r="K314" s="36">
        <f t="shared" si="74"/>
        <v>0.15956434174488834</v>
      </c>
      <c r="L314" s="31">
        <v>0</v>
      </c>
      <c r="M314" s="36">
        <f t="shared" si="75"/>
        <v>0</v>
      </c>
      <c r="N314" s="31">
        <f t="shared" si="76"/>
        <v>19210036</v>
      </c>
      <c r="O314" s="36">
        <f t="shared" si="77"/>
        <v>0.51737463862284128</v>
      </c>
      <c r="P314" s="31">
        <v>9347234</v>
      </c>
      <c r="Q314" s="31">
        <v>36681952</v>
      </c>
      <c r="R314" s="31">
        <v>39038015</v>
      </c>
      <c r="S314" s="31">
        <v>24524482</v>
      </c>
      <c r="T314" s="36">
        <f t="shared" si="78"/>
        <v>0.62822051787213051</v>
      </c>
      <c r="U314" s="36">
        <f t="shared" si="79"/>
        <v>-0.36616564857582468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19389174</v>
      </c>
      <c r="E315" s="31">
        <v>21993646</v>
      </c>
      <c r="F315" s="31">
        <v>4983732</v>
      </c>
      <c r="G315" s="36">
        <f t="shared" si="72"/>
        <v>0.2570368392175964</v>
      </c>
      <c r="H315" s="31">
        <v>6064164</v>
      </c>
      <c r="I315" s="36">
        <f t="shared" si="73"/>
        <v>0.31276030634414853</v>
      </c>
      <c r="J315" s="31">
        <v>4495313</v>
      </c>
      <c r="K315" s="36">
        <f t="shared" si="74"/>
        <v>0.20439144105529389</v>
      </c>
      <c r="L315" s="31">
        <v>0</v>
      </c>
      <c r="M315" s="36">
        <f t="shared" si="75"/>
        <v>0</v>
      </c>
      <c r="N315" s="31">
        <f t="shared" si="76"/>
        <v>15543209</v>
      </c>
      <c r="O315" s="36">
        <f t="shared" si="77"/>
        <v>0.70671361174040903</v>
      </c>
      <c r="P315" s="31">
        <v>4800465</v>
      </c>
      <c r="Q315" s="31">
        <v>17797193</v>
      </c>
      <c r="R315" s="31">
        <v>18661472</v>
      </c>
      <c r="S315" s="31">
        <v>14749235</v>
      </c>
      <c r="T315" s="36">
        <f t="shared" si="78"/>
        <v>0.79035753449674284</v>
      </c>
      <c r="U315" s="36">
        <f t="shared" si="79"/>
        <v>-6.3567175263229747E-2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27193765</v>
      </c>
      <c r="E316" s="31">
        <v>25908885</v>
      </c>
      <c r="F316" s="31">
        <v>3146171</v>
      </c>
      <c r="G316" s="36">
        <f t="shared" si="72"/>
        <v>0.11569457189910996</v>
      </c>
      <c r="H316" s="31">
        <v>5341613</v>
      </c>
      <c r="I316" s="36">
        <f t="shared" si="73"/>
        <v>0.19642785763574849</v>
      </c>
      <c r="J316" s="31">
        <v>4365854</v>
      </c>
      <c r="K316" s="36">
        <f t="shared" si="74"/>
        <v>0.16850798480907225</v>
      </c>
      <c r="L316" s="31">
        <v>0</v>
      </c>
      <c r="M316" s="36">
        <f t="shared" si="75"/>
        <v>0</v>
      </c>
      <c r="N316" s="31">
        <f t="shared" si="76"/>
        <v>12853638</v>
      </c>
      <c r="O316" s="36">
        <f t="shared" si="77"/>
        <v>0.49610926907892794</v>
      </c>
      <c r="P316" s="31">
        <v>3688516</v>
      </c>
      <c r="Q316" s="31">
        <v>23640459</v>
      </c>
      <c r="R316" s="31">
        <v>24554808</v>
      </c>
      <c r="S316" s="31">
        <v>15554427</v>
      </c>
      <c r="T316" s="36">
        <f t="shared" si="78"/>
        <v>0.63345748824425752</v>
      </c>
      <c r="U316" s="36">
        <f t="shared" si="79"/>
        <v>0.18363428544162486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223872437</v>
      </c>
      <c r="E317" s="32">
        <f>SUM(E311:E316)</f>
        <v>226794992</v>
      </c>
      <c r="F317" s="32">
        <f>SUM(F311:F316)</f>
        <v>36664449</v>
      </c>
      <c r="G317" s="37">
        <f t="shared" si="72"/>
        <v>0.16377384143989104</v>
      </c>
      <c r="H317" s="32">
        <f>SUM(H311:H316)</f>
        <v>61119617</v>
      </c>
      <c r="I317" s="37">
        <f t="shared" si="73"/>
        <v>0.27301090665305977</v>
      </c>
      <c r="J317" s="32">
        <f>SUM(J311:J316)</f>
        <v>44745805</v>
      </c>
      <c r="K317" s="37">
        <f t="shared" si="74"/>
        <v>0.19729626569532011</v>
      </c>
      <c r="L317" s="32">
        <f>SUM(L311:L316)</f>
        <v>0</v>
      </c>
      <c r="M317" s="37">
        <f t="shared" si="75"/>
        <v>0</v>
      </c>
      <c r="N317" s="32">
        <f t="shared" si="76"/>
        <v>142529871</v>
      </c>
      <c r="O317" s="37">
        <f t="shared" si="77"/>
        <v>0.62845246159580104</v>
      </c>
      <c r="P317" s="32">
        <f>SUM(P311:P316)</f>
        <v>61801933</v>
      </c>
      <c r="Q317" s="32">
        <f>SUM(Q311:Q316)</f>
        <v>213429530</v>
      </c>
      <c r="R317" s="32">
        <f>SUM(R311:R316)</f>
        <v>221068991</v>
      </c>
      <c r="S317" s="32">
        <f>SUM(S311:S316)</f>
        <v>142848450</v>
      </c>
      <c r="T317" s="37">
        <f t="shared" si="78"/>
        <v>0.64617135742931942</v>
      </c>
      <c r="U317" s="37">
        <f t="shared" si="79"/>
        <v>-0.27598049400817282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12637310</v>
      </c>
      <c r="E318" s="31">
        <v>11320457</v>
      </c>
      <c r="F318" s="31">
        <v>2812928</v>
      </c>
      <c r="G318" s="36">
        <f t="shared" si="72"/>
        <v>0.22258914278434255</v>
      </c>
      <c r="H318" s="31">
        <v>2748770</v>
      </c>
      <c r="I318" s="36">
        <f t="shared" si="73"/>
        <v>0.21751227120328614</v>
      </c>
      <c r="J318" s="31">
        <v>2833968</v>
      </c>
      <c r="K318" s="36">
        <f t="shared" si="74"/>
        <v>0.25034042353590497</v>
      </c>
      <c r="L318" s="31">
        <v>0</v>
      </c>
      <c r="M318" s="36">
        <f t="shared" si="75"/>
        <v>0</v>
      </c>
      <c r="N318" s="31">
        <f t="shared" si="76"/>
        <v>8395666</v>
      </c>
      <c r="O318" s="36">
        <f t="shared" si="77"/>
        <v>0.74163666714161802</v>
      </c>
      <c r="P318" s="31">
        <v>2810540</v>
      </c>
      <c r="Q318" s="31">
        <v>12101441</v>
      </c>
      <c r="R318" s="31">
        <v>11619653</v>
      </c>
      <c r="S318" s="31">
        <v>8390791</v>
      </c>
      <c r="T318" s="36">
        <f t="shared" si="78"/>
        <v>0.72212061754339829</v>
      </c>
      <c r="U318" s="36">
        <f t="shared" si="79"/>
        <v>8.3357646573256616E-3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28762024</v>
      </c>
      <c r="E319" s="31">
        <v>29168517</v>
      </c>
      <c r="F319" s="31">
        <v>5677088</v>
      </c>
      <c r="G319" s="36">
        <f t="shared" si="72"/>
        <v>0.19738138039242301</v>
      </c>
      <c r="H319" s="31">
        <v>7637101</v>
      </c>
      <c r="I319" s="36">
        <f t="shared" si="73"/>
        <v>0.26552724523142041</v>
      </c>
      <c r="J319" s="31">
        <v>6273035</v>
      </c>
      <c r="K319" s="36">
        <f t="shared" si="74"/>
        <v>0.21506184219101712</v>
      </c>
      <c r="L319" s="31">
        <v>0</v>
      </c>
      <c r="M319" s="36">
        <f t="shared" si="75"/>
        <v>0</v>
      </c>
      <c r="N319" s="31">
        <f t="shared" si="76"/>
        <v>19587224</v>
      </c>
      <c r="O319" s="36">
        <f t="shared" si="77"/>
        <v>0.67151936452580019</v>
      </c>
      <c r="P319" s="31">
        <v>5444533</v>
      </c>
      <c r="Q319" s="31">
        <v>25282126</v>
      </c>
      <c r="R319" s="31">
        <v>27551926</v>
      </c>
      <c r="S319" s="31">
        <v>17885698</v>
      </c>
      <c r="T319" s="36">
        <f t="shared" si="78"/>
        <v>0.64916325631826977</v>
      </c>
      <c r="U319" s="36">
        <f t="shared" si="79"/>
        <v>0.15217136162091394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17776745</v>
      </c>
      <c r="E320" s="31">
        <v>13798462</v>
      </c>
      <c r="F320" s="31">
        <v>2627492</v>
      </c>
      <c r="G320" s="36">
        <f t="shared" si="72"/>
        <v>0.14780501154738959</v>
      </c>
      <c r="H320" s="31">
        <v>3271260</v>
      </c>
      <c r="I320" s="36">
        <f t="shared" si="73"/>
        <v>0.18401906535757812</v>
      </c>
      <c r="J320" s="31">
        <v>2531022</v>
      </c>
      <c r="K320" s="36">
        <f t="shared" si="74"/>
        <v>0.1834278342035511</v>
      </c>
      <c r="L320" s="31">
        <v>0</v>
      </c>
      <c r="M320" s="36">
        <f t="shared" si="75"/>
        <v>0</v>
      </c>
      <c r="N320" s="31">
        <f t="shared" si="76"/>
        <v>8429774</v>
      </c>
      <c r="O320" s="36">
        <f t="shared" si="77"/>
        <v>0.61092127513921479</v>
      </c>
      <c r="P320" s="31">
        <v>2760897</v>
      </c>
      <c r="Q320" s="31">
        <v>13366055</v>
      </c>
      <c r="R320" s="31">
        <v>12723604</v>
      </c>
      <c r="S320" s="31">
        <v>8748872</v>
      </c>
      <c r="T320" s="36">
        <f t="shared" si="78"/>
        <v>0.68760957980144621</v>
      </c>
      <c r="U320" s="36">
        <f t="shared" si="79"/>
        <v>-8.3260983658571819E-2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11178305</v>
      </c>
      <c r="E321" s="31">
        <v>11451591</v>
      </c>
      <c r="F321" s="31">
        <v>2477661</v>
      </c>
      <c r="G321" s="36">
        <f t="shared" si="72"/>
        <v>0.22164907828154626</v>
      </c>
      <c r="H321" s="31">
        <v>2847086</v>
      </c>
      <c r="I321" s="36">
        <f t="shared" si="73"/>
        <v>0.25469746978634061</v>
      </c>
      <c r="J321" s="31">
        <v>2352122</v>
      </c>
      <c r="K321" s="36">
        <f t="shared" si="74"/>
        <v>0.20539696187193551</v>
      </c>
      <c r="L321" s="31">
        <v>0</v>
      </c>
      <c r="M321" s="36">
        <f t="shared" si="75"/>
        <v>0</v>
      </c>
      <c r="N321" s="31">
        <f t="shared" si="76"/>
        <v>7676869</v>
      </c>
      <c r="O321" s="36">
        <f t="shared" si="77"/>
        <v>0.67037575826799967</v>
      </c>
      <c r="P321" s="31">
        <v>2525235</v>
      </c>
      <c r="Q321" s="31">
        <v>11111965</v>
      </c>
      <c r="R321" s="31">
        <v>11215198</v>
      </c>
      <c r="S321" s="31">
        <v>8023855</v>
      </c>
      <c r="T321" s="36">
        <f t="shared" si="78"/>
        <v>0.71544479196889788</v>
      </c>
      <c r="U321" s="36">
        <f t="shared" si="79"/>
        <v>-6.8553223759372894E-2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0</v>
      </c>
      <c r="E322" s="31">
        <v>0</v>
      </c>
      <c r="F322" s="31">
        <v>0</v>
      </c>
      <c r="G322" s="36">
        <f t="shared" si="72"/>
        <v>0</v>
      </c>
      <c r="H322" s="31">
        <v>0</v>
      </c>
      <c r="I322" s="36">
        <f t="shared" si="73"/>
        <v>0</v>
      </c>
      <c r="J322" s="31">
        <v>0</v>
      </c>
      <c r="K322" s="36">
        <f t="shared" si="74"/>
        <v>0</v>
      </c>
      <c r="L322" s="31">
        <v>0</v>
      </c>
      <c r="M322" s="36">
        <f t="shared" si="75"/>
        <v>0</v>
      </c>
      <c r="N322" s="31">
        <f t="shared" si="76"/>
        <v>0</v>
      </c>
      <c r="O322" s="36">
        <f t="shared" si="77"/>
        <v>0</v>
      </c>
      <c r="P322" s="31">
        <v>0</v>
      </c>
      <c r="Q322" s="31">
        <v>0</v>
      </c>
      <c r="R322" s="31">
        <v>0</v>
      </c>
      <c r="S322" s="31">
        <v>0</v>
      </c>
      <c r="T322" s="36">
        <f t="shared" si="78"/>
        <v>0</v>
      </c>
      <c r="U322" s="36">
        <f t="shared" si="79"/>
        <v>0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70354384</v>
      </c>
      <c r="E323" s="32">
        <f>SUM(E318:E322)</f>
        <v>65739027</v>
      </c>
      <c r="F323" s="32">
        <f>SUM(F318:F322)</f>
        <v>13595169</v>
      </c>
      <c r="G323" s="37">
        <f t="shared" si="72"/>
        <v>0.19323840572607387</v>
      </c>
      <c r="H323" s="32">
        <f>SUM(H318:H322)</f>
        <v>16504217</v>
      </c>
      <c r="I323" s="37">
        <f t="shared" si="73"/>
        <v>0.23458690221777792</v>
      </c>
      <c r="J323" s="32">
        <f>SUM(J318:J322)</f>
        <v>13990147</v>
      </c>
      <c r="K323" s="37">
        <f t="shared" si="74"/>
        <v>0.21281341751529118</v>
      </c>
      <c r="L323" s="32">
        <f>SUM(L318:L322)</f>
        <v>0</v>
      </c>
      <c r="M323" s="37">
        <f t="shared" si="75"/>
        <v>0</v>
      </c>
      <c r="N323" s="32">
        <f t="shared" si="76"/>
        <v>44089533</v>
      </c>
      <c r="O323" s="37">
        <f t="shared" si="77"/>
        <v>0.67067516834406449</v>
      </c>
      <c r="P323" s="32">
        <f>SUM(P318:P322)</f>
        <v>13541205</v>
      </c>
      <c r="Q323" s="32">
        <f>SUM(Q318:Q322)</f>
        <v>61861587</v>
      </c>
      <c r="R323" s="32">
        <f>SUM(R318:R322)</f>
        <v>63110381</v>
      </c>
      <c r="S323" s="32">
        <f>SUM(S318:S322)</f>
        <v>43049216</v>
      </c>
      <c r="T323" s="37">
        <f t="shared" si="78"/>
        <v>0.68212575043715862</v>
      </c>
      <c r="U323" s="37">
        <f t="shared" si="79"/>
        <v>3.3153770288537832E-2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9365508</v>
      </c>
      <c r="E324" s="31">
        <v>9442597</v>
      </c>
      <c r="F324" s="31">
        <v>2134631</v>
      </c>
      <c r="G324" s="36">
        <f t="shared" si="72"/>
        <v>0.2279247425766974</v>
      </c>
      <c r="H324" s="31">
        <v>2884022</v>
      </c>
      <c r="I324" s="36">
        <f t="shared" si="73"/>
        <v>0.30794079723171452</v>
      </c>
      <c r="J324" s="31">
        <v>2092370</v>
      </c>
      <c r="K324" s="36">
        <f t="shared" si="74"/>
        <v>0.22158840412229813</v>
      </c>
      <c r="L324" s="31">
        <v>0</v>
      </c>
      <c r="M324" s="36">
        <f t="shared" si="75"/>
        <v>0</v>
      </c>
      <c r="N324" s="31">
        <f t="shared" si="76"/>
        <v>7111023</v>
      </c>
      <c r="O324" s="36">
        <f t="shared" si="77"/>
        <v>0.75307915820192262</v>
      </c>
      <c r="P324" s="31">
        <v>2546106</v>
      </c>
      <c r="Q324" s="31">
        <v>12528895</v>
      </c>
      <c r="R324" s="31">
        <v>12528895</v>
      </c>
      <c r="S324" s="31">
        <v>7577730</v>
      </c>
      <c r="T324" s="36">
        <f t="shared" si="78"/>
        <v>0.60482029740052889</v>
      </c>
      <c r="U324" s="36">
        <f t="shared" si="79"/>
        <v>-0.17820782009861336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26434224</v>
      </c>
      <c r="E325" s="31">
        <v>26531554</v>
      </c>
      <c r="F325" s="31">
        <v>5296751</v>
      </c>
      <c r="G325" s="36">
        <f t="shared" si="72"/>
        <v>0.20037474903745991</v>
      </c>
      <c r="H325" s="31">
        <v>7740402</v>
      </c>
      <c r="I325" s="36">
        <f t="shared" si="73"/>
        <v>0.29281744756343142</v>
      </c>
      <c r="J325" s="31">
        <v>5606077</v>
      </c>
      <c r="K325" s="36">
        <f t="shared" si="74"/>
        <v>0.21129847878492153</v>
      </c>
      <c r="L325" s="31">
        <v>0</v>
      </c>
      <c r="M325" s="36">
        <f t="shared" si="75"/>
        <v>0</v>
      </c>
      <c r="N325" s="31">
        <f t="shared" si="76"/>
        <v>18643230</v>
      </c>
      <c r="O325" s="36">
        <f t="shared" si="77"/>
        <v>0.70268141851020105</v>
      </c>
      <c r="P325" s="31">
        <v>5208705</v>
      </c>
      <c r="Q325" s="31">
        <v>26721083</v>
      </c>
      <c r="R325" s="31">
        <v>26367616</v>
      </c>
      <c r="S325" s="31">
        <v>17080290</v>
      </c>
      <c r="T325" s="36">
        <f t="shared" si="78"/>
        <v>0.64777528616921609</v>
      </c>
      <c r="U325" s="36">
        <f t="shared" si="79"/>
        <v>7.6289979947030906E-2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40215612</v>
      </c>
      <c r="E326" s="31">
        <v>40887277</v>
      </c>
      <c r="F326" s="31">
        <v>8644365</v>
      </c>
      <c r="G326" s="36">
        <f t="shared" si="72"/>
        <v>0.21495047744144738</v>
      </c>
      <c r="H326" s="31">
        <v>9756968</v>
      </c>
      <c r="I326" s="36">
        <f t="shared" si="73"/>
        <v>0.24261642468601496</v>
      </c>
      <c r="J326" s="31">
        <v>9266796</v>
      </c>
      <c r="K326" s="36">
        <f t="shared" si="74"/>
        <v>0.22664253234569767</v>
      </c>
      <c r="L326" s="31">
        <v>0</v>
      </c>
      <c r="M326" s="36">
        <f t="shared" si="75"/>
        <v>0</v>
      </c>
      <c r="N326" s="31">
        <f t="shared" si="76"/>
        <v>27668129</v>
      </c>
      <c r="O326" s="36">
        <f t="shared" si="77"/>
        <v>0.67669287441176385</v>
      </c>
      <c r="P326" s="31">
        <v>8454499</v>
      </c>
      <c r="Q326" s="31">
        <v>36206887</v>
      </c>
      <c r="R326" s="31">
        <v>36742247</v>
      </c>
      <c r="S326" s="31">
        <v>26548322</v>
      </c>
      <c r="T326" s="36">
        <f t="shared" si="78"/>
        <v>0.72255575441534647</v>
      </c>
      <c r="U326" s="36">
        <f t="shared" si="79"/>
        <v>9.6078667701066545E-2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56317828</v>
      </c>
      <c r="E327" s="31">
        <v>60497661</v>
      </c>
      <c r="F327" s="31">
        <v>12677666</v>
      </c>
      <c r="G327" s="36">
        <f t="shared" si="72"/>
        <v>0.22510928510950387</v>
      </c>
      <c r="H327" s="31">
        <v>17313087</v>
      </c>
      <c r="I327" s="36">
        <f t="shared" si="73"/>
        <v>0.30741751972394959</v>
      </c>
      <c r="J327" s="31">
        <v>14402993</v>
      </c>
      <c r="K327" s="36">
        <f t="shared" si="74"/>
        <v>0.23807520426285572</v>
      </c>
      <c r="L327" s="31">
        <v>0</v>
      </c>
      <c r="M327" s="36">
        <f t="shared" si="75"/>
        <v>0</v>
      </c>
      <c r="N327" s="31">
        <f t="shared" si="76"/>
        <v>44393746</v>
      </c>
      <c r="O327" s="36">
        <f t="shared" si="77"/>
        <v>0.73380929553623564</v>
      </c>
      <c r="P327" s="31">
        <v>12158684</v>
      </c>
      <c r="Q327" s="31">
        <v>65802396</v>
      </c>
      <c r="R327" s="31">
        <v>65740896</v>
      </c>
      <c r="S327" s="31">
        <v>37671986</v>
      </c>
      <c r="T327" s="36">
        <f t="shared" si="78"/>
        <v>0.573037306945132</v>
      </c>
      <c r="U327" s="36">
        <f t="shared" si="79"/>
        <v>0.18458486132216279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28832800</v>
      </c>
      <c r="E328" s="31">
        <v>25644200</v>
      </c>
      <c r="F328" s="31">
        <v>5639341</v>
      </c>
      <c r="G328" s="36">
        <f t="shared" si="72"/>
        <v>0.19558769873199966</v>
      </c>
      <c r="H328" s="31">
        <v>7089689</v>
      </c>
      <c r="I328" s="36">
        <f t="shared" si="73"/>
        <v>0.24588971587913766</v>
      </c>
      <c r="J328" s="31">
        <v>4990830</v>
      </c>
      <c r="K328" s="36">
        <f t="shared" si="74"/>
        <v>0.19461827625739933</v>
      </c>
      <c r="L328" s="31">
        <v>0</v>
      </c>
      <c r="M328" s="36">
        <f t="shared" si="75"/>
        <v>0</v>
      </c>
      <c r="N328" s="31">
        <f t="shared" si="76"/>
        <v>17719860</v>
      </c>
      <c r="O328" s="36">
        <f t="shared" si="77"/>
        <v>0.69098899556234938</v>
      </c>
      <c r="P328" s="31">
        <v>6348448</v>
      </c>
      <c r="Q328" s="31">
        <v>24999300</v>
      </c>
      <c r="R328" s="31">
        <v>27682200</v>
      </c>
      <c r="S328" s="31">
        <v>19790743</v>
      </c>
      <c r="T328" s="36">
        <f t="shared" si="78"/>
        <v>0.71492666767814694</v>
      </c>
      <c r="U328" s="36">
        <f t="shared" si="79"/>
        <v>-0.21385037728906342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36651737</v>
      </c>
      <c r="E329" s="31">
        <v>37403370</v>
      </c>
      <c r="F329" s="31">
        <v>4979488</v>
      </c>
      <c r="G329" s="36">
        <f t="shared" si="72"/>
        <v>0.13585953647981266</v>
      </c>
      <c r="H329" s="31">
        <v>8542525</v>
      </c>
      <c r="I329" s="36">
        <f t="shared" si="73"/>
        <v>0.23307285545566367</v>
      </c>
      <c r="J329" s="31">
        <v>4691522</v>
      </c>
      <c r="K329" s="36">
        <f t="shared" si="74"/>
        <v>0.12543046254923018</v>
      </c>
      <c r="L329" s="31">
        <v>0</v>
      </c>
      <c r="M329" s="36">
        <f t="shared" si="75"/>
        <v>0</v>
      </c>
      <c r="N329" s="31">
        <f t="shared" si="76"/>
        <v>18213535</v>
      </c>
      <c r="O329" s="36">
        <f t="shared" si="77"/>
        <v>0.48694903694506669</v>
      </c>
      <c r="P329" s="31">
        <v>6773645</v>
      </c>
      <c r="Q329" s="31">
        <v>33853439</v>
      </c>
      <c r="R329" s="31">
        <v>34745595</v>
      </c>
      <c r="S329" s="31">
        <v>19714358</v>
      </c>
      <c r="T329" s="36">
        <f t="shared" si="78"/>
        <v>0.56739157870227863</v>
      </c>
      <c r="U329" s="36">
        <f t="shared" si="79"/>
        <v>-0.3073859052253255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19043138</v>
      </c>
      <c r="E330" s="31">
        <v>21979677</v>
      </c>
      <c r="F330" s="31">
        <v>5266737</v>
      </c>
      <c r="G330" s="36">
        <f t="shared" si="72"/>
        <v>0.27656875668285341</v>
      </c>
      <c r="H330" s="31">
        <v>6723528</v>
      </c>
      <c r="I330" s="36">
        <f t="shared" si="73"/>
        <v>0.35306828107846511</v>
      </c>
      <c r="J330" s="31">
        <v>4788705</v>
      </c>
      <c r="K330" s="36">
        <f t="shared" si="74"/>
        <v>0.21786967115121847</v>
      </c>
      <c r="L330" s="31">
        <v>0</v>
      </c>
      <c r="M330" s="36">
        <f t="shared" si="75"/>
        <v>0</v>
      </c>
      <c r="N330" s="31">
        <f t="shared" si="76"/>
        <v>16778970</v>
      </c>
      <c r="O330" s="36">
        <f t="shared" si="77"/>
        <v>0.76338564938875131</v>
      </c>
      <c r="P330" s="31">
        <v>4188232</v>
      </c>
      <c r="Q330" s="31">
        <v>22908528</v>
      </c>
      <c r="R330" s="31">
        <v>20452786</v>
      </c>
      <c r="S330" s="31">
        <v>14756333</v>
      </c>
      <c r="T330" s="36">
        <f t="shared" si="78"/>
        <v>0.72148278479029704</v>
      </c>
      <c r="U330" s="36">
        <f t="shared" si="79"/>
        <v>0.14337147512363213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10836592</v>
      </c>
      <c r="E331" s="31">
        <v>11079887</v>
      </c>
      <c r="F331" s="31">
        <v>2237905</v>
      </c>
      <c r="G331" s="36">
        <f t="shared" si="72"/>
        <v>0.20651372682481725</v>
      </c>
      <c r="H331" s="31">
        <v>2436052</v>
      </c>
      <c r="I331" s="36">
        <f t="shared" si="73"/>
        <v>0.22479871900686119</v>
      </c>
      <c r="J331" s="31">
        <v>3073545</v>
      </c>
      <c r="K331" s="36">
        <f t="shared" si="74"/>
        <v>0.27739858718775739</v>
      </c>
      <c r="L331" s="31">
        <v>0</v>
      </c>
      <c r="M331" s="36">
        <f t="shared" si="75"/>
        <v>0</v>
      </c>
      <c r="N331" s="31">
        <f t="shared" si="76"/>
        <v>7747502</v>
      </c>
      <c r="O331" s="36">
        <f t="shared" si="77"/>
        <v>0.69924016373091169</v>
      </c>
      <c r="P331" s="31">
        <v>1656814</v>
      </c>
      <c r="Q331" s="31">
        <v>6870821</v>
      </c>
      <c r="R331" s="31">
        <v>10493085</v>
      </c>
      <c r="S331" s="31">
        <v>5436247</v>
      </c>
      <c r="T331" s="36">
        <f t="shared" si="78"/>
        <v>0.51807900155197451</v>
      </c>
      <c r="U331" s="36">
        <f t="shared" si="79"/>
        <v>0.85509357115524143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227697439</v>
      </c>
      <c r="E332" s="32">
        <f>SUM(E324:E331)</f>
        <v>233466223</v>
      </c>
      <c r="F332" s="32">
        <f>SUM(F324:F331)</f>
        <v>46876884</v>
      </c>
      <c r="G332" s="37">
        <f t="shared" si="72"/>
        <v>0.20587356715944444</v>
      </c>
      <c r="H332" s="32">
        <f>SUM(H324:H331)</f>
        <v>62486273</v>
      </c>
      <c r="I332" s="37">
        <f t="shared" si="73"/>
        <v>0.27442677122073383</v>
      </c>
      <c r="J332" s="32">
        <f>SUM(J324:J331)</f>
        <v>48912838</v>
      </c>
      <c r="K332" s="37">
        <f t="shared" si="74"/>
        <v>0.209507128575083</v>
      </c>
      <c r="L332" s="32">
        <f>SUM(L324:L331)</f>
        <v>0</v>
      </c>
      <c r="M332" s="37">
        <f t="shared" si="75"/>
        <v>0</v>
      </c>
      <c r="N332" s="32">
        <f t="shared" si="76"/>
        <v>158275995</v>
      </c>
      <c r="O332" s="37">
        <f t="shared" si="77"/>
        <v>0.67793958786063879</v>
      </c>
      <c r="P332" s="32">
        <f>SUM(P324:P331)</f>
        <v>47335133</v>
      </c>
      <c r="Q332" s="32">
        <f>SUM(Q324:Q331)</f>
        <v>229891349</v>
      </c>
      <c r="R332" s="32">
        <f>SUM(R324:R331)</f>
        <v>234753320</v>
      </c>
      <c r="S332" s="32">
        <f>SUM(S324:S331)</f>
        <v>148576009</v>
      </c>
      <c r="T332" s="37">
        <f t="shared" si="78"/>
        <v>0.63290269547625566</v>
      </c>
      <c r="U332" s="37">
        <f t="shared" si="79"/>
        <v>3.3330528510398416E-2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1384500</v>
      </c>
      <c r="E333" s="31">
        <v>1754160</v>
      </c>
      <c r="F333" s="31">
        <v>408327</v>
      </c>
      <c r="G333" s="36">
        <f t="shared" si="72"/>
        <v>0.29492741061755146</v>
      </c>
      <c r="H333" s="31">
        <v>464502</v>
      </c>
      <c r="I333" s="36">
        <f t="shared" si="73"/>
        <v>0.33550162513542797</v>
      </c>
      <c r="J333" s="31">
        <v>264033</v>
      </c>
      <c r="K333" s="36">
        <f t="shared" si="74"/>
        <v>0.15051819674374059</v>
      </c>
      <c r="L333" s="31">
        <v>0</v>
      </c>
      <c r="M333" s="36">
        <f t="shared" si="75"/>
        <v>0</v>
      </c>
      <c r="N333" s="31">
        <f t="shared" si="76"/>
        <v>1136862</v>
      </c>
      <c r="O333" s="36">
        <f t="shared" si="77"/>
        <v>0.64809481461212204</v>
      </c>
      <c r="P333" s="31">
        <v>361478</v>
      </c>
      <c r="Q333" s="31">
        <v>1602198</v>
      </c>
      <c r="R333" s="31">
        <v>1499459</v>
      </c>
      <c r="S333" s="31">
        <v>947968</v>
      </c>
      <c r="T333" s="36">
        <f t="shared" si="78"/>
        <v>0.63220668254350398</v>
      </c>
      <c r="U333" s="36">
        <f t="shared" si="79"/>
        <v>-0.26957380532148567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5730379</v>
      </c>
      <c r="E334" s="31">
        <v>5515370</v>
      </c>
      <c r="F334" s="31">
        <v>638662</v>
      </c>
      <c r="G334" s="36">
        <f t="shared" si="72"/>
        <v>0.11145196504454592</v>
      </c>
      <c r="H334" s="31">
        <v>948370</v>
      </c>
      <c r="I334" s="36">
        <f t="shared" si="73"/>
        <v>0.16549865200888109</v>
      </c>
      <c r="J334" s="31">
        <v>1672516</v>
      </c>
      <c r="K334" s="36">
        <f t="shared" si="74"/>
        <v>0.30324638238232432</v>
      </c>
      <c r="L334" s="31">
        <v>0</v>
      </c>
      <c r="M334" s="36">
        <f t="shared" si="75"/>
        <v>0</v>
      </c>
      <c r="N334" s="31">
        <f t="shared" si="76"/>
        <v>3259548</v>
      </c>
      <c r="O334" s="36">
        <f t="shared" si="77"/>
        <v>0.59099353261884513</v>
      </c>
      <c r="P334" s="31">
        <v>825584</v>
      </c>
      <c r="Q334" s="31">
        <v>4232033</v>
      </c>
      <c r="R334" s="31">
        <v>4392879</v>
      </c>
      <c r="S334" s="31">
        <v>2580308</v>
      </c>
      <c r="T334" s="36">
        <f t="shared" si="78"/>
        <v>0.58738426439699343</v>
      </c>
      <c r="U334" s="36">
        <f t="shared" si="79"/>
        <v>1.0258580592647144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13991707</v>
      </c>
      <c r="E335" s="31">
        <v>15628001</v>
      </c>
      <c r="F335" s="31">
        <v>3730359</v>
      </c>
      <c r="G335" s="36">
        <f t="shared" si="72"/>
        <v>0.26661214389352206</v>
      </c>
      <c r="H335" s="31">
        <v>3851533</v>
      </c>
      <c r="I335" s="36">
        <f t="shared" si="73"/>
        <v>0.2752725596669513</v>
      </c>
      <c r="J335" s="31">
        <v>3440049</v>
      </c>
      <c r="K335" s="36">
        <f t="shared" si="74"/>
        <v>0.22012085870739323</v>
      </c>
      <c r="L335" s="31">
        <v>0</v>
      </c>
      <c r="M335" s="36">
        <f t="shared" si="75"/>
        <v>0</v>
      </c>
      <c r="N335" s="31">
        <f t="shared" si="76"/>
        <v>11021941</v>
      </c>
      <c r="O335" s="36">
        <f t="shared" si="77"/>
        <v>0.70526876725948506</v>
      </c>
      <c r="P335" s="31">
        <v>2674849</v>
      </c>
      <c r="Q335" s="31">
        <v>13162673</v>
      </c>
      <c r="R335" s="31">
        <v>11836185</v>
      </c>
      <c r="S335" s="31">
        <v>8653635</v>
      </c>
      <c r="T335" s="36">
        <f t="shared" si="78"/>
        <v>0.73111690971372956</v>
      </c>
      <c r="U335" s="36">
        <f t="shared" si="79"/>
        <v>0.28607222314231562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4116087</v>
      </c>
      <c r="E336" s="31">
        <v>4284455</v>
      </c>
      <c r="F336" s="31">
        <v>733393</v>
      </c>
      <c r="G336" s="36">
        <f t="shared" si="72"/>
        <v>0.17817723483492939</v>
      </c>
      <c r="H336" s="31">
        <v>977598</v>
      </c>
      <c r="I336" s="36">
        <f t="shared" si="73"/>
        <v>0.23750664162346422</v>
      </c>
      <c r="J336" s="31">
        <v>614533</v>
      </c>
      <c r="K336" s="36">
        <f t="shared" si="74"/>
        <v>0.14343317878236556</v>
      </c>
      <c r="L336" s="31">
        <v>0</v>
      </c>
      <c r="M336" s="36">
        <f t="shared" si="75"/>
        <v>0</v>
      </c>
      <c r="N336" s="31">
        <f t="shared" si="76"/>
        <v>2325524</v>
      </c>
      <c r="O336" s="36">
        <f t="shared" si="77"/>
        <v>0.54278175403872841</v>
      </c>
      <c r="P336" s="31">
        <v>649272</v>
      </c>
      <c r="Q336" s="31">
        <v>2950450</v>
      </c>
      <c r="R336" s="31">
        <v>3039133</v>
      </c>
      <c r="S336" s="31">
        <v>1992142</v>
      </c>
      <c r="T336" s="36">
        <f t="shared" si="78"/>
        <v>0.65549681438752438</v>
      </c>
      <c r="U336" s="36">
        <f t="shared" si="79"/>
        <v>-5.3504540469941686E-2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25222673</v>
      </c>
      <c r="E337" s="32">
        <f>SUM(E333:E336)</f>
        <v>27181986</v>
      </c>
      <c r="F337" s="32">
        <f>SUM(F333:F336)</f>
        <v>5510741</v>
      </c>
      <c r="G337" s="37">
        <f t="shared" si="72"/>
        <v>0.2184836238411369</v>
      </c>
      <c r="H337" s="32">
        <f>SUM(H333:H336)</f>
        <v>6242003</v>
      </c>
      <c r="I337" s="37">
        <f t="shared" si="73"/>
        <v>0.24747587220434566</v>
      </c>
      <c r="J337" s="32">
        <f>SUM(J333:J336)</f>
        <v>5991131</v>
      </c>
      <c r="K337" s="37">
        <f t="shared" si="74"/>
        <v>0.22040814089154487</v>
      </c>
      <c r="L337" s="32">
        <f>SUM(L333:L336)</f>
        <v>0</v>
      </c>
      <c r="M337" s="37">
        <f t="shared" si="75"/>
        <v>0</v>
      </c>
      <c r="N337" s="32">
        <f t="shared" si="76"/>
        <v>17743875</v>
      </c>
      <c r="O337" s="37">
        <f t="shared" si="77"/>
        <v>0.65278066878556995</v>
      </c>
      <c r="P337" s="32">
        <f>SUM(P333:P336)</f>
        <v>4511183</v>
      </c>
      <c r="Q337" s="32">
        <f>SUM(Q333:Q336)</f>
        <v>21947354</v>
      </c>
      <c r="R337" s="32">
        <f>SUM(R333:R336)</f>
        <v>20767656</v>
      </c>
      <c r="S337" s="32">
        <f>SUM(S333:S336)</f>
        <v>14174053</v>
      </c>
      <c r="T337" s="37">
        <f t="shared" si="78"/>
        <v>0.68250615283689209</v>
      </c>
      <c r="U337" s="37">
        <f t="shared" si="79"/>
        <v>0.32806206265629223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1884354305</v>
      </c>
      <c r="E338" s="32">
        <f>SUM(E302,E304:E309,E311:E316,E318:E322,E324:E331,E333:E336)</f>
        <v>1916074825</v>
      </c>
      <c r="F338" s="32">
        <f>SUM(F302,F304:F309,F311:F316,F318:F322,F324:F331,F333:F336)</f>
        <v>374567779</v>
      </c>
      <c r="G338" s="37">
        <f t="shared" si="72"/>
        <v>0.19877778717415884</v>
      </c>
      <c r="H338" s="32">
        <f>SUM(H302,H304:H309,H311:H316,H318:H322,H324:H331,H333:H336)</f>
        <v>504783453</v>
      </c>
      <c r="I338" s="37">
        <f t="shared" si="73"/>
        <v>0.26788139133951244</v>
      </c>
      <c r="J338" s="32">
        <f>SUM(J302,J304:J309,J311:J316,J318:J322,J324:J331,J333:J336)</f>
        <v>430837808</v>
      </c>
      <c r="K338" s="37">
        <f t="shared" si="74"/>
        <v>0.22485437540258899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1310189040</v>
      </c>
      <c r="O338" s="37">
        <f t="shared" si="77"/>
        <v>0.68378803526109688</v>
      </c>
      <c r="P338" s="32">
        <f>SUM(P302,P304:P309,P311:P316,P318:P322,P324:P331,P333:P336)</f>
        <v>417387790</v>
      </c>
      <c r="Q338" s="32">
        <f>SUM(Q302,Q304:Q309,Q311:Q316,Q318:Q322,Q324:Q331,Q333:Q336)</f>
        <v>1798742088</v>
      </c>
      <c r="R338" s="32">
        <f>SUM(R302,R304:R309,R311:R316,R318:R322,R324:R331,R333:R336)</f>
        <v>1836735973</v>
      </c>
      <c r="S338" s="32">
        <f>SUM(S302,S304:S309,S311:S316,S318:S322,S324:S331,S333:S336)</f>
        <v>1220403705</v>
      </c>
      <c r="T338" s="37">
        <f t="shared" si="78"/>
        <v>0.66444155444218544</v>
      </c>
      <c r="U338" s="37">
        <f t="shared" si="79"/>
        <v>3.2224272779996843E-2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13514364570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13985610397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2797649662</v>
      </c>
      <c r="G339" s="39">
        <f t="shared" si="72"/>
        <v>0.20701303768365042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3130510730</v>
      </c>
      <c r="I339" s="39">
        <f t="shared" si="73"/>
        <v>0.23164320555250495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2935417442</v>
      </c>
      <c r="K339" s="39">
        <f t="shared" si="74"/>
        <v>0.20988840377175566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8863577834</v>
      </c>
      <c r="O339" s="39">
        <f t="shared" si="77"/>
        <v>0.63376410341741629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2963428322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12617009330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12641968868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8507525906</v>
      </c>
      <c r="T339" s="39">
        <f t="shared" si="78"/>
        <v>0.67295893502274684</v>
      </c>
      <c r="U339" s="39">
        <f t="shared" si="79"/>
        <v>-9.4521874519629678E-3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52" orientation="landscape" r:id="rId1"/>
  <rowBreaks count="9" manualBreakCount="9">
    <brk id="54" max="16383" man="1"/>
    <brk id="85" max="16383" man="1"/>
    <brk id="103" max="16383" man="1"/>
    <brk id="170" max="16383" man="1"/>
    <brk id="205" max="16383" man="1"/>
    <brk id="231" max="16383" man="1"/>
    <brk id="260" max="16383" man="1"/>
    <brk id="300" max="16383" man="1"/>
    <brk id="3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60"/>
  <sheetViews>
    <sheetView showGridLines="0" view="pageBreakPreview" zoomScale="60" zoomScaleNormal="100" workbookViewId="0">
      <selection activeCell="A86" sqref="A86:XFD86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1" width="11.7265625" customWidth="1"/>
    <col min="12" max="13" width="11.7265625" hidden="1" customWidth="1"/>
    <col min="1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606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409831060</v>
      </c>
      <c r="E8" s="31">
        <v>415731060</v>
      </c>
      <c r="F8" s="31">
        <v>119521279</v>
      </c>
      <c r="G8" s="36">
        <f>IF(($D8       =0),0,($F8       /$D8       ))</f>
        <v>0.29163548267913125</v>
      </c>
      <c r="H8" s="31">
        <v>127372737</v>
      </c>
      <c r="I8" s="36">
        <f>IF(($D8       =0),0,($H8       /$D8       ))</f>
        <v>0.31079327418473357</v>
      </c>
      <c r="J8" s="31">
        <v>127621366</v>
      </c>
      <c r="K8" s="36">
        <f>IF(($E8       =0),0,($J8       /$E8       ))</f>
        <v>0.30698058980726628</v>
      </c>
      <c r="L8" s="31">
        <v>0</v>
      </c>
      <c r="M8" s="36">
        <f>IF(($E8       =0),0,($L8       /$E8       ))</f>
        <v>0</v>
      </c>
      <c r="N8" s="31">
        <f>$F8       +$H8       +$J8</f>
        <v>374515382</v>
      </c>
      <c r="O8" s="36">
        <f>IF(($E8       =0),0,($N8       /$E8       ))</f>
        <v>0.90085975774819427</v>
      </c>
      <c r="P8" s="31">
        <v>119243081</v>
      </c>
      <c r="Q8" s="31">
        <v>401787399</v>
      </c>
      <c r="R8" s="31">
        <v>385101305</v>
      </c>
      <c r="S8" s="31">
        <v>341030578</v>
      </c>
      <c r="T8" s="36">
        <f>IF(($R8       =0),0,($S8       /$R8       ))</f>
        <v>0.88556069162113071</v>
      </c>
      <c r="U8" s="36">
        <f>IF(($P8       =0),0,(($J8       /$P8       )-1))</f>
        <v>7.0262231818716492E-2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581091820</v>
      </c>
      <c r="E9" s="31">
        <v>567622520</v>
      </c>
      <c r="F9" s="31">
        <v>61660121</v>
      </c>
      <c r="G9" s="36">
        <f>IF(($D9       =0),0,($F9       /$D9       ))</f>
        <v>0.10611080534570251</v>
      </c>
      <c r="H9" s="31">
        <v>0</v>
      </c>
      <c r="I9" s="36">
        <f>IF(($D9       =0),0,($H9       /$D9       ))</f>
        <v>0</v>
      </c>
      <c r="J9" s="31">
        <v>0</v>
      </c>
      <c r="K9" s="36">
        <f>IF(($E9       =0),0,($J9       /$E9       ))</f>
        <v>0</v>
      </c>
      <c r="L9" s="31">
        <v>0</v>
      </c>
      <c r="M9" s="36">
        <f>IF(($E9       =0),0,($L9       /$E9       ))</f>
        <v>0</v>
      </c>
      <c r="N9" s="31">
        <f>$F9       +$H9       +$J9</f>
        <v>61660121</v>
      </c>
      <c r="O9" s="36">
        <f>IF(($E9       =0),0,($N9       /$E9       ))</f>
        <v>0.10862874327114436</v>
      </c>
      <c r="P9" s="31">
        <v>146512441</v>
      </c>
      <c r="Q9" s="31">
        <v>589774980</v>
      </c>
      <c r="R9" s="31">
        <v>552736080</v>
      </c>
      <c r="S9" s="31">
        <v>354079213</v>
      </c>
      <c r="T9" s="36">
        <f>IF(($R9       =0),0,($S9       /$R9       ))</f>
        <v>0.64059363195541719</v>
      </c>
      <c r="U9" s="36">
        <f>IF(($P9       =0),0,(($J9       /$P9       )-1))</f>
        <v>-1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990922880</v>
      </c>
      <c r="E10" s="32">
        <f>SUM(E8:E9)</f>
        <v>983353580</v>
      </c>
      <c r="F10" s="32">
        <f>SUM(F8:F9)</f>
        <v>181181400</v>
      </c>
      <c r="G10" s="37">
        <f t="shared" ref="G10:G54" si="0">IF(($D10      =0),0,($F10      /$D10      ))</f>
        <v>0.18284107033637167</v>
      </c>
      <c r="H10" s="32">
        <f>SUM(H8:H9)</f>
        <v>127372737</v>
      </c>
      <c r="I10" s="37">
        <f t="shared" ref="I10:I54" si="1">IF(($D10      =0),0,($H10      /$D10      ))</f>
        <v>0.12853950551631224</v>
      </c>
      <c r="J10" s="32">
        <f>SUM(J8:J9)</f>
        <v>127621366</v>
      </c>
      <c r="K10" s="37">
        <f t="shared" ref="K10:K54" si="2">IF(($E10      =0),0,($J10      /$E10      ))</f>
        <v>0.1297817678153976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436175503</v>
      </c>
      <c r="O10" s="37">
        <f t="shared" ref="O10:O54" si="5">IF(($E10      =0),0,($N10      /$E10      ))</f>
        <v>0.44355917532735273</v>
      </c>
      <c r="P10" s="32">
        <f>SUM(P8:P9)</f>
        <v>265755522</v>
      </c>
      <c r="Q10" s="32">
        <f>SUM(Q8:Q9)</f>
        <v>991562379</v>
      </c>
      <c r="R10" s="32">
        <f>SUM(R8:R9)</f>
        <v>937837385</v>
      </c>
      <c r="S10" s="32">
        <f>SUM(S8:S9)</f>
        <v>695109791</v>
      </c>
      <c r="T10" s="37">
        <f t="shared" ref="T10:T54" si="6">IF(($R10      =0),0,($S10      /$R10      ))</f>
        <v>0.74118370851680215</v>
      </c>
      <c r="U10" s="37">
        <f t="shared" ref="U10:U54" si="7">IF(($P10      =0),0,(($J10      /$P10      )-1))</f>
        <v>-0.5197790622013867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25527724</v>
      </c>
      <c r="E11" s="31">
        <v>29714311</v>
      </c>
      <c r="F11" s="31">
        <v>4542434</v>
      </c>
      <c r="G11" s="36">
        <f t="shared" si="0"/>
        <v>0.17794120619605572</v>
      </c>
      <c r="H11" s="31">
        <v>2961685</v>
      </c>
      <c r="I11" s="36">
        <f t="shared" si="1"/>
        <v>0.11601837280910746</v>
      </c>
      <c r="J11" s="31">
        <v>6238524</v>
      </c>
      <c r="K11" s="36">
        <f t="shared" si="2"/>
        <v>0.20995014826357575</v>
      </c>
      <c r="L11" s="31">
        <v>0</v>
      </c>
      <c r="M11" s="36">
        <f t="shared" si="3"/>
        <v>0</v>
      </c>
      <c r="N11" s="31">
        <f t="shared" si="4"/>
        <v>13742643</v>
      </c>
      <c r="O11" s="36">
        <f t="shared" si="5"/>
        <v>0.46249239970598677</v>
      </c>
      <c r="P11" s="31">
        <v>3668198</v>
      </c>
      <c r="Q11" s="31">
        <v>20903774</v>
      </c>
      <c r="R11" s="31">
        <v>24955521</v>
      </c>
      <c r="S11" s="31">
        <v>12687017</v>
      </c>
      <c r="T11" s="36">
        <f t="shared" si="6"/>
        <v>0.50838517857431231</v>
      </c>
      <c r="U11" s="36">
        <f t="shared" si="7"/>
        <v>0.7007053599614852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1241370</v>
      </c>
      <c r="E12" s="31">
        <v>888087</v>
      </c>
      <c r="F12" s="31">
        <v>180895</v>
      </c>
      <c r="G12" s="36">
        <f t="shared" si="0"/>
        <v>0.14572206513771074</v>
      </c>
      <c r="H12" s="31">
        <v>231995</v>
      </c>
      <c r="I12" s="36">
        <f t="shared" si="1"/>
        <v>0.18688626275808179</v>
      </c>
      <c r="J12" s="31">
        <v>193239</v>
      </c>
      <c r="K12" s="36">
        <f t="shared" si="2"/>
        <v>0.21759016853078583</v>
      </c>
      <c r="L12" s="31">
        <v>0</v>
      </c>
      <c r="M12" s="36">
        <f t="shared" si="3"/>
        <v>0</v>
      </c>
      <c r="N12" s="31">
        <f t="shared" si="4"/>
        <v>606129</v>
      </c>
      <c r="O12" s="36">
        <f t="shared" si="5"/>
        <v>0.68251083508710297</v>
      </c>
      <c r="P12" s="31">
        <v>184009</v>
      </c>
      <c r="Q12" s="31">
        <v>1159188</v>
      </c>
      <c r="R12" s="31">
        <v>1132956</v>
      </c>
      <c r="S12" s="31">
        <v>809182</v>
      </c>
      <c r="T12" s="36">
        <f t="shared" si="6"/>
        <v>0.71422191153054493</v>
      </c>
      <c r="U12" s="36">
        <f t="shared" si="7"/>
        <v>5.016058997114281E-2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18033482</v>
      </c>
      <c r="E13" s="31">
        <v>23656902</v>
      </c>
      <c r="F13" s="31">
        <v>4277268</v>
      </c>
      <c r="G13" s="36">
        <f t="shared" si="0"/>
        <v>0.23718480989971877</v>
      </c>
      <c r="H13" s="31">
        <v>3744403</v>
      </c>
      <c r="I13" s="36">
        <f t="shared" si="1"/>
        <v>0.20763616255585027</v>
      </c>
      <c r="J13" s="31">
        <v>30644</v>
      </c>
      <c r="K13" s="36">
        <f t="shared" si="2"/>
        <v>1.2953513524298322E-3</v>
      </c>
      <c r="L13" s="31">
        <v>0</v>
      </c>
      <c r="M13" s="36">
        <f t="shared" si="3"/>
        <v>0</v>
      </c>
      <c r="N13" s="31">
        <f t="shared" si="4"/>
        <v>8052315</v>
      </c>
      <c r="O13" s="36">
        <f t="shared" si="5"/>
        <v>0.34037909951184647</v>
      </c>
      <c r="P13" s="31">
        <v>4198875</v>
      </c>
      <c r="Q13" s="31">
        <v>12851964</v>
      </c>
      <c r="R13" s="31">
        <v>17305553</v>
      </c>
      <c r="S13" s="31">
        <v>11383760</v>
      </c>
      <c r="T13" s="36">
        <f t="shared" si="6"/>
        <v>0.65780966375359395</v>
      </c>
      <c r="U13" s="36">
        <f t="shared" si="7"/>
        <v>-0.99270185466345151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21510956</v>
      </c>
      <c r="E14" s="31">
        <v>21372294</v>
      </c>
      <c r="F14" s="31">
        <v>4081439</v>
      </c>
      <c r="G14" s="36">
        <f t="shared" si="0"/>
        <v>0.18973768529859852</v>
      </c>
      <c r="H14" s="31">
        <v>5449386</v>
      </c>
      <c r="I14" s="36">
        <f t="shared" si="1"/>
        <v>0.2533307213310278</v>
      </c>
      <c r="J14" s="31">
        <v>5179582</v>
      </c>
      <c r="K14" s="36">
        <f t="shared" si="2"/>
        <v>0.24235030642943617</v>
      </c>
      <c r="L14" s="31">
        <v>0</v>
      </c>
      <c r="M14" s="36">
        <f t="shared" si="3"/>
        <v>0</v>
      </c>
      <c r="N14" s="31">
        <f t="shared" si="4"/>
        <v>14710407</v>
      </c>
      <c r="O14" s="36">
        <f t="shared" si="5"/>
        <v>0.68829331095669932</v>
      </c>
      <c r="P14" s="31">
        <v>4998577</v>
      </c>
      <c r="Q14" s="31">
        <v>18197411</v>
      </c>
      <c r="R14" s="31">
        <v>18347272</v>
      </c>
      <c r="S14" s="31">
        <v>14286835</v>
      </c>
      <c r="T14" s="36">
        <f t="shared" si="6"/>
        <v>0.77868987825547031</v>
      </c>
      <c r="U14" s="36">
        <f t="shared" si="7"/>
        <v>3.6211305737612998E-2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0</v>
      </c>
      <c r="E15" s="31">
        <v>0</v>
      </c>
      <c r="F15" s="31">
        <v>0</v>
      </c>
      <c r="G15" s="36">
        <f t="shared" si="0"/>
        <v>0</v>
      </c>
      <c r="H15" s="31">
        <v>0</v>
      </c>
      <c r="I15" s="36">
        <f t="shared" si="1"/>
        <v>0</v>
      </c>
      <c r="J15" s="31">
        <v>0</v>
      </c>
      <c r="K15" s="36">
        <f t="shared" si="2"/>
        <v>0</v>
      </c>
      <c r="L15" s="31">
        <v>0</v>
      </c>
      <c r="M15" s="36">
        <f t="shared" si="3"/>
        <v>0</v>
      </c>
      <c r="N15" s="31">
        <f t="shared" si="4"/>
        <v>0</v>
      </c>
      <c r="O15" s="36">
        <f t="shared" si="5"/>
        <v>0</v>
      </c>
      <c r="P15" s="31">
        <v>0</v>
      </c>
      <c r="Q15" s="31">
        <v>0</v>
      </c>
      <c r="R15" s="31">
        <v>0</v>
      </c>
      <c r="S15" s="31">
        <v>0</v>
      </c>
      <c r="T15" s="36">
        <f t="shared" si="6"/>
        <v>0</v>
      </c>
      <c r="U15" s="36">
        <f t="shared" si="7"/>
        <v>0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73670696</v>
      </c>
      <c r="E16" s="31">
        <v>62664940</v>
      </c>
      <c r="F16" s="31">
        <v>13972682</v>
      </c>
      <c r="G16" s="36">
        <f t="shared" si="0"/>
        <v>0.18966404226722658</v>
      </c>
      <c r="H16" s="31">
        <v>16584646</v>
      </c>
      <c r="I16" s="36">
        <f t="shared" si="1"/>
        <v>0.22511862790056986</v>
      </c>
      <c r="J16" s="31">
        <v>16765754</v>
      </c>
      <c r="K16" s="36">
        <f t="shared" si="2"/>
        <v>0.26754599940572832</v>
      </c>
      <c r="L16" s="31">
        <v>0</v>
      </c>
      <c r="M16" s="36">
        <f t="shared" si="3"/>
        <v>0</v>
      </c>
      <c r="N16" s="31">
        <f t="shared" si="4"/>
        <v>47323082</v>
      </c>
      <c r="O16" s="36">
        <f t="shared" si="5"/>
        <v>0.75517637134895521</v>
      </c>
      <c r="P16" s="31">
        <v>15750828</v>
      </c>
      <c r="Q16" s="31">
        <v>75205258</v>
      </c>
      <c r="R16" s="31">
        <v>72073387</v>
      </c>
      <c r="S16" s="31">
        <v>42650288</v>
      </c>
      <c r="T16" s="36">
        <f t="shared" si="6"/>
        <v>0.59176194952514161</v>
      </c>
      <c r="U16" s="36">
        <f t="shared" si="7"/>
        <v>6.4436358520326698E-2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306341</v>
      </c>
      <c r="E17" s="31">
        <v>290461</v>
      </c>
      <c r="F17" s="31">
        <v>71364</v>
      </c>
      <c r="G17" s="36">
        <f t="shared" si="0"/>
        <v>0.23295608488579719</v>
      </c>
      <c r="H17" s="31">
        <v>72360</v>
      </c>
      <c r="I17" s="36">
        <f t="shared" si="1"/>
        <v>0.23620736368948328</v>
      </c>
      <c r="J17" s="31">
        <v>71364</v>
      </c>
      <c r="K17" s="36">
        <f t="shared" si="2"/>
        <v>0.24569219275565393</v>
      </c>
      <c r="L17" s="31">
        <v>0</v>
      </c>
      <c r="M17" s="36">
        <f t="shared" si="3"/>
        <v>0</v>
      </c>
      <c r="N17" s="31">
        <f t="shared" si="4"/>
        <v>215088</v>
      </c>
      <c r="O17" s="36">
        <f t="shared" si="5"/>
        <v>0.74050561004747628</v>
      </c>
      <c r="P17" s="31">
        <v>69966</v>
      </c>
      <c r="Q17" s="31">
        <v>299864</v>
      </c>
      <c r="R17" s="31">
        <v>299864</v>
      </c>
      <c r="S17" s="31">
        <v>213636</v>
      </c>
      <c r="T17" s="36">
        <f t="shared" si="6"/>
        <v>0.71244297414828051</v>
      </c>
      <c r="U17" s="36">
        <f t="shared" si="7"/>
        <v>1.9981133693508291E-2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0</v>
      </c>
      <c r="E18" s="31">
        <v>0</v>
      </c>
      <c r="F18" s="31">
        <v>0</v>
      </c>
      <c r="G18" s="36">
        <f t="shared" si="0"/>
        <v>0</v>
      </c>
      <c r="H18" s="31">
        <v>0</v>
      </c>
      <c r="I18" s="36">
        <f t="shared" si="1"/>
        <v>0</v>
      </c>
      <c r="J18" s="31">
        <v>0</v>
      </c>
      <c r="K18" s="36">
        <f t="shared" si="2"/>
        <v>0</v>
      </c>
      <c r="L18" s="31">
        <v>0</v>
      </c>
      <c r="M18" s="36">
        <f t="shared" si="3"/>
        <v>0</v>
      </c>
      <c r="N18" s="31">
        <f t="shared" si="4"/>
        <v>0</v>
      </c>
      <c r="O18" s="36">
        <f t="shared" si="5"/>
        <v>0</v>
      </c>
      <c r="P18" s="31">
        <v>0</v>
      </c>
      <c r="Q18" s="31">
        <v>0</v>
      </c>
      <c r="R18" s="31">
        <v>0</v>
      </c>
      <c r="S18" s="31">
        <v>0</v>
      </c>
      <c r="T18" s="36">
        <f t="shared" si="6"/>
        <v>0</v>
      </c>
      <c r="U18" s="36">
        <f t="shared" si="7"/>
        <v>0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140290569</v>
      </c>
      <c r="E19" s="32">
        <f>SUM(E11:E18)</f>
        <v>138586995</v>
      </c>
      <c r="F19" s="32">
        <f>SUM(F11:F18)</f>
        <v>27126082</v>
      </c>
      <c r="G19" s="37">
        <f t="shared" si="0"/>
        <v>0.19335641870552253</v>
      </c>
      <c r="H19" s="32">
        <f>SUM(H11:H18)</f>
        <v>29044475</v>
      </c>
      <c r="I19" s="37">
        <f t="shared" si="1"/>
        <v>0.20703084467495458</v>
      </c>
      <c r="J19" s="32">
        <f>SUM(J11:J18)</f>
        <v>28479107</v>
      </c>
      <c r="K19" s="37">
        <f t="shared" si="2"/>
        <v>0.20549624443476822</v>
      </c>
      <c r="L19" s="32">
        <f>SUM(L11:L18)</f>
        <v>0</v>
      </c>
      <c r="M19" s="37">
        <f t="shared" si="3"/>
        <v>0</v>
      </c>
      <c r="N19" s="32">
        <f t="shared" si="4"/>
        <v>84649664</v>
      </c>
      <c r="O19" s="37">
        <f t="shared" si="5"/>
        <v>0.61080524907838574</v>
      </c>
      <c r="P19" s="32">
        <f>SUM(P11:P18)</f>
        <v>28870453</v>
      </c>
      <c r="Q19" s="32">
        <f>SUM(Q11:Q18)</f>
        <v>128617459</v>
      </c>
      <c r="R19" s="32">
        <f>SUM(R11:R18)</f>
        <v>134114553</v>
      </c>
      <c r="S19" s="32">
        <f>SUM(S11:S18)</f>
        <v>82030718</v>
      </c>
      <c r="T19" s="37">
        <f t="shared" si="6"/>
        <v>0.61164665701864585</v>
      </c>
      <c r="U19" s="37">
        <f t="shared" si="7"/>
        <v>-1.3555242794423772E-2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0</v>
      </c>
      <c r="E20" s="31">
        <v>0</v>
      </c>
      <c r="F20" s="31">
        <v>0</v>
      </c>
      <c r="G20" s="36">
        <f t="shared" si="0"/>
        <v>0</v>
      </c>
      <c r="H20" s="31">
        <v>0</v>
      </c>
      <c r="I20" s="36">
        <f t="shared" si="1"/>
        <v>0</v>
      </c>
      <c r="J20" s="31">
        <v>0</v>
      </c>
      <c r="K20" s="36">
        <f t="shared" si="2"/>
        <v>0</v>
      </c>
      <c r="L20" s="31">
        <v>0</v>
      </c>
      <c r="M20" s="36">
        <f t="shared" si="3"/>
        <v>0</v>
      </c>
      <c r="N20" s="31">
        <f t="shared" si="4"/>
        <v>0</v>
      </c>
      <c r="O20" s="36">
        <f t="shared" si="5"/>
        <v>0</v>
      </c>
      <c r="P20" s="31">
        <v>0</v>
      </c>
      <c r="Q20" s="31">
        <v>0</v>
      </c>
      <c r="R20" s="31">
        <v>0</v>
      </c>
      <c r="S20" s="31">
        <v>0</v>
      </c>
      <c r="T20" s="36">
        <f t="shared" si="6"/>
        <v>0</v>
      </c>
      <c r="U20" s="36">
        <f t="shared" si="7"/>
        <v>0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0</v>
      </c>
      <c r="E21" s="31">
        <v>0</v>
      </c>
      <c r="F21" s="31">
        <v>0</v>
      </c>
      <c r="G21" s="36">
        <f t="shared" si="0"/>
        <v>0</v>
      </c>
      <c r="H21" s="31">
        <v>0</v>
      </c>
      <c r="I21" s="36">
        <f t="shared" si="1"/>
        <v>0</v>
      </c>
      <c r="J21" s="31">
        <v>0</v>
      </c>
      <c r="K21" s="36">
        <f t="shared" si="2"/>
        <v>0</v>
      </c>
      <c r="L21" s="31">
        <v>0</v>
      </c>
      <c r="M21" s="36">
        <f t="shared" si="3"/>
        <v>0</v>
      </c>
      <c r="N21" s="31">
        <f t="shared" si="4"/>
        <v>0</v>
      </c>
      <c r="O21" s="36">
        <f t="shared" si="5"/>
        <v>0</v>
      </c>
      <c r="P21" s="31">
        <v>0</v>
      </c>
      <c r="Q21" s="31">
        <v>0</v>
      </c>
      <c r="R21" s="31">
        <v>0</v>
      </c>
      <c r="S21" s="31">
        <v>0</v>
      </c>
      <c r="T21" s="36">
        <f t="shared" si="6"/>
        <v>0</v>
      </c>
      <c r="U21" s="36">
        <f t="shared" si="7"/>
        <v>0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0</v>
      </c>
      <c r="S22" s="31">
        <v>0</v>
      </c>
      <c r="T22" s="36">
        <f t="shared" si="6"/>
        <v>0</v>
      </c>
      <c r="U22" s="36">
        <f t="shared" si="7"/>
        <v>0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2103430</v>
      </c>
      <c r="E23" s="31">
        <v>2018061</v>
      </c>
      <c r="F23" s="31">
        <v>473447</v>
      </c>
      <c r="G23" s="36">
        <f t="shared" si="0"/>
        <v>0.2250833162976662</v>
      </c>
      <c r="H23" s="31">
        <v>521506</v>
      </c>
      <c r="I23" s="36">
        <f t="shared" si="1"/>
        <v>0.24793123612385484</v>
      </c>
      <c r="J23" s="31">
        <v>444707</v>
      </c>
      <c r="K23" s="36">
        <f t="shared" si="2"/>
        <v>0.2203635073469038</v>
      </c>
      <c r="L23" s="31">
        <v>0</v>
      </c>
      <c r="M23" s="36">
        <f t="shared" si="3"/>
        <v>0</v>
      </c>
      <c r="N23" s="31">
        <f t="shared" si="4"/>
        <v>1439660</v>
      </c>
      <c r="O23" s="36">
        <f t="shared" si="5"/>
        <v>0.71338775190640913</v>
      </c>
      <c r="P23" s="31">
        <v>467995</v>
      </c>
      <c r="Q23" s="31">
        <v>2248916</v>
      </c>
      <c r="R23" s="31">
        <v>2113297</v>
      </c>
      <c r="S23" s="31">
        <v>1384239</v>
      </c>
      <c r="T23" s="36">
        <f t="shared" si="6"/>
        <v>0.65501394266873048</v>
      </c>
      <c r="U23" s="36">
        <f t="shared" si="7"/>
        <v>-4.9761215397600367E-2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2334913</v>
      </c>
      <c r="E24" s="31">
        <v>2455913</v>
      </c>
      <c r="F24" s="31">
        <v>538936</v>
      </c>
      <c r="G24" s="36">
        <f t="shared" si="0"/>
        <v>0.23081630878752227</v>
      </c>
      <c r="H24" s="31">
        <v>510675</v>
      </c>
      <c r="I24" s="36">
        <f t="shared" si="1"/>
        <v>0.2187126458244911</v>
      </c>
      <c r="J24" s="31">
        <v>508979</v>
      </c>
      <c r="K24" s="36">
        <f t="shared" si="2"/>
        <v>0.20724634789587415</v>
      </c>
      <c r="L24" s="31">
        <v>0</v>
      </c>
      <c r="M24" s="36">
        <f t="shared" si="3"/>
        <v>0</v>
      </c>
      <c r="N24" s="31">
        <f t="shared" si="4"/>
        <v>1558590</v>
      </c>
      <c r="O24" s="36">
        <f t="shared" si="5"/>
        <v>0.63462752955825386</v>
      </c>
      <c r="P24" s="31">
        <v>566906</v>
      </c>
      <c r="Q24" s="31">
        <v>2499674</v>
      </c>
      <c r="R24" s="31">
        <v>2535674</v>
      </c>
      <c r="S24" s="31">
        <v>1637305</v>
      </c>
      <c r="T24" s="36">
        <f t="shared" si="6"/>
        <v>0.64570800505112247</v>
      </c>
      <c r="U24" s="36">
        <f t="shared" si="7"/>
        <v>-0.10218096121755638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6773370</v>
      </c>
      <c r="E25" s="31">
        <v>6823370</v>
      </c>
      <c r="F25" s="31">
        <v>1592090</v>
      </c>
      <c r="G25" s="36">
        <f t="shared" si="0"/>
        <v>0.23505138505647855</v>
      </c>
      <c r="H25" s="31">
        <v>1459716</v>
      </c>
      <c r="I25" s="36">
        <f t="shared" si="1"/>
        <v>0.21550808534008919</v>
      </c>
      <c r="J25" s="31">
        <v>1387421</v>
      </c>
      <c r="K25" s="36">
        <f t="shared" si="2"/>
        <v>0.20333368995086007</v>
      </c>
      <c r="L25" s="31">
        <v>0</v>
      </c>
      <c r="M25" s="36">
        <f t="shared" si="3"/>
        <v>0</v>
      </c>
      <c r="N25" s="31">
        <f t="shared" si="4"/>
        <v>4439227</v>
      </c>
      <c r="O25" s="36">
        <f t="shared" si="5"/>
        <v>0.65059156985477851</v>
      </c>
      <c r="P25" s="31">
        <v>1397678</v>
      </c>
      <c r="Q25" s="31">
        <v>6478590</v>
      </c>
      <c r="R25" s="31">
        <v>6478590</v>
      </c>
      <c r="S25" s="31">
        <v>5225520</v>
      </c>
      <c r="T25" s="36">
        <f t="shared" si="6"/>
        <v>0.80658291387477832</v>
      </c>
      <c r="U25" s="36">
        <f t="shared" si="7"/>
        <v>-7.3386001639862419E-3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0</v>
      </c>
      <c r="E26" s="31">
        <v>0</v>
      </c>
      <c r="F26" s="31">
        <v>0</v>
      </c>
      <c r="G26" s="36">
        <f t="shared" si="0"/>
        <v>0</v>
      </c>
      <c r="H26" s="31">
        <v>0</v>
      </c>
      <c r="I26" s="36">
        <f t="shared" si="1"/>
        <v>0</v>
      </c>
      <c r="J26" s="31">
        <v>0</v>
      </c>
      <c r="K26" s="36">
        <f t="shared" si="2"/>
        <v>0</v>
      </c>
      <c r="L26" s="31">
        <v>0</v>
      </c>
      <c r="M26" s="36">
        <f t="shared" si="3"/>
        <v>0</v>
      </c>
      <c r="N26" s="31">
        <f t="shared" si="4"/>
        <v>0</v>
      </c>
      <c r="O26" s="36">
        <f t="shared" si="5"/>
        <v>0</v>
      </c>
      <c r="P26" s="31">
        <v>0</v>
      </c>
      <c r="Q26" s="31">
        <v>0</v>
      </c>
      <c r="R26" s="31">
        <v>0</v>
      </c>
      <c r="S26" s="31">
        <v>0</v>
      </c>
      <c r="T26" s="36">
        <f t="shared" si="6"/>
        <v>0</v>
      </c>
      <c r="U26" s="36">
        <f t="shared" si="7"/>
        <v>0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11211713</v>
      </c>
      <c r="E27" s="32">
        <f>SUM(E20:E26)</f>
        <v>11297344</v>
      </c>
      <c r="F27" s="32">
        <f>SUM(F20:F26)</f>
        <v>2604473</v>
      </c>
      <c r="G27" s="37">
        <f t="shared" si="0"/>
        <v>0.23229929271289768</v>
      </c>
      <c r="H27" s="32">
        <f>SUM(H20:H26)</f>
        <v>2491897</v>
      </c>
      <c r="I27" s="37">
        <f t="shared" si="1"/>
        <v>0.22225836497955309</v>
      </c>
      <c r="J27" s="32">
        <f>SUM(J20:J26)</f>
        <v>2341107</v>
      </c>
      <c r="K27" s="37">
        <f t="shared" si="2"/>
        <v>0.20722631797349891</v>
      </c>
      <c r="L27" s="32">
        <f>SUM(L20:L26)</f>
        <v>0</v>
      </c>
      <c r="M27" s="37">
        <f t="shared" si="3"/>
        <v>0</v>
      </c>
      <c r="N27" s="32">
        <f t="shared" si="4"/>
        <v>7437477</v>
      </c>
      <c r="O27" s="37">
        <f t="shared" si="5"/>
        <v>0.65833854399759806</v>
      </c>
      <c r="P27" s="32">
        <f>SUM(P20:P26)</f>
        <v>2432579</v>
      </c>
      <c r="Q27" s="32">
        <f>SUM(Q20:Q26)</f>
        <v>11227180</v>
      </c>
      <c r="R27" s="32">
        <f>SUM(R20:R26)</f>
        <v>11127561</v>
      </c>
      <c r="S27" s="32">
        <f>SUM(S20:S26)</f>
        <v>8247064</v>
      </c>
      <c r="T27" s="37">
        <f t="shared" si="6"/>
        <v>0.74113851184459922</v>
      </c>
      <c r="U27" s="37">
        <f t="shared" si="7"/>
        <v>-3.7602889772541781E-2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11956021</v>
      </c>
      <c r="E28" s="31">
        <v>11956021</v>
      </c>
      <c r="F28" s="31">
        <v>2311745</v>
      </c>
      <c r="G28" s="36">
        <f t="shared" si="0"/>
        <v>0.19335404312187141</v>
      </c>
      <c r="H28" s="31">
        <v>2405469</v>
      </c>
      <c r="I28" s="36">
        <f t="shared" si="1"/>
        <v>0.20119310596727791</v>
      </c>
      <c r="J28" s="31">
        <v>2225927</v>
      </c>
      <c r="K28" s="36">
        <f t="shared" si="2"/>
        <v>0.1861762370608081</v>
      </c>
      <c r="L28" s="31">
        <v>0</v>
      </c>
      <c r="M28" s="36">
        <f t="shared" si="3"/>
        <v>0</v>
      </c>
      <c r="N28" s="31">
        <f t="shared" si="4"/>
        <v>6943141</v>
      </c>
      <c r="O28" s="36">
        <f t="shared" si="5"/>
        <v>0.58072338614995744</v>
      </c>
      <c r="P28" s="31">
        <v>2721837</v>
      </c>
      <c r="Q28" s="31">
        <v>12349250</v>
      </c>
      <c r="R28" s="31">
        <v>11597654</v>
      </c>
      <c r="S28" s="31">
        <v>14505505</v>
      </c>
      <c r="T28" s="36">
        <f t="shared" si="6"/>
        <v>1.2507275178238633</v>
      </c>
      <c r="U28" s="36">
        <f t="shared" si="7"/>
        <v>-0.18219680311495512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112174</v>
      </c>
      <c r="E29" s="31">
        <v>215573</v>
      </c>
      <c r="F29" s="31">
        <v>297275</v>
      </c>
      <c r="G29" s="36">
        <f t="shared" si="0"/>
        <v>2.6501239146326245</v>
      </c>
      <c r="H29" s="31">
        <v>0</v>
      </c>
      <c r="I29" s="36">
        <f t="shared" si="1"/>
        <v>0</v>
      </c>
      <c r="J29" s="31">
        <v>0</v>
      </c>
      <c r="K29" s="36">
        <f t="shared" si="2"/>
        <v>0</v>
      </c>
      <c r="L29" s="31">
        <v>0</v>
      </c>
      <c r="M29" s="36">
        <f t="shared" si="3"/>
        <v>0</v>
      </c>
      <c r="N29" s="31">
        <f t="shared" si="4"/>
        <v>297275</v>
      </c>
      <c r="O29" s="36">
        <f t="shared" si="5"/>
        <v>1.3789992253204251</v>
      </c>
      <c r="P29" s="31">
        <v>0</v>
      </c>
      <c r="Q29" s="31">
        <v>43478</v>
      </c>
      <c r="R29" s="31">
        <v>143478</v>
      </c>
      <c r="S29" s="31">
        <v>0</v>
      </c>
      <c r="T29" s="36">
        <f t="shared" si="6"/>
        <v>0</v>
      </c>
      <c r="U29" s="36">
        <f t="shared" si="7"/>
        <v>0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3153315</v>
      </c>
      <c r="E30" s="31">
        <v>2473436</v>
      </c>
      <c r="F30" s="31">
        <v>490015</v>
      </c>
      <c r="G30" s="36">
        <f t="shared" si="0"/>
        <v>0.15539678084809161</v>
      </c>
      <c r="H30" s="31">
        <v>650981</v>
      </c>
      <c r="I30" s="36">
        <f t="shared" si="1"/>
        <v>0.20644337784204878</v>
      </c>
      <c r="J30" s="31">
        <v>498460</v>
      </c>
      <c r="K30" s="36">
        <f t="shared" si="2"/>
        <v>0.20152532752009755</v>
      </c>
      <c r="L30" s="31">
        <v>0</v>
      </c>
      <c r="M30" s="36">
        <f t="shared" si="3"/>
        <v>0</v>
      </c>
      <c r="N30" s="31">
        <f t="shared" si="4"/>
        <v>1639456</v>
      </c>
      <c r="O30" s="36">
        <f t="shared" si="5"/>
        <v>0.6628253166849678</v>
      </c>
      <c r="P30" s="31">
        <v>488713</v>
      </c>
      <c r="Q30" s="31">
        <v>3003106</v>
      </c>
      <c r="R30" s="31">
        <v>3141780</v>
      </c>
      <c r="S30" s="31">
        <v>1427262</v>
      </c>
      <c r="T30" s="36">
        <f t="shared" si="6"/>
        <v>0.45428451387430058</v>
      </c>
      <c r="U30" s="36">
        <f t="shared" si="7"/>
        <v>1.9944220841270788E-2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0</v>
      </c>
      <c r="E31" s="31">
        <v>0</v>
      </c>
      <c r="F31" s="31">
        <v>0</v>
      </c>
      <c r="G31" s="36">
        <f t="shared" si="0"/>
        <v>0</v>
      </c>
      <c r="H31" s="31">
        <v>0</v>
      </c>
      <c r="I31" s="36">
        <f t="shared" si="1"/>
        <v>0</v>
      </c>
      <c r="J31" s="31">
        <v>0</v>
      </c>
      <c r="K31" s="36">
        <f t="shared" si="2"/>
        <v>0</v>
      </c>
      <c r="L31" s="31">
        <v>0</v>
      </c>
      <c r="M31" s="36">
        <f t="shared" si="3"/>
        <v>0</v>
      </c>
      <c r="N31" s="31">
        <f t="shared" si="4"/>
        <v>0</v>
      </c>
      <c r="O31" s="36">
        <f t="shared" si="5"/>
        <v>0</v>
      </c>
      <c r="P31" s="31">
        <v>0</v>
      </c>
      <c r="Q31" s="31">
        <v>0</v>
      </c>
      <c r="R31" s="31">
        <v>0</v>
      </c>
      <c r="S31" s="31">
        <v>0</v>
      </c>
      <c r="T31" s="36">
        <f t="shared" si="6"/>
        <v>0</v>
      </c>
      <c r="U31" s="36">
        <f t="shared" si="7"/>
        <v>0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0</v>
      </c>
      <c r="E32" s="31">
        <v>0</v>
      </c>
      <c r="F32" s="31">
        <v>0</v>
      </c>
      <c r="G32" s="36">
        <f t="shared" si="0"/>
        <v>0</v>
      </c>
      <c r="H32" s="31">
        <v>0</v>
      </c>
      <c r="I32" s="36">
        <f t="shared" si="1"/>
        <v>0</v>
      </c>
      <c r="J32" s="31">
        <v>0</v>
      </c>
      <c r="K32" s="36">
        <f t="shared" si="2"/>
        <v>0</v>
      </c>
      <c r="L32" s="31">
        <v>0</v>
      </c>
      <c r="M32" s="36">
        <f t="shared" si="3"/>
        <v>0</v>
      </c>
      <c r="N32" s="31">
        <f t="shared" si="4"/>
        <v>0</v>
      </c>
      <c r="O32" s="36">
        <f t="shared" si="5"/>
        <v>0</v>
      </c>
      <c r="P32" s="31">
        <v>0</v>
      </c>
      <c r="Q32" s="31">
        <v>0</v>
      </c>
      <c r="R32" s="31">
        <v>0</v>
      </c>
      <c r="S32" s="31">
        <v>0</v>
      </c>
      <c r="T32" s="36">
        <f t="shared" si="6"/>
        <v>0</v>
      </c>
      <c r="U32" s="36">
        <f t="shared" si="7"/>
        <v>0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27294415</v>
      </c>
      <c r="E33" s="31">
        <v>27234415</v>
      </c>
      <c r="F33" s="31">
        <v>7690237</v>
      </c>
      <c r="G33" s="36">
        <f t="shared" si="0"/>
        <v>0.28175130333440007</v>
      </c>
      <c r="H33" s="31">
        <v>8246926</v>
      </c>
      <c r="I33" s="36">
        <f t="shared" si="1"/>
        <v>0.30214701432509178</v>
      </c>
      <c r="J33" s="31">
        <v>8116817</v>
      </c>
      <c r="K33" s="36">
        <f t="shared" si="2"/>
        <v>0.29803529835320497</v>
      </c>
      <c r="L33" s="31">
        <v>0</v>
      </c>
      <c r="M33" s="36">
        <f t="shared" si="3"/>
        <v>0</v>
      </c>
      <c r="N33" s="31">
        <f t="shared" si="4"/>
        <v>24053980</v>
      </c>
      <c r="O33" s="36">
        <f t="shared" si="5"/>
        <v>0.88321999940149254</v>
      </c>
      <c r="P33" s="31">
        <v>8518509</v>
      </c>
      <c r="Q33" s="31">
        <v>24908771</v>
      </c>
      <c r="R33" s="31">
        <v>23390771</v>
      </c>
      <c r="S33" s="31">
        <v>24725183</v>
      </c>
      <c r="T33" s="36">
        <f t="shared" si="6"/>
        <v>1.0570486539327839</v>
      </c>
      <c r="U33" s="36">
        <f t="shared" si="7"/>
        <v>-4.7155200516897922E-2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0</v>
      </c>
      <c r="E34" s="31">
        <v>0</v>
      </c>
      <c r="F34" s="31">
        <v>0</v>
      </c>
      <c r="G34" s="36">
        <f t="shared" si="0"/>
        <v>0</v>
      </c>
      <c r="H34" s="31">
        <v>0</v>
      </c>
      <c r="I34" s="36">
        <f t="shared" si="1"/>
        <v>0</v>
      </c>
      <c r="J34" s="31">
        <v>0</v>
      </c>
      <c r="K34" s="36">
        <f t="shared" si="2"/>
        <v>0</v>
      </c>
      <c r="L34" s="31">
        <v>0</v>
      </c>
      <c r="M34" s="36">
        <f t="shared" si="3"/>
        <v>0</v>
      </c>
      <c r="N34" s="31">
        <f t="shared" si="4"/>
        <v>0</v>
      </c>
      <c r="O34" s="36">
        <f t="shared" si="5"/>
        <v>0</v>
      </c>
      <c r="P34" s="31">
        <v>0</v>
      </c>
      <c r="Q34" s="31">
        <v>0</v>
      </c>
      <c r="R34" s="31">
        <v>0</v>
      </c>
      <c r="S34" s="31">
        <v>0</v>
      </c>
      <c r="T34" s="36">
        <f t="shared" si="6"/>
        <v>0</v>
      </c>
      <c r="U34" s="36">
        <f t="shared" si="7"/>
        <v>0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42515925</v>
      </c>
      <c r="E35" s="32">
        <f>SUM(E28:E34)</f>
        <v>41879445</v>
      </c>
      <c r="F35" s="32">
        <f>SUM(F28:F34)</f>
        <v>10789272</v>
      </c>
      <c r="G35" s="37">
        <f t="shared" si="0"/>
        <v>0.25377013436729884</v>
      </c>
      <c r="H35" s="32">
        <f>SUM(H28:H34)</f>
        <v>11303376</v>
      </c>
      <c r="I35" s="37">
        <f t="shared" si="1"/>
        <v>0.26586216811700558</v>
      </c>
      <c r="J35" s="32">
        <f>SUM(J28:J34)</f>
        <v>10841204</v>
      </c>
      <c r="K35" s="37">
        <f t="shared" si="2"/>
        <v>0.25886694534753268</v>
      </c>
      <c r="L35" s="32">
        <f>SUM(L28:L34)</f>
        <v>0</v>
      </c>
      <c r="M35" s="37">
        <f t="shared" si="3"/>
        <v>0</v>
      </c>
      <c r="N35" s="32">
        <f t="shared" si="4"/>
        <v>32933852</v>
      </c>
      <c r="O35" s="37">
        <f t="shared" si="5"/>
        <v>0.78639657235190197</v>
      </c>
      <c r="P35" s="32">
        <f>SUM(P28:P34)</f>
        <v>11729059</v>
      </c>
      <c r="Q35" s="32">
        <f>SUM(Q28:Q34)</f>
        <v>40304605</v>
      </c>
      <c r="R35" s="32">
        <f>SUM(R28:R34)</f>
        <v>38273683</v>
      </c>
      <c r="S35" s="32">
        <f>SUM(S28:S34)</f>
        <v>40657950</v>
      </c>
      <c r="T35" s="37">
        <f t="shared" si="6"/>
        <v>1.0622952068657725</v>
      </c>
      <c r="U35" s="37">
        <f t="shared" si="7"/>
        <v>-7.5697035883270813E-2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12658440</v>
      </c>
      <c r="E36" s="31">
        <v>12014098</v>
      </c>
      <c r="F36" s="31">
        <v>2673645</v>
      </c>
      <c r="G36" s="36">
        <f t="shared" si="0"/>
        <v>0.21121441504640381</v>
      </c>
      <c r="H36" s="31">
        <v>2712002</v>
      </c>
      <c r="I36" s="36">
        <f t="shared" si="1"/>
        <v>0.2142445672610527</v>
      </c>
      <c r="J36" s="31">
        <v>2746211</v>
      </c>
      <c r="K36" s="36">
        <f t="shared" si="2"/>
        <v>0.22858237047841629</v>
      </c>
      <c r="L36" s="31">
        <v>0</v>
      </c>
      <c r="M36" s="36">
        <f t="shared" si="3"/>
        <v>0</v>
      </c>
      <c r="N36" s="31">
        <f t="shared" si="4"/>
        <v>8131858</v>
      </c>
      <c r="O36" s="36">
        <f t="shared" si="5"/>
        <v>0.67685963607088939</v>
      </c>
      <c r="P36" s="31">
        <v>2503222</v>
      </c>
      <c r="Q36" s="31">
        <v>12344864</v>
      </c>
      <c r="R36" s="31">
        <v>12356711</v>
      </c>
      <c r="S36" s="31">
        <v>7342793</v>
      </c>
      <c r="T36" s="36">
        <f t="shared" si="6"/>
        <v>0.59423522974681531</v>
      </c>
      <c r="U36" s="36">
        <f t="shared" si="7"/>
        <v>9.7070495545341196E-2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3033703</v>
      </c>
      <c r="E37" s="31">
        <v>3011236</v>
      </c>
      <c r="F37" s="31">
        <v>412245</v>
      </c>
      <c r="G37" s="36">
        <f t="shared" si="0"/>
        <v>0.13588838459137231</v>
      </c>
      <c r="H37" s="31">
        <v>433043</v>
      </c>
      <c r="I37" s="36">
        <f t="shared" si="1"/>
        <v>0.1427440326228375</v>
      </c>
      <c r="J37" s="31">
        <v>417097</v>
      </c>
      <c r="K37" s="36">
        <f t="shared" si="2"/>
        <v>0.13851355390278278</v>
      </c>
      <c r="L37" s="31">
        <v>0</v>
      </c>
      <c r="M37" s="36">
        <f t="shared" si="3"/>
        <v>0</v>
      </c>
      <c r="N37" s="31">
        <f t="shared" si="4"/>
        <v>1262385</v>
      </c>
      <c r="O37" s="36">
        <f t="shared" si="5"/>
        <v>0.41922486314589757</v>
      </c>
      <c r="P37" s="31">
        <v>420151</v>
      </c>
      <c r="Q37" s="31">
        <v>2997986</v>
      </c>
      <c r="R37" s="31">
        <v>2956001</v>
      </c>
      <c r="S37" s="31">
        <v>1108534</v>
      </c>
      <c r="T37" s="36">
        <f t="shared" si="6"/>
        <v>0.37501137516529931</v>
      </c>
      <c r="U37" s="36">
        <f t="shared" si="7"/>
        <v>-7.2688152592758071E-3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1712620</v>
      </c>
      <c r="E38" s="31">
        <v>1840270</v>
      </c>
      <c r="F38" s="31">
        <v>3370895</v>
      </c>
      <c r="G38" s="36">
        <f t="shared" si="0"/>
        <v>1.9682679169926778</v>
      </c>
      <c r="H38" s="31">
        <v>280474</v>
      </c>
      <c r="I38" s="36">
        <f t="shared" si="1"/>
        <v>0.1637689621749133</v>
      </c>
      <c r="J38" s="31">
        <v>992895</v>
      </c>
      <c r="K38" s="36">
        <f t="shared" si="2"/>
        <v>0.53953767653659512</v>
      </c>
      <c r="L38" s="31">
        <v>0</v>
      </c>
      <c r="M38" s="36">
        <f t="shared" si="3"/>
        <v>0</v>
      </c>
      <c r="N38" s="31">
        <f t="shared" si="4"/>
        <v>4644264</v>
      </c>
      <c r="O38" s="36">
        <f t="shared" si="5"/>
        <v>2.5236861982209131</v>
      </c>
      <c r="P38" s="31">
        <v>9468740</v>
      </c>
      <c r="Q38" s="31">
        <v>15801229</v>
      </c>
      <c r="R38" s="31">
        <v>30323511</v>
      </c>
      <c r="S38" s="31">
        <v>28568017</v>
      </c>
      <c r="T38" s="36">
        <f t="shared" si="6"/>
        <v>0.94210782517895109</v>
      </c>
      <c r="U38" s="36">
        <f t="shared" si="7"/>
        <v>-0.89513969123663761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0</v>
      </c>
      <c r="E39" s="31">
        <v>0</v>
      </c>
      <c r="F39" s="31">
        <v>0</v>
      </c>
      <c r="G39" s="36">
        <f t="shared" si="0"/>
        <v>0</v>
      </c>
      <c r="H39" s="31">
        <v>0</v>
      </c>
      <c r="I39" s="36">
        <f t="shared" si="1"/>
        <v>0</v>
      </c>
      <c r="J39" s="31">
        <v>0</v>
      </c>
      <c r="K39" s="36">
        <f t="shared" si="2"/>
        <v>0</v>
      </c>
      <c r="L39" s="31">
        <v>0</v>
      </c>
      <c r="M39" s="36">
        <f t="shared" si="3"/>
        <v>0</v>
      </c>
      <c r="N39" s="31">
        <f t="shared" si="4"/>
        <v>0</v>
      </c>
      <c r="O39" s="36">
        <f t="shared" si="5"/>
        <v>0</v>
      </c>
      <c r="P39" s="31">
        <v>0</v>
      </c>
      <c r="Q39" s="31">
        <v>0</v>
      </c>
      <c r="R39" s="31">
        <v>0</v>
      </c>
      <c r="S39" s="31">
        <v>0</v>
      </c>
      <c r="T39" s="36">
        <f t="shared" si="6"/>
        <v>0</v>
      </c>
      <c r="U39" s="36">
        <f t="shared" si="7"/>
        <v>0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17404763</v>
      </c>
      <c r="E40" s="32">
        <f>SUM(E36:E39)</f>
        <v>16865604</v>
      </c>
      <c r="F40" s="32">
        <f>SUM(F36:F39)</f>
        <v>6456785</v>
      </c>
      <c r="G40" s="37">
        <f t="shared" si="0"/>
        <v>0.37097804779071109</v>
      </c>
      <c r="H40" s="32">
        <f>SUM(H36:H39)</f>
        <v>3425519</v>
      </c>
      <c r="I40" s="37">
        <f t="shared" si="1"/>
        <v>0.19681503275856155</v>
      </c>
      <c r="J40" s="32">
        <f>SUM(J36:J39)</f>
        <v>4156203</v>
      </c>
      <c r="K40" s="37">
        <f t="shared" si="2"/>
        <v>0.24643072373808847</v>
      </c>
      <c r="L40" s="32">
        <f>SUM(L36:L39)</f>
        <v>0</v>
      </c>
      <c r="M40" s="37">
        <f t="shared" si="3"/>
        <v>0</v>
      </c>
      <c r="N40" s="32">
        <f t="shared" si="4"/>
        <v>14038507</v>
      </c>
      <c r="O40" s="37">
        <f t="shared" si="5"/>
        <v>0.83237499232165058</v>
      </c>
      <c r="P40" s="32">
        <f>SUM(P36:P39)</f>
        <v>12392113</v>
      </c>
      <c r="Q40" s="32">
        <f>SUM(Q36:Q39)</f>
        <v>31144079</v>
      </c>
      <c r="R40" s="32">
        <f>SUM(R36:R39)</f>
        <v>45636223</v>
      </c>
      <c r="S40" s="32">
        <f>SUM(S36:S39)</f>
        <v>37019344</v>
      </c>
      <c r="T40" s="37">
        <f t="shared" si="6"/>
        <v>0.81118334442357332</v>
      </c>
      <c r="U40" s="37">
        <f t="shared" si="7"/>
        <v>-0.66460901381386694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0</v>
      </c>
      <c r="E43" s="31">
        <v>0</v>
      </c>
      <c r="F43" s="31">
        <v>0</v>
      </c>
      <c r="G43" s="36">
        <f t="shared" si="0"/>
        <v>0</v>
      </c>
      <c r="H43" s="31">
        <v>0</v>
      </c>
      <c r="I43" s="36">
        <f t="shared" si="1"/>
        <v>0</v>
      </c>
      <c r="J43" s="31">
        <v>0</v>
      </c>
      <c r="K43" s="36">
        <f t="shared" si="2"/>
        <v>0</v>
      </c>
      <c r="L43" s="31">
        <v>0</v>
      </c>
      <c r="M43" s="36">
        <f t="shared" si="3"/>
        <v>0</v>
      </c>
      <c r="N43" s="31">
        <f t="shared" si="4"/>
        <v>0</v>
      </c>
      <c r="O43" s="36">
        <f t="shared" si="5"/>
        <v>0</v>
      </c>
      <c r="P43" s="31">
        <v>0</v>
      </c>
      <c r="Q43" s="31">
        <v>0</v>
      </c>
      <c r="R43" s="31">
        <v>0</v>
      </c>
      <c r="S43" s="31">
        <v>0</v>
      </c>
      <c r="T43" s="36">
        <f t="shared" si="6"/>
        <v>0</v>
      </c>
      <c r="U43" s="36">
        <f t="shared" si="7"/>
        <v>0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465082</v>
      </c>
      <c r="E44" s="31">
        <v>465082</v>
      </c>
      <c r="F44" s="31">
        <v>54705</v>
      </c>
      <c r="G44" s="36">
        <f t="shared" si="0"/>
        <v>0.11762441891967439</v>
      </c>
      <c r="H44" s="31">
        <v>74157</v>
      </c>
      <c r="I44" s="36">
        <f t="shared" si="1"/>
        <v>0.15944930141351418</v>
      </c>
      <c r="J44" s="31">
        <v>41555</v>
      </c>
      <c r="K44" s="36">
        <f t="shared" si="2"/>
        <v>8.9349835082845608E-2</v>
      </c>
      <c r="L44" s="31">
        <v>0</v>
      </c>
      <c r="M44" s="36">
        <f t="shared" si="3"/>
        <v>0</v>
      </c>
      <c r="N44" s="31">
        <f t="shared" si="4"/>
        <v>170417</v>
      </c>
      <c r="O44" s="36">
        <f t="shared" si="5"/>
        <v>0.36642355541603416</v>
      </c>
      <c r="P44" s="31">
        <v>52597</v>
      </c>
      <c r="Q44" s="31">
        <v>444628</v>
      </c>
      <c r="R44" s="31">
        <v>396129</v>
      </c>
      <c r="S44" s="31">
        <v>125122</v>
      </c>
      <c r="T44" s="36">
        <f t="shared" si="6"/>
        <v>0.31586175210600587</v>
      </c>
      <c r="U44" s="36">
        <f t="shared" si="7"/>
        <v>-0.20993592790463333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39083842</v>
      </c>
      <c r="E45" s="31">
        <v>31191500</v>
      </c>
      <c r="F45" s="31">
        <v>6775203</v>
      </c>
      <c r="G45" s="36">
        <f t="shared" si="0"/>
        <v>0.17335048586062751</v>
      </c>
      <c r="H45" s="31">
        <v>6957951</v>
      </c>
      <c r="I45" s="36">
        <f t="shared" si="1"/>
        <v>0.17802628001617651</v>
      </c>
      <c r="J45" s="31">
        <v>6976455</v>
      </c>
      <c r="K45" s="36">
        <f t="shared" si="2"/>
        <v>0.2236652613692833</v>
      </c>
      <c r="L45" s="31">
        <v>0</v>
      </c>
      <c r="M45" s="36">
        <f t="shared" si="3"/>
        <v>0</v>
      </c>
      <c r="N45" s="31">
        <f t="shared" si="4"/>
        <v>20709609</v>
      </c>
      <c r="O45" s="36">
        <f t="shared" si="5"/>
        <v>0.66395040315470566</v>
      </c>
      <c r="P45" s="31">
        <v>7540495</v>
      </c>
      <c r="Q45" s="31">
        <v>27564568</v>
      </c>
      <c r="R45" s="31">
        <v>25947855</v>
      </c>
      <c r="S45" s="31">
        <v>18878370</v>
      </c>
      <c r="T45" s="36">
        <f t="shared" si="6"/>
        <v>0.72755031196220266</v>
      </c>
      <c r="U45" s="36">
        <f t="shared" si="7"/>
        <v>-7.4801455342122791E-2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6445809</v>
      </c>
      <c r="E46" s="31">
        <v>6445809</v>
      </c>
      <c r="F46" s="31">
        <v>1612774</v>
      </c>
      <c r="G46" s="36">
        <f t="shared" si="0"/>
        <v>0.25020505571915025</v>
      </c>
      <c r="H46" s="31">
        <v>1453140</v>
      </c>
      <c r="I46" s="36">
        <f t="shared" si="1"/>
        <v>0.22543950650725145</v>
      </c>
      <c r="J46" s="31">
        <v>1372603</v>
      </c>
      <c r="K46" s="36">
        <f t="shared" si="2"/>
        <v>0.21294503141498608</v>
      </c>
      <c r="L46" s="31">
        <v>0</v>
      </c>
      <c r="M46" s="36">
        <f t="shared" si="3"/>
        <v>0</v>
      </c>
      <c r="N46" s="31">
        <f t="shared" si="4"/>
        <v>4438517</v>
      </c>
      <c r="O46" s="36">
        <f t="shared" si="5"/>
        <v>0.68858959364138772</v>
      </c>
      <c r="P46" s="31">
        <v>1368370</v>
      </c>
      <c r="Q46" s="31">
        <v>6164013</v>
      </c>
      <c r="R46" s="31">
        <v>6160113</v>
      </c>
      <c r="S46" s="31">
        <v>4740226</v>
      </c>
      <c r="T46" s="36">
        <f t="shared" si="6"/>
        <v>0.76950309190756727</v>
      </c>
      <c r="U46" s="36">
        <f t="shared" si="7"/>
        <v>3.0934615637583374E-3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45994733</v>
      </c>
      <c r="E47" s="32">
        <f>SUM(E41:E46)</f>
        <v>38102391</v>
      </c>
      <c r="F47" s="32">
        <f>SUM(F41:F46)</f>
        <v>8442682</v>
      </c>
      <c r="G47" s="37">
        <f t="shared" si="0"/>
        <v>0.18355758256059448</v>
      </c>
      <c r="H47" s="32">
        <f>SUM(H41:H46)</f>
        <v>8485248</v>
      </c>
      <c r="I47" s="37">
        <f t="shared" si="1"/>
        <v>0.18448303635114047</v>
      </c>
      <c r="J47" s="32">
        <f>SUM(J41:J46)</f>
        <v>8390613</v>
      </c>
      <c r="K47" s="37">
        <f t="shared" si="2"/>
        <v>0.22021224337338829</v>
      </c>
      <c r="L47" s="32">
        <f>SUM(L41:L46)</f>
        <v>0</v>
      </c>
      <c r="M47" s="37">
        <f t="shared" si="3"/>
        <v>0</v>
      </c>
      <c r="N47" s="32">
        <f t="shared" si="4"/>
        <v>25318543</v>
      </c>
      <c r="O47" s="37">
        <f t="shared" si="5"/>
        <v>0.6644869871814606</v>
      </c>
      <c r="P47" s="32">
        <f>SUM(P41:P46)</f>
        <v>8961462</v>
      </c>
      <c r="Q47" s="32">
        <f>SUM(Q41:Q46)</f>
        <v>34173209</v>
      </c>
      <c r="R47" s="32">
        <f>SUM(R41:R46)</f>
        <v>32504097</v>
      </c>
      <c r="S47" s="32">
        <f>SUM(S41:S46)</f>
        <v>23743718</v>
      </c>
      <c r="T47" s="37">
        <f t="shared" si="6"/>
        <v>0.73048385254326553</v>
      </c>
      <c r="U47" s="37">
        <f t="shared" si="7"/>
        <v>-6.3700431916131506E-2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0</v>
      </c>
      <c r="E48" s="31">
        <v>0</v>
      </c>
      <c r="F48" s="31">
        <v>0</v>
      </c>
      <c r="G48" s="36">
        <f t="shared" si="0"/>
        <v>0</v>
      </c>
      <c r="H48" s="31">
        <v>0</v>
      </c>
      <c r="I48" s="36">
        <f t="shared" si="1"/>
        <v>0</v>
      </c>
      <c r="J48" s="31">
        <v>0</v>
      </c>
      <c r="K48" s="36">
        <f t="shared" si="2"/>
        <v>0</v>
      </c>
      <c r="L48" s="31">
        <v>0</v>
      </c>
      <c r="M48" s="36">
        <f t="shared" si="3"/>
        <v>0</v>
      </c>
      <c r="N48" s="31">
        <f t="shared" si="4"/>
        <v>0</v>
      </c>
      <c r="O48" s="36">
        <f t="shared" si="5"/>
        <v>0</v>
      </c>
      <c r="P48" s="31">
        <v>0</v>
      </c>
      <c r="Q48" s="31">
        <v>0</v>
      </c>
      <c r="R48" s="31">
        <v>0</v>
      </c>
      <c r="S48" s="31">
        <v>0</v>
      </c>
      <c r="T48" s="36">
        <f t="shared" si="6"/>
        <v>0</v>
      </c>
      <c r="U48" s="36">
        <f t="shared" si="7"/>
        <v>0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154</v>
      </c>
      <c r="E49" s="31">
        <v>75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39</v>
      </c>
      <c r="K49" s="36">
        <f t="shared" si="2"/>
        <v>0.52</v>
      </c>
      <c r="L49" s="31">
        <v>0</v>
      </c>
      <c r="M49" s="36">
        <f t="shared" si="3"/>
        <v>0</v>
      </c>
      <c r="N49" s="31">
        <f t="shared" si="4"/>
        <v>39</v>
      </c>
      <c r="O49" s="36">
        <f t="shared" si="5"/>
        <v>0.52</v>
      </c>
      <c r="P49" s="31">
        <v>36</v>
      </c>
      <c r="Q49" s="31">
        <v>45137</v>
      </c>
      <c r="R49" s="31">
        <v>45144</v>
      </c>
      <c r="S49" s="31">
        <v>17655</v>
      </c>
      <c r="T49" s="36">
        <f t="shared" si="6"/>
        <v>0.39108187134502925</v>
      </c>
      <c r="U49" s="36">
        <f t="shared" si="7"/>
        <v>8.3333333333333259E-2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2968512</v>
      </c>
      <c r="E50" s="31">
        <v>3760770</v>
      </c>
      <c r="F50" s="31">
        <v>510676</v>
      </c>
      <c r="G50" s="36">
        <f t="shared" si="0"/>
        <v>0.17203097039863743</v>
      </c>
      <c r="H50" s="31">
        <v>756140</v>
      </c>
      <c r="I50" s="36">
        <f t="shared" si="1"/>
        <v>0.25472020999072936</v>
      </c>
      <c r="J50" s="31">
        <v>743184</v>
      </c>
      <c r="K50" s="36">
        <f t="shared" si="2"/>
        <v>0.19761485015036814</v>
      </c>
      <c r="L50" s="31">
        <v>0</v>
      </c>
      <c r="M50" s="36">
        <f t="shared" si="3"/>
        <v>0</v>
      </c>
      <c r="N50" s="31">
        <f t="shared" si="4"/>
        <v>2010000</v>
      </c>
      <c r="O50" s="36">
        <f t="shared" si="5"/>
        <v>0.5344650164726904</v>
      </c>
      <c r="P50" s="31">
        <v>458351</v>
      </c>
      <c r="Q50" s="31">
        <v>3104364</v>
      </c>
      <c r="R50" s="31">
        <v>2938364</v>
      </c>
      <c r="S50" s="31">
        <v>1590708</v>
      </c>
      <c r="T50" s="36">
        <f t="shared" si="6"/>
        <v>0.5413583885454627</v>
      </c>
      <c r="U50" s="36">
        <f t="shared" si="7"/>
        <v>0.62142986488520813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0</v>
      </c>
      <c r="E51" s="31">
        <v>0</v>
      </c>
      <c r="F51" s="31">
        <v>0</v>
      </c>
      <c r="G51" s="36">
        <f t="shared" si="0"/>
        <v>0</v>
      </c>
      <c r="H51" s="31">
        <v>0</v>
      </c>
      <c r="I51" s="36">
        <f t="shared" si="1"/>
        <v>0</v>
      </c>
      <c r="J51" s="31">
        <v>0</v>
      </c>
      <c r="K51" s="36">
        <f t="shared" si="2"/>
        <v>0</v>
      </c>
      <c r="L51" s="31">
        <v>0</v>
      </c>
      <c r="M51" s="36">
        <f t="shared" si="3"/>
        <v>0</v>
      </c>
      <c r="N51" s="31">
        <f t="shared" si="4"/>
        <v>0</v>
      </c>
      <c r="O51" s="36">
        <f t="shared" si="5"/>
        <v>0</v>
      </c>
      <c r="P51" s="31">
        <v>0</v>
      </c>
      <c r="Q51" s="31">
        <v>0</v>
      </c>
      <c r="R51" s="31">
        <v>0</v>
      </c>
      <c r="S51" s="31">
        <v>0</v>
      </c>
      <c r="T51" s="36">
        <f t="shared" si="6"/>
        <v>0</v>
      </c>
      <c r="U51" s="36">
        <f t="shared" si="7"/>
        <v>0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6411085</v>
      </c>
      <c r="E52" s="31">
        <v>6603790</v>
      </c>
      <c r="F52" s="31">
        <v>1635574</v>
      </c>
      <c r="G52" s="36">
        <f t="shared" si="0"/>
        <v>0.25511656763246782</v>
      </c>
      <c r="H52" s="31">
        <v>1642023</v>
      </c>
      <c r="I52" s="36">
        <f t="shared" si="1"/>
        <v>0.25612248160802736</v>
      </c>
      <c r="J52" s="31">
        <v>1378518</v>
      </c>
      <c r="K52" s="36">
        <f t="shared" si="2"/>
        <v>0.20874649254443281</v>
      </c>
      <c r="L52" s="31">
        <v>0</v>
      </c>
      <c r="M52" s="36">
        <f t="shared" si="3"/>
        <v>0</v>
      </c>
      <c r="N52" s="31">
        <f t="shared" si="4"/>
        <v>4656115</v>
      </c>
      <c r="O52" s="36">
        <f t="shared" si="5"/>
        <v>0.70506709026180425</v>
      </c>
      <c r="P52" s="31">
        <v>1257562</v>
      </c>
      <c r="Q52" s="31">
        <v>5193023</v>
      </c>
      <c r="R52" s="31">
        <v>5618230</v>
      </c>
      <c r="S52" s="31">
        <v>4285959</v>
      </c>
      <c r="T52" s="36">
        <f t="shared" si="6"/>
        <v>0.76286641878313988</v>
      </c>
      <c r="U52" s="36">
        <f t="shared" si="7"/>
        <v>9.6182931736168875E-2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9379751</v>
      </c>
      <c r="E53" s="32">
        <f>SUM(E48:E52)</f>
        <v>10364635</v>
      </c>
      <c r="F53" s="32">
        <f>SUM(F48:F52)</f>
        <v>2146250</v>
      </c>
      <c r="G53" s="37">
        <f t="shared" si="0"/>
        <v>0.22881737478958664</v>
      </c>
      <c r="H53" s="32">
        <f>SUM(H48:H52)</f>
        <v>2398163</v>
      </c>
      <c r="I53" s="37">
        <f t="shared" si="1"/>
        <v>0.25567448432266487</v>
      </c>
      <c r="J53" s="32">
        <f>SUM(J48:J52)</f>
        <v>2121741</v>
      </c>
      <c r="K53" s="37">
        <f t="shared" si="2"/>
        <v>0.20470966898496668</v>
      </c>
      <c r="L53" s="32">
        <f>SUM(L48:L52)</f>
        <v>0</v>
      </c>
      <c r="M53" s="37">
        <f t="shared" si="3"/>
        <v>0</v>
      </c>
      <c r="N53" s="32">
        <f t="shared" si="4"/>
        <v>6666154</v>
      </c>
      <c r="O53" s="37">
        <f t="shared" si="5"/>
        <v>0.64316341096430318</v>
      </c>
      <c r="P53" s="32">
        <f>SUM(P48:P52)</f>
        <v>1715949</v>
      </c>
      <c r="Q53" s="32">
        <f>SUM(Q48:Q52)</f>
        <v>8342524</v>
      </c>
      <c r="R53" s="32">
        <f>SUM(R48:R52)</f>
        <v>8601738</v>
      </c>
      <c r="S53" s="32">
        <f>SUM(S48:S52)</f>
        <v>5894322</v>
      </c>
      <c r="T53" s="37">
        <f t="shared" si="6"/>
        <v>0.68524779527114177</v>
      </c>
      <c r="U53" s="37">
        <f t="shared" si="7"/>
        <v>0.23648255280314268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1257720334</v>
      </c>
      <c r="E54" s="32">
        <f>SUM(E8:E9,E11:E18,E20:E26,E28:E34,E36:E39,E41:E46,E48:E52)</f>
        <v>1240449994</v>
      </c>
      <c r="F54" s="32">
        <f>SUM(F8:F9,F11:F18,F20:F26,F28:F34,F36:F39,F41:F46,F48:F52)</f>
        <v>238746944</v>
      </c>
      <c r="G54" s="37">
        <f t="shared" si="0"/>
        <v>0.18982514438698739</v>
      </c>
      <c r="H54" s="32">
        <f>SUM(H8:H9,H11:H18,H20:H26,H28:H34,H36:H39,H41:H46,H48:H52)</f>
        <v>184521415</v>
      </c>
      <c r="I54" s="37">
        <f t="shared" si="1"/>
        <v>0.14671100562806039</v>
      </c>
      <c r="J54" s="32">
        <f>SUM(J8:J9,J11:J18,J20:J26,J28:J34,J36:J39,J41:J46,J48:J52)</f>
        <v>183951341</v>
      </c>
      <c r="K54" s="37">
        <f t="shared" si="2"/>
        <v>0.14829403997723747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607219700</v>
      </c>
      <c r="O54" s="37">
        <f t="shared" si="5"/>
        <v>0.48951566200741181</v>
      </c>
      <c r="P54" s="32">
        <f>SUM(P8:P9,P11:P18,P20:P26,P28:P34,P36:P39,P41:P46,P48:P52)</f>
        <v>331857137</v>
      </c>
      <c r="Q54" s="32">
        <f>SUM(Q8:Q9,Q11:Q18,Q20:Q26,Q28:Q34,Q36:Q39,Q41:Q46,Q48:Q52)</f>
        <v>1245371435</v>
      </c>
      <c r="R54" s="32">
        <f>SUM(R8:R9,R11:R18,R20:R26,R28:R34,R36:R39,R41:R46,R48:R52)</f>
        <v>1208095240</v>
      </c>
      <c r="S54" s="32">
        <f>SUM(S8:S9,S11:S18,S20:S26,S28:S34,S36:S39,S41:S46,S48:S52)</f>
        <v>892702907</v>
      </c>
      <c r="T54" s="37">
        <f t="shared" si="6"/>
        <v>0.73893421432568507</v>
      </c>
      <c r="U54" s="37">
        <f t="shared" si="7"/>
        <v>-0.44569117101736466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256446071</v>
      </c>
      <c r="E57" s="31">
        <v>257473437</v>
      </c>
      <c r="F57" s="31">
        <v>53838836</v>
      </c>
      <c r="G57" s="36">
        <f t="shared" ref="G57:G85" si="8">IF(($D57      =0),0,($F57      /$D57      ))</f>
        <v>0.20994213633321759</v>
      </c>
      <c r="H57" s="31">
        <v>54512553</v>
      </c>
      <c r="I57" s="36">
        <f t="shared" ref="I57:I85" si="9">IF(($D57      =0),0,($H57      /$D57      ))</f>
        <v>0.212569265683934</v>
      </c>
      <c r="J57" s="31">
        <v>58416998</v>
      </c>
      <c r="K57" s="36">
        <f t="shared" ref="K57:K85" si="10">IF(($E57      =0),0,($J57      /$E57      ))</f>
        <v>0.22688553305015305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166768387</v>
      </c>
      <c r="O57" s="36">
        <f t="shared" ref="O57:O85" si="13">IF(($E57      =0),0,($N57      /$E57      ))</f>
        <v>0.64771103746908076</v>
      </c>
      <c r="P57" s="31">
        <v>51650556</v>
      </c>
      <c r="Q57" s="31">
        <v>218020162</v>
      </c>
      <c r="R57" s="31">
        <v>243951589</v>
      </c>
      <c r="S57" s="31">
        <v>156429088</v>
      </c>
      <c r="T57" s="36">
        <f t="shared" ref="T57:T85" si="14">IF(($R57      =0),0,($S57      /$R57      ))</f>
        <v>0.64123004339192891</v>
      </c>
      <c r="U57" s="36">
        <f t="shared" ref="U57:U85" si="15">IF(($P57      =0),0,(($J57      /$P57      )-1))</f>
        <v>0.13100424320698512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256446071</v>
      </c>
      <c r="E58" s="32">
        <f>E57</f>
        <v>257473437</v>
      </c>
      <c r="F58" s="32">
        <f>F57</f>
        <v>53838836</v>
      </c>
      <c r="G58" s="37">
        <f t="shared" si="8"/>
        <v>0.20994213633321759</v>
      </c>
      <c r="H58" s="32">
        <f>H57</f>
        <v>54512553</v>
      </c>
      <c r="I58" s="37">
        <f t="shared" si="9"/>
        <v>0.212569265683934</v>
      </c>
      <c r="J58" s="32">
        <f>J57</f>
        <v>58416998</v>
      </c>
      <c r="K58" s="37">
        <f t="shared" si="10"/>
        <v>0.22688553305015305</v>
      </c>
      <c r="L58" s="32">
        <f>L57</f>
        <v>0</v>
      </c>
      <c r="M58" s="37">
        <f t="shared" si="11"/>
        <v>0</v>
      </c>
      <c r="N58" s="32">
        <f t="shared" si="12"/>
        <v>166768387</v>
      </c>
      <c r="O58" s="37">
        <f t="shared" si="13"/>
        <v>0.64771103746908076</v>
      </c>
      <c r="P58" s="32">
        <f>P57</f>
        <v>51650556</v>
      </c>
      <c r="Q58" s="32">
        <f>Q57</f>
        <v>218020162</v>
      </c>
      <c r="R58" s="32">
        <f>R57</f>
        <v>243951589</v>
      </c>
      <c r="S58" s="32">
        <f>S57</f>
        <v>156429088</v>
      </c>
      <c r="T58" s="37">
        <f t="shared" si="14"/>
        <v>0.64123004339192891</v>
      </c>
      <c r="U58" s="37">
        <f t="shared" si="15"/>
        <v>0.13100424320698512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156600</v>
      </c>
      <c r="E59" s="31">
        <v>50000</v>
      </c>
      <c r="F59" s="31">
        <v>0</v>
      </c>
      <c r="G59" s="36">
        <f t="shared" si="8"/>
        <v>0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0</v>
      </c>
      <c r="O59" s="36">
        <f t="shared" si="13"/>
        <v>0</v>
      </c>
      <c r="P59" s="31">
        <v>0</v>
      </c>
      <c r="Q59" s="31">
        <v>300000</v>
      </c>
      <c r="R59" s="31">
        <v>86957</v>
      </c>
      <c r="S59" s="31">
        <v>0</v>
      </c>
      <c r="T59" s="36">
        <f t="shared" si="14"/>
        <v>0</v>
      </c>
      <c r="U59" s="36">
        <f t="shared" si="15"/>
        <v>0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0</v>
      </c>
      <c r="E60" s="31">
        <v>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78981</v>
      </c>
      <c r="Q60" s="31">
        <v>0</v>
      </c>
      <c r="R60" s="31">
        <v>0</v>
      </c>
      <c r="S60" s="31">
        <v>78981</v>
      </c>
      <c r="T60" s="36">
        <f t="shared" si="14"/>
        <v>0</v>
      </c>
      <c r="U60" s="36">
        <f t="shared" si="15"/>
        <v>-1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565404</v>
      </c>
      <c r="E61" s="31">
        <v>582323</v>
      </c>
      <c r="F61" s="31">
        <v>82052</v>
      </c>
      <c r="G61" s="36">
        <f t="shared" si="8"/>
        <v>0.14512101081704409</v>
      </c>
      <c r="H61" s="31">
        <v>40652</v>
      </c>
      <c r="I61" s="36">
        <f t="shared" si="9"/>
        <v>7.1899031488988407E-2</v>
      </c>
      <c r="J61" s="31">
        <v>40652</v>
      </c>
      <c r="K61" s="36">
        <f t="shared" si="10"/>
        <v>6.9810053870446476E-2</v>
      </c>
      <c r="L61" s="31">
        <v>0</v>
      </c>
      <c r="M61" s="36">
        <f t="shared" si="11"/>
        <v>0</v>
      </c>
      <c r="N61" s="31">
        <f t="shared" si="12"/>
        <v>163356</v>
      </c>
      <c r="O61" s="36">
        <f t="shared" si="13"/>
        <v>0.28052472596823413</v>
      </c>
      <c r="P61" s="31">
        <v>0</v>
      </c>
      <c r="Q61" s="31">
        <v>1306740</v>
      </c>
      <c r="R61" s="31">
        <v>1306740</v>
      </c>
      <c r="S61" s="31">
        <v>88741</v>
      </c>
      <c r="T61" s="36">
        <f t="shared" si="14"/>
        <v>6.7910219324425675E-2</v>
      </c>
      <c r="U61" s="36">
        <f t="shared" si="15"/>
        <v>0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722004</v>
      </c>
      <c r="E63" s="32">
        <f>SUM(E59:E62)</f>
        <v>632323</v>
      </c>
      <c r="F63" s="32">
        <f>SUM(F59:F62)</f>
        <v>82052</v>
      </c>
      <c r="G63" s="37">
        <f t="shared" si="8"/>
        <v>0.11364479975180193</v>
      </c>
      <c r="H63" s="32">
        <f>SUM(H59:H62)</f>
        <v>40652</v>
      </c>
      <c r="I63" s="37">
        <f t="shared" si="9"/>
        <v>5.6304397205555648E-2</v>
      </c>
      <c r="J63" s="32">
        <f>SUM(J59:J62)</f>
        <v>40652</v>
      </c>
      <c r="K63" s="37">
        <f t="shared" si="10"/>
        <v>6.4289927774254615E-2</v>
      </c>
      <c r="L63" s="32">
        <f>SUM(L59:L62)</f>
        <v>0</v>
      </c>
      <c r="M63" s="37">
        <f t="shared" si="11"/>
        <v>0</v>
      </c>
      <c r="N63" s="32">
        <f t="shared" si="12"/>
        <v>163356</v>
      </c>
      <c r="O63" s="37">
        <f t="shared" si="13"/>
        <v>0.25834265082876945</v>
      </c>
      <c r="P63" s="32">
        <f>SUM(P59:P62)</f>
        <v>78981</v>
      </c>
      <c r="Q63" s="32">
        <f>SUM(Q59:Q62)</f>
        <v>1606740</v>
      </c>
      <c r="R63" s="32">
        <f>SUM(R59:R62)</f>
        <v>1393697</v>
      </c>
      <c r="S63" s="32">
        <f>SUM(S59:S62)</f>
        <v>167722</v>
      </c>
      <c r="T63" s="37">
        <f t="shared" si="14"/>
        <v>0.12034323098923223</v>
      </c>
      <c r="U63" s="37">
        <f t="shared" si="15"/>
        <v>-0.48529393145186817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3443986</v>
      </c>
      <c r="E64" s="31">
        <v>3443986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0</v>
      </c>
      <c r="M64" s="36">
        <f t="shared" si="11"/>
        <v>0</v>
      </c>
      <c r="N64" s="31">
        <f t="shared" si="12"/>
        <v>0</v>
      </c>
      <c r="O64" s="36">
        <f t="shared" si="13"/>
        <v>0</v>
      </c>
      <c r="P64" s="31">
        <v>24121</v>
      </c>
      <c r="Q64" s="31">
        <v>2027263</v>
      </c>
      <c r="R64" s="31">
        <v>2027263</v>
      </c>
      <c r="S64" s="31">
        <v>76223</v>
      </c>
      <c r="T64" s="36">
        <f t="shared" si="14"/>
        <v>3.759896964528036E-2</v>
      </c>
      <c r="U64" s="36">
        <f t="shared" si="15"/>
        <v>-1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20000</v>
      </c>
      <c r="E65" s="31">
        <v>20000</v>
      </c>
      <c r="F65" s="31">
        <v>0</v>
      </c>
      <c r="G65" s="36">
        <f t="shared" si="8"/>
        <v>0</v>
      </c>
      <c r="H65" s="31">
        <v>0</v>
      </c>
      <c r="I65" s="36">
        <f t="shared" si="9"/>
        <v>0</v>
      </c>
      <c r="J65" s="31">
        <v>0</v>
      </c>
      <c r="K65" s="36">
        <f t="shared" si="10"/>
        <v>0</v>
      </c>
      <c r="L65" s="31">
        <v>0</v>
      </c>
      <c r="M65" s="36">
        <f t="shared" si="11"/>
        <v>0</v>
      </c>
      <c r="N65" s="31">
        <f t="shared" si="12"/>
        <v>0</v>
      </c>
      <c r="O65" s="36">
        <f t="shared" si="13"/>
        <v>0</v>
      </c>
      <c r="P65" s="31">
        <v>0</v>
      </c>
      <c r="Q65" s="31">
        <v>305476</v>
      </c>
      <c r="R65" s="31">
        <v>305476</v>
      </c>
      <c r="S65" s="31">
        <v>0</v>
      </c>
      <c r="T65" s="36">
        <f t="shared" si="14"/>
        <v>0</v>
      </c>
      <c r="U65" s="36">
        <f t="shared" si="15"/>
        <v>0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6685940</v>
      </c>
      <c r="E66" s="31">
        <v>6705940</v>
      </c>
      <c r="F66" s="31">
        <v>1156767</v>
      </c>
      <c r="G66" s="36">
        <f t="shared" si="8"/>
        <v>0.17301486402809477</v>
      </c>
      <c r="H66" s="31">
        <v>1120512</v>
      </c>
      <c r="I66" s="36">
        <f t="shared" si="9"/>
        <v>0.16759229068762208</v>
      </c>
      <c r="J66" s="31">
        <v>1293120</v>
      </c>
      <c r="K66" s="36">
        <f t="shared" si="10"/>
        <v>0.19283202653170176</v>
      </c>
      <c r="L66" s="31">
        <v>0</v>
      </c>
      <c r="M66" s="36">
        <f t="shared" si="11"/>
        <v>0</v>
      </c>
      <c r="N66" s="31">
        <f t="shared" si="12"/>
        <v>3570399</v>
      </c>
      <c r="O66" s="36">
        <f t="shared" si="13"/>
        <v>0.53242334408002456</v>
      </c>
      <c r="P66" s="31">
        <v>3551748</v>
      </c>
      <c r="Q66" s="31">
        <v>6323072</v>
      </c>
      <c r="R66" s="31">
        <v>6181147</v>
      </c>
      <c r="S66" s="31">
        <v>3808343</v>
      </c>
      <c r="T66" s="36">
        <f t="shared" si="14"/>
        <v>0.61612237987545027</v>
      </c>
      <c r="U66" s="36">
        <f t="shared" si="15"/>
        <v>-0.63592011595417242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80531918</v>
      </c>
      <c r="E67" s="31">
        <v>78751085</v>
      </c>
      <c r="F67" s="31">
        <v>15660905</v>
      </c>
      <c r="G67" s="36">
        <f t="shared" si="8"/>
        <v>0.19446829765062842</v>
      </c>
      <c r="H67" s="31">
        <v>16607559</v>
      </c>
      <c r="I67" s="36">
        <f t="shared" si="9"/>
        <v>0.20622331384184839</v>
      </c>
      <c r="J67" s="31">
        <v>17276855</v>
      </c>
      <c r="K67" s="36">
        <f t="shared" si="10"/>
        <v>0.21938561227442135</v>
      </c>
      <c r="L67" s="31">
        <v>0</v>
      </c>
      <c r="M67" s="36">
        <f t="shared" si="11"/>
        <v>0</v>
      </c>
      <c r="N67" s="31">
        <f t="shared" si="12"/>
        <v>49545319</v>
      </c>
      <c r="O67" s="36">
        <f t="shared" si="13"/>
        <v>0.62913823980964834</v>
      </c>
      <c r="P67" s="31">
        <v>14111459</v>
      </c>
      <c r="Q67" s="31">
        <v>76007767</v>
      </c>
      <c r="R67" s="31">
        <v>75507439</v>
      </c>
      <c r="S67" s="31">
        <v>43239886</v>
      </c>
      <c r="T67" s="36">
        <f t="shared" si="14"/>
        <v>0.57265729804450127</v>
      </c>
      <c r="U67" s="36">
        <f t="shared" si="15"/>
        <v>0.22431387144305925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7220100</v>
      </c>
      <c r="E68" s="31">
        <v>6446212</v>
      </c>
      <c r="F68" s="31">
        <v>1437142</v>
      </c>
      <c r="G68" s="36">
        <f t="shared" si="8"/>
        <v>0.1990473816152131</v>
      </c>
      <c r="H68" s="31">
        <v>1382135</v>
      </c>
      <c r="I68" s="36">
        <f t="shared" si="9"/>
        <v>0.19142878907494357</v>
      </c>
      <c r="J68" s="31">
        <v>968721</v>
      </c>
      <c r="K68" s="36">
        <f t="shared" si="10"/>
        <v>0.15027755835520148</v>
      </c>
      <c r="L68" s="31">
        <v>0</v>
      </c>
      <c r="M68" s="36">
        <f t="shared" si="11"/>
        <v>0</v>
      </c>
      <c r="N68" s="31">
        <f t="shared" si="12"/>
        <v>3787998</v>
      </c>
      <c r="O68" s="36">
        <f t="shared" si="13"/>
        <v>0.58763161993431179</v>
      </c>
      <c r="P68" s="31">
        <v>1391143</v>
      </c>
      <c r="Q68" s="31">
        <v>7507964</v>
      </c>
      <c r="R68" s="31">
        <v>6993293</v>
      </c>
      <c r="S68" s="31">
        <v>3719743</v>
      </c>
      <c r="T68" s="36">
        <f t="shared" si="14"/>
        <v>0.53190149476076576</v>
      </c>
      <c r="U68" s="36">
        <f t="shared" si="15"/>
        <v>-0.30365102652998288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97901944</v>
      </c>
      <c r="E70" s="32">
        <f>SUM(E64:E69)</f>
        <v>95367223</v>
      </c>
      <c r="F70" s="32">
        <f>SUM(F64:F69)</f>
        <v>18254814</v>
      </c>
      <c r="G70" s="37">
        <f t="shared" si="8"/>
        <v>0.18646017897254419</v>
      </c>
      <c r="H70" s="32">
        <f>SUM(H64:H69)</f>
        <v>19110206</v>
      </c>
      <c r="I70" s="37">
        <f t="shared" si="9"/>
        <v>0.19519741099318721</v>
      </c>
      <c r="J70" s="32">
        <f>SUM(J64:J69)</f>
        <v>19538696</v>
      </c>
      <c r="K70" s="37">
        <f t="shared" si="10"/>
        <v>0.20487852519308442</v>
      </c>
      <c r="L70" s="32">
        <f>SUM(L64:L69)</f>
        <v>0</v>
      </c>
      <c r="M70" s="37">
        <f t="shared" si="11"/>
        <v>0</v>
      </c>
      <c r="N70" s="32">
        <f t="shared" si="12"/>
        <v>56903716</v>
      </c>
      <c r="O70" s="37">
        <f t="shared" si="13"/>
        <v>0.59668001447415531</v>
      </c>
      <c r="P70" s="32">
        <f>SUM(P64:P69)</f>
        <v>19078471</v>
      </c>
      <c r="Q70" s="32">
        <f>SUM(Q64:Q69)</f>
        <v>92171542</v>
      </c>
      <c r="R70" s="32">
        <f>SUM(R64:R69)</f>
        <v>91014618</v>
      </c>
      <c r="S70" s="32">
        <f>SUM(S64:S69)</f>
        <v>50844195</v>
      </c>
      <c r="T70" s="37">
        <f t="shared" si="14"/>
        <v>0.55863767949891308</v>
      </c>
      <c r="U70" s="37">
        <f t="shared" si="15"/>
        <v>2.4122740234267193E-2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10075572</v>
      </c>
      <c r="E71" s="31">
        <v>10353184</v>
      </c>
      <c r="F71" s="31">
        <v>2993390</v>
      </c>
      <c r="G71" s="36">
        <f t="shared" si="8"/>
        <v>0.29709380271412877</v>
      </c>
      <c r="H71" s="31">
        <v>3090407</v>
      </c>
      <c r="I71" s="36">
        <f t="shared" si="9"/>
        <v>0.30672273494745511</v>
      </c>
      <c r="J71" s="31">
        <v>3067568</v>
      </c>
      <c r="K71" s="36">
        <f t="shared" si="10"/>
        <v>0.29629223241854874</v>
      </c>
      <c r="L71" s="31">
        <v>0</v>
      </c>
      <c r="M71" s="36">
        <f t="shared" si="11"/>
        <v>0</v>
      </c>
      <c r="N71" s="31">
        <f t="shared" si="12"/>
        <v>9151365</v>
      </c>
      <c r="O71" s="36">
        <f t="shared" si="13"/>
        <v>0.88391793287939247</v>
      </c>
      <c r="P71" s="31">
        <v>2868568</v>
      </c>
      <c r="Q71" s="31">
        <v>13176612</v>
      </c>
      <c r="R71" s="31">
        <v>13049392</v>
      </c>
      <c r="S71" s="31">
        <v>9099612</v>
      </c>
      <c r="T71" s="36">
        <f t="shared" si="14"/>
        <v>0.697320764063184</v>
      </c>
      <c r="U71" s="36">
        <f t="shared" si="15"/>
        <v>6.937259287560904E-2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21889390</v>
      </c>
      <c r="E72" s="31">
        <v>18762454</v>
      </c>
      <c r="F72" s="31">
        <v>4520328</v>
      </c>
      <c r="G72" s="36">
        <f t="shared" si="8"/>
        <v>0.20650771903648296</v>
      </c>
      <c r="H72" s="31">
        <v>4669612</v>
      </c>
      <c r="I72" s="36">
        <f t="shared" si="9"/>
        <v>0.21332764412347718</v>
      </c>
      <c r="J72" s="31">
        <v>5063008</v>
      </c>
      <c r="K72" s="36">
        <f t="shared" si="10"/>
        <v>0.26984785678888273</v>
      </c>
      <c r="L72" s="31">
        <v>0</v>
      </c>
      <c r="M72" s="36">
        <f t="shared" si="11"/>
        <v>0</v>
      </c>
      <c r="N72" s="31">
        <f t="shared" si="12"/>
        <v>14252948</v>
      </c>
      <c r="O72" s="36">
        <f t="shared" si="13"/>
        <v>0.75965265524435133</v>
      </c>
      <c r="P72" s="31">
        <v>6397989</v>
      </c>
      <c r="Q72" s="31">
        <v>24403361</v>
      </c>
      <c r="R72" s="31">
        <v>24403361</v>
      </c>
      <c r="S72" s="31">
        <v>15118522</v>
      </c>
      <c r="T72" s="36">
        <f t="shared" si="14"/>
        <v>0.6195262201792614</v>
      </c>
      <c r="U72" s="36">
        <f t="shared" si="15"/>
        <v>-0.20865634498590102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39348864</v>
      </c>
      <c r="E73" s="31">
        <v>39348864</v>
      </c>
      <c r="F73" s="31">
        <v>8441696</v>
      </c>
      <c r="G73" s="36">
        <f t="shared" si="8"/>
        <v>0.21453468135700182</v>
      </c>
      <c r="H73" s="31">
        <v>8499801</v>
      </c>
      <c r="I73" s="36">
        <f t="shared" si="9"/>
        <v>0.21601134406319836</v>
      </c>
      <c r="J73" s="31">
        <v>9087134</v>
      </c>
      <c r="K73" s="36">
        <f t="shared" si="10"/>
        <v>0.2309376453663313</v>
      </c>
      <c r="L73" s="31">
        <v>0</v>
      </c>
      <c r="M73" s="36">
        <f t="shared" si="11"/>
        <v>0</v>
      </c>
      <c r="N73" s="31">
        <f t="shared" si="12"/>
        <v>26028631</v>
      </c>
      <c r="O73" s="36">
        <f t="shared" si="13"/>
        <v>0.66148367078653147</v>
      </c>
      <c r="P73" s="31">
        <v>9630760</v>
      </c>
      <c r="Q73" s="31">
        <v>35180716</v>
      </c>
      <c r="R73" s="31">
        <v>37264740</v>
      </c>
      <c r="S73" s="31">
        <v>26744209</v>
      </c>
      <c r="T73" s="36">
        <f t="shared" si="14"/>
        <v>0.71768135239907749</v>
      </c>
      <c r="U73" s="36">
        <f t="shared" si="15"/>
        <v>-5.6446843239785882E-2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54437390</v>
      </c>
      <c r="E74" s="31">
        <v>53490064</v>
      </c>
      <c r="F74" s="31">
        <v>12319314</v>
      </c>
      <c r="G74" s="36">
        <f t="shared" si="8"/>
        <v>0.22630243661571578</v>
      </c>
      <c r="H74" s="31">
        <v>11921967</v>
      </c>
      <c r="I74" s="36">
        <f t="shared" si="9"/>
        <v>0.21900328064956825</v>
      </c>
      <c r="J74" s="31">
        <v>12852970</v>
      </c>
      <c r="K74" s="36">
        <f t="shared" si="10"/>
        <v>0.24028705592874219</v>
      </c>
      <c r="L74" s="31">
        <v>0</v>
      </c>
      <c r="M74" s="36">
        <f t="shared" si="11"/>
        <v>0</v>
      </c>
      <c r="N74" s="31">
        <f t="shared" si="12"/>
        <v>37094251</v>
      </c>
      <c r="O74" s="36">
        <f t="shared" si="13"/>
        <v>0.69347927869370285</v>
      </c>
      <c r="P74" s="31">
        <v>11070179</v>
      </c>
      <c r="Q74" s="31">
        <v>13075473</v>
      </c>
      <c r="R74" s="31">
        <v>46350548</v>
      </c>
      <c r="S74" s="31">
        <v>33861935</v>
      </c>
      <c r="T74" s="36">
        <f t="shared" si="14"/>
        <v>0.73056169691887995</v>
      </c>
      <c r="U74" s="36">
        <f t="shared" si="15"/>
        <v>0.16104446007602946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20527985</v>
      </c>
      <c r="E75" s="31">
        <v>17548192</v>
      </c>
      <c r="F75" s="31">
        <v>2420265</v>
      </c>
      <c r="G75" s="36">
        <f t="shared" si="8"/>
        <v>0.11790075840371084</v>
      </c>
      <c r="H75" s="31">
        <v>3119682</v>
      </c>
      <c r="I75" s="36">
        <f t="shared" si="9"/>
        <v>0.15197214923919714</v>
      </c>
      <c r="J75" s="31">
        <v>3561524</v>
      </c>
      <c r="K75" s="36">
        <f t="shared" si="10"/>
        <v>0.20295674904856295</v>
      </c>
      <c r="L75" s="31">
        <v>0</v>
      </c>
      <c r="M75" s="36">
        <f t="shared" si="11"/>
        <v>0</v>
      </c>
      <c r="N75" s="31">
        <f t="shared" si="12"/>
        <v>9101471</v>
      </c>
      <c r="O75" s="36">
        <f t="shared" si="13"/>
        <v>0.51865576807000968</v>
      </c>
      <c r="P75" s="31">
        <v>3399473</v>
      </c>
      <c r="Q75" s="31">
        <v>2791526</v>
      </c>
      <c r="R75" s="31">
        <v>18112385</v>
      </c>
      <c r="S75" s="31">
        <v>12077583</v>
      </c>
      <c r="T75" s="36">
        <f t="shared" si="14"/>
        <v>0.66681350909888459</v>
      </c>
      <c r="U75" s="36">
        <f t="shared" si="15"/>
        <v>4.7669447587905589E-2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5001812</v>
      </c>
      <c r="E76" s="31">
        <v>7885695</v>
      </c>
      <c r="F76" s="31">
        <v>1165130</v>
      </c>
      <c r="G76" s="36">
        <f t="shared" si="8"/>
        <v>0.23294158197069381</v>
      </c>
      <c r="H76" s="31">
        <v>1268160</v>
      </c>
      <c r="I76" s="36">
        <f t="shared" si="9"/>
        <v>0.25354011706157686</v>
      </c>
      <c r="J76" s="31">
        <v>1271909</v>
      </c>
      <c r="K76" s="36">
        <f t="shared" si="10"/>
        <v>0.16129320243808568</v>
      </c>
      <c r="L76" s="31">
        <v>0</v>
      </c>
      <c r="M76" s="36">
        <f t="shared" si="11"/>
        <v>0</v>
      </c>
      <c r="N76" s="31">
        <f t="shared" si="12"/>
        <v>3705199</v>
      </c>
      <c r="O76" s="36">
        <f t="shared" si="13"/>
        <v>0.46986334115128725</v>
      </c>
      <c r="P76" s="31">
        <v>2234254</v>
      </c>
      <c r="Q76" s="31">
        <v>4634400</v>
      </c>
      <c r="R76" s="31">
        <v>4623131</v>
      </c>
      <c r="S76" s="31">
        <v>3945492</v>
      </c>
      <c r="T76" s="36">
        <f t="shared" si="14"/>
        <v>0.8534242270011384</v>
      </c>
      <c r="U76" s="36">
        <f t="shared" si="15"/>
        <v>-0.4307231854569803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112992</v>
      </c>
      <c r="E77" s="31">
        <v>112992</v>
      </c>
      <c r="F77" s="31">
        <v>26750</v>
      </c>
      <c r="G77" s="36">
        <f t="shared" si="8"/>
        <v>0.23674242424242425</v>
      </c>
      <c r="H77" s="31">
        <v>31234</v>
      </c>
      <c r="I77" s="36">
        <f t="shared" si="9"/>
        <v>0.27642664967431324</v>
      </c>
      <c r="J77" s="31">
        <v>535</v>
      </c>
      <c r="K77" s="36">
        <f t="shared" si="10"/>
        <v>4.734848484848485E-3</v>
      </c>
      <c r="L77" s="31">
        <v>0</v>
      </c>
      <c r="M77" s="36">
        <f t="shared" si="11"/>
        <v>0</v>
      </c>
      <c r="N77" s="31">
        <f t="shared" si="12"/>
        <v>58519</v>
      </c>
      <c r="O77" s="36">
        <f t="shared" si="13"/>
        <v>0.517903922401586</v>
      </c>
      <c r="P77" s="31">
        <v>27467</v>
      </c>
      <c r="Q77" s="31">
        <v>80004</v>
      </c>
      <c r="R77" s="31">
        <v>73428</v>
      </c>
      <c r="S77" s="31">
        <v>36177</v>
      </c>
      <c r="T77" s="36">
        <f t="shared" si="14"/>
        <v>0.49268671351528026</v>
      </c>
      <c r="U77" s="36">
        <f t="shared" si="15"/>
        <v>-0.98052208104270577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151394005</v>
      </c>
      <c r="E78" s="32">
        <f>SUM(E71:E77)</f>
        <v>147501445</v>
      </c>
      <c r="F78" s="32">
        <f>SUM(F71:F77)</f>
        <v>31886873</v>
      </c>
      <c r="G78" s="37">
        <f t="shared" si="8"/>
        <v>0.21062176801518659</v>
      </c>
      <c r="H78" s="32">
        <f>SUM(H71:H77)</f>
        <v>32600863</v>
      </c>
      <c r="I78" s="37">
        <f t="shared" si="9"/>
        <v>0.21533787285698663</v>
      </c>
      <c r="J78" s="32">
        <f>SUM(J71:J77)</f>
        <v>34904648</v>
      </c>
      <c r="K78" s="37">
        <f t="shared" si="10"/>
        <v>0.23663936309234124</v>
      </c>
      <c r="L78" s="32">
        <f>SUM(L71:L77)</f>
        <v>0</v>
      </c>
      <c r="M78" s="37">
        <f t="shared" si="11"/>
        <v>0</v>
      </c>
      <c r="N78" s="32">
        <f t="shared" si="12"/>
        <v>99392384</v>
      </c>
      <c r="O78" s="37">
        <f t="shared" si="13"/>
        <v>0.67384006983795985</v>
      </c>
      <c r="P78" s="32">
        <f>SUM(P71:P77)</f>
        <v>35628690</v>
      </c>
      <c r="Q78" s="32">
        <f>SUM(Q71:Q77)</f>
        <v>93342092</v>
      </c>
      <c r="R78" s="32">
        <f>SUM(R71:R77)</f>
        <v>143876985</v>
      </c>
      <c r="S78" s="32">
        <f>SUM(S71:S77)</f>
        <v>100883530</v>
      </c>
      <c r="T78" s="37">
        <f t="shared" si="14"/>
        <v>0.7011790662697025</v>
      </c>
      <c r="U78" s="37">
        <f t="shared" si="15"/>
        <v>-2.0321881045864965E-2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53853641</v>
      </c>
      <c r="E79" s="31">
        <v>55965510</v>
      </c>
      <c r="F79" s="31">
        <v>9701347</v>
      </c>
      <c r="G79" s="36">
        <f t="shared" si="8"/>
        <v>0.18014282451208824</v>
      </c>
      <c r="H79" s="31">
        <v>10619155</v>
      </c>
      <c r="I79" s="36">
        <f t="shared" si="9"/>
        <v>0.19718546049653357</v>
      </c>
      <c r="J79" s="31">
        <v>10616467</v>
      </c>
      <c r="K79" s="36">
        <f t="shared" si="10"/>
        <v>0.18969660063850038</v>
      </c>
      <c r="L79" s="31">
        <v>0</v>
      </c>
      <c r="M79" s="36">
        <f t="shared" si="11"/>
        <v>0</v>
      </c>
      <c r="N79" s="31">
        <f t="shared" si="12"/>
        <v>30936969</v>
      </c>
      <c r="O79" s="36">
        <f t="shared" si="13"/>
        <v>0.55278633215349959</v>
      </c>
      <c r="P79" s="31">
        <v>9976714</v>
      </c>
      <c r="Q79" s="31">
        <v>48126927</v>
      </c>
      <c r="R79" s="31">
        <v>51560536</v>
      </c>
      <c r="S79" s="31">
        <v>31759165</v>
      </c>
      <c r="T79" s="36">
        <f t="shared" si="14"/>
        <v>0.61595878289550754</v>
      </c>
      <c r="U79" s="36">
        <f t="shared" si="15"/>
        <v>6.4124620591509363E-2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9227012</v>
      </c>
      <c r="E80" s="31">
        <v>12576282</v>
      </c>
      <c r="F80" s="31">
        <v>1760337</v>
      </c>
      <c r="G80" s="36">
        <f t="shared" si="8"/>
        <v>0.19078082915682781</v>
      </c>
      <c r="H80" s="31">
        <v>2191972</v>
      </c>
      <c r="I80" s="36">
        <f t="shared" si="9"/>
        <v>0.23756032830563134</v>
      </c>
      <c r="J80" s="31">
        <v>2655852</v>
      </c>
      <c r="K80" s="36">
        <f t="shared" si="10"/>
        <v>0.2111794248888503</v>
      </c>
      <c r="L80" s="31">
        <v>0</v>
      </c>
      <c r="M80" s="36">
        <f t="shared" si="11"/>
        <v>0</v>
      </c>
      <c r="N80" s="31">
        <f t="shared" si="12"/>
        <v>6608161</v>
      </c>
      <c r="O80" s="36">
        <f t="shared" si="13"/>
        <v>0.5254463123520926</v>
      </c>
      <c r="P80" s="31">
        <v>2963879</v>
      </c>
      <c r="Q80" s="31">
        <v>2370443</v>
      </c>
      <c r="R80" s="31">
        <v>8928734</v>
      </c>
      <c r="S80" s="31">
        <v>6067560</v>
      </c>
      <c r="T80" s="36">
        <f t="shared" si="14"/>
        <v>0.6795543466744558</v>
      </c>
      <c r="U80" s="36">
        <f t="shared" si="15"/>
        <v>-0.10392698217437346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51913820</v>
      </c>
      <c r="E81" s="31">
        <v>52464620</v>
      </c>
      <c r="F81" s="31">
        <v>10167270</v>
      </c>
      <c r="G81" s="36">
        <f t="shared" si="8"/>
        <v>0.19584900513967185</v>
      </c>
      <c r="H81" s="31">
        <v>10676637</v>
      </c>
      <c r="I81" s="36">
        <f t="shared" si="9"/>
        <v>0.20566078550952327</v>
      </c>
      <c r="J81" s="31">
        <v>12146448</v>
      </c>
      <c r="K81" s="36">
        <f t="shared" si="10"/>
        <v>0.2315169346504368</v>
      </c>
      <c r="L81" s="31">
        <v>0</v>
      </c>
      <c r="M81" s="36">
        <f t="shared" si="11"/>
        <v>0</v>
      </c>
      <c r="N81" s="31">
        <f t="shared" si="12"/>
        <v>32990355</v>
      </c>
      <c r="O81" s="36">
        <f t="shared" si="13"/>
        <v>0.62881147333193299</v>
      </c>
      <c r="P81" s="31">
        <v>12657219</v>
      </c>
      <c r="Q81" s="31">
        <v>45028410</v>
      </c>
      <c r="R81" s="31">
        <v>48150440</v>
      </c>
      <c r="S81" s="31">
        <v>32299859</v>
      </c>
      <c r="T81" s="36">
        <f t="shared" si="14"/>
        <v>0.67081129476698442</v>
      </c>
      <c r="U81" s="36">
        <f t="shared" si="15"/>
        <v>-4.0354125183422962E-2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0</v>
      </c>
      <c r="E82" s="31">
        <v>0</v>
      </c>
      <c r="F82" s="31">
        <v>0</v>
      </c>
      <c r="G82" s="36">
        <f t="shared" si="8"/>
        <v>0</v>
      </c>
      <c r="H82" s="31">
        <v>0</v>
      </c>
      <c r="I82" s="36">
        <f t="shared" si="9"/>
        <v>0</v>
      </c>
      <c r="J82" s="31">
        <v>0</v>
      </c>
      <c r="K82" s="36">
        <f t="shared" si="10"/>
        <v>0</v>
      </c>
      <c r="L82" s="31">
        <v>0</v>
      </c>
      <c r="M82" s="36">
        <f t="shared" si="11"/>
        <v>0</v>
      </c>
      <c r="N82" s="31">
        <f t="shared" si="12"/>
        <v>0</v>
      </c>
      <c r="O82" s="36">
        <f t="shared" si="13"/>
        <v>0</v>
      </c>
      <c r="P82" s="31">
        <v>0</v>
      </c>
      <c r="Q82" s="31">
        <v>0</v>
      </c>
      <c r="R82" s="31">
        <v>0</v>
      </c>
      <c r="S82" s="31">
        <v>0</v>
      </c>
      <c r="T82" s="36">
        <f t="shared" si="14"/>
        <v>0</v>
      </c>
      <c r="U82" s="36">
        <f t="shared" si="15"/>
        <v>0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114994473</v>
      </c>
      <c r="E84" s="32">
        <f>SUM(E79:E83)</f>
        <v>121006412</v>
      </c>
      <c r="F84" s="32">
        <f>SUM(F79:F83)</f>
        <v>21628954</v>
      </c>
      <c r="G84" s="37">
        <f t="shared" si="8"/>
        <v>0.18808690048955656</v>
      </c>
      <c r="H84" s="32">
        <f>SUM(H79:H83)</f>
        <v>23487764</v>
      </c>
      <c r="I84" s="37">
        <f t="shared" si="9"/>
        <v>0.20425124257928465</v>
      </c>
      <c r="J84" s="32">
        <f>SUM(J79:J83)</f>
        <v>25418767</v>
      </c>
      <c r="K84" s="37">
        <f t="shared" si="10"/>
        <v>0.21006132303137787</v>
      </c>
      <c r="L84" s="32">
        <f>SUM(L79:L83)</f>
        <v>0</v>
      </c>
      <c r="M84" s="37">
        <f t="shared" si="11"/>
        <v>0</v>
      </c>
      <c r="N84" s="32">
        <f t="shared" si="12"/>
        <v>70535485</v>
      </c>
      <c r="O84" s="37">
        <f t="shared" si="13"/>
        <v>0.58290700330822143</v>
      </c>
      <c r="P84" s="32">
        <f>SUM(P79:P83)</f>
        <v>25597812</v>
      </c>
      <c r="Q84" s="32">
        <f>SUM(Q79:Q83)</f>
        <v>95525780</v>
      </c>
      <c r="R84" s="32">
        <f>SUM(R79:R83)</f>
        <v>108639710</v>
      </c>
      <c r="S84" s="32">
        <f>SUM(S79:S83)</f>
        <v>70126584</v>
      </c>
      <c r="T84" s="37">
        <f t="shared" si="14"/>
        <v>0.64549678934157684</v>
      </c>
      <c r="U84" s="37">
        <f t="shared" si="15"/>
        <v>-6.9945431273579217E-3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621458497</v>
      </c>
      <c r="E85" s="32">
        <f>SUM(E57,E59:E62,E64:E69,E71:E77,E79:E83)</f>
        <v>621980840</v>
      </c>
      <c r="F85" s="32">
        <f>SUM(F57,F59:F62,F64:F69,F71:F77,F79:F83)</f>
        <v>125691529</v>
      </c>
      <c r="G85" s="37">
        <f t="shared" si="8"/>
        <v>0.20225249088516364</v>
      </c>
      <c r="H85" s="32">
        <f>SUM(H57,H59:H62,H64:H69,H71:H77,H79:H83)</f>
        <v>129752038</v>
      </c>
      <c r="I85" s="37">
        <f t="shared" si="9"/>
        <v>0.20878632865486429</v>
      </c>
      <c r="J85" s="32">
        <f>SUM(J57,J59:J62,J64:J69,J71:J77,J79:J83)</f>
        <v>138319761</v>
      </c>
      <c r="K85" s="37">
        <f t="shared" si="10"/>
        <v>0.22238588732090203</v>
      </c>
      <c r="L85" s="32">
        <f>SUM(L57,L59:L62,L64:L69,L71:L77,L79:L83)</f>
        <v>0</v>
      </c>
      <c r="M85" s="37">
        <f t="shared" si="11"/>
        <v>0</v>
      </c>
      <c r="N85" s="32">
        <f t="shared" si="12"/>
        <v>393763328</v>
      </c>
      <c r="O85" s="37">
        <f t="shared" si="13"/>
        <v>0.63307951415352282</v>
      </c>
      <c r="P85" s="32">
        <f>SUM(P57,P59:P62,P64:P69,P71:P77,P79:P83)</f>
        <v>132034510</v>
      </c>
      <c r="Q85" s="32">
        <f>SUM(Q57,Q59:Q62,Q64:Q69,Q71:Q77,Q79:Q83)</f>
        <v>500666316</v>
      </c>
      <c r="R85" s="32">
        <f>SUM(R57,R59:R62,R64:R69,R71:R77,R79:R83)</f>
        <v>588876599</v>
      </c>
      <c r="S85" s="32">
        <f>SUM(S57,S59:S62,S64:S69,S71:S77,S79:S83)</f>
        <v>378451119</v>
      </c>
      <c r="T85" s="37">
        <f t="shared" si="14"/>
        <v>0.64266625578714842</v>
      </c>
      <c r="U85" s="37">
        <f t="shared" si="15"/>
        <v>4.7603092555120519E-2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1347447331</v>
      </c>
      <c r="E88" s="31">
        <v>1298156604</v>
      </c>
      <c r="F88" s="31">
        <v>262588434</v>
      </c>
      <c r="G88" s="36">
        <f t="shared" ref="G88:G99" si="16">IF(($D88      =0),0,($F88      /$D88      ))</f>
        <v>0.19487844011321878</v>
      </c>
      <c r="H88" s="31">
        <v>275334009</v>
      </c>
      <c r="I88" s="36">
        <f t="shared" ref="I88:I99" si="17">IF(($D88      =0),0,($H88      /$D88      ))</f>
        <v>0.20433749257988623</v>
      </c>
      <c r="J88" s="31">
        <v>288771819</v>
      </c>
      <c r="K88" s="36">
        <f t="shared" ref="K88:K99" si="18">IF(($E88      =0),0,($J88      /$E88      ))</f>
        <v>0.22244759847171722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826694262</v>
      </c>
      <c r="O88" s="36">
        <f t="shared" ref="O88:O99" si="21">IF(($E88      =0),0,($N88      /$E88      ))</f>
        <v>0.63682167425156044</v>
      </c>
      <c r="P88" s="31">
        <v>279227955</v>
      </c>
      <c r="Q88" s="31">
        <v>1291063028</v>
      </c>
      <c r="R88" s="31">
        <v>1204822908</v>
      </c>
      <c r="S88" s="31">
        <v>794869100</v>
      </c>
      <c r="T88" s="36">
        <f t="shared" ref="T88:T99" si="22">IF(($R88      =0),0,($S88      /$R88      ))</f>
        <v>0.65973936478306072</v>
      </c>
      <c r="U88" s="36">
        <f t="shared" ref="U88:U99" si="23">IF(($P88      =0),0,(($J88      /$P88      )-1))</f>
        <v>3.4179471750956925E-2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206329000</v>
      </c>
      <c r="E89" s="31">
        <v>209546000</v>
      </c>
      <c r="F89" s="31">
        <v>18908335</v>
      </c>
      <c r="G89" s="36">
        <f t="shared" si="16"/>
        <v>9.1641674219329325E-2</v>
      </c>
      <c r="H89" s="31">
        <v>31484207</v>
      </c>
      <c r="I89" s="36">
        <f t="shared" si="17"/>
        <v>0.15259225314909683</v>
      </c>
      <c r="J89" s="31">
        <v>37380082</v>
      </c>
      <c r="K89" s="36">
        <f t="shared" si="18"/>
        <v>0.1783860441144188</v>
      </c>
      <c r="L89" s="31">
        <v>0</v>
      </c>
      <c r="M89" s="36">
        <f t="shared" si="19"/>
        <v>0</v>
      </c>
      <c r="N89" s="31">
        <f t="shared" si="20"/>
        <v>87772624</v>
      </c>
      <c r="O89" s="36">
        <f t="shared" si="21"/>
        <v>0.41887043417674402</v>
      </c>
      <c r="P89" s="31">
        <v>30763493</v>
      </c>
      <c r="Q89" s="31">
        <v>199919000</v>
      </c>
      <c r="R89" s="31">
        <v>200020000</v>
      </c>
      <c r="S89" s="31">
        <v>63423333</v>
      </c>
      <c r="T89" s="36">
        <f t="shared" si="22"/>
        <v>0.31708495650434959</v>
      </c>
      <c r="U89" s="36">
        <f t="shared" si="23"/>
        <v>0.21507924994083094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518120122</v>
      </c>
      <c r="E90" s="31">
        <v>478717921</v>
      </c>
      <c r="F90" s="31">
        <v>101972046</v>
      </c>
      <c r="G90" s="36">
        <f t="shared" si="16"/>
        <v>0.19681159188795219</v>
      </c>
      <c r="H90" s="31">
        <v>105795436</v>
      </c>
      <c r="I90" s="36">
        <f t="shared" si="17"/>
        <v>0.20419094242396554</v>
      </c>
      <c r="J90" s="31">
        <v>107619958</v>
      </c>
      <c r="K90" s="36">
        <f t="shared" si="18"/>
        <v>0.22480870942786368</v>
      </c>
      <c r="L90" s="31">
        <v>0</v>
      </c>
      <c r="M90" s="36">
        <f t="shared" si="19"/>
        <v>0</v>
      </c>
      <c r="N90" s="31">
        <f t="shared" si="20"/>
        <v>315387440</v>
      </c>
      <c r="O90" s="36">
        <f t="shared" si="21"/>
        <v>0.65881686514092297</v>
      </c>
      <c r="P90" s="31">
        <v>142058286</v>
      </c>
      <c r="Q90" s="31">
        <v>542028355</v>
      </c>
      <c r="R90" s="31">
        <v>452252176</v>
      </c>
      <c r="S90" s="31">
        <v>425050350</v>
      </c>
      <c r="T90" s="36">
        <f t="shared" si="22"/>
        <v>0.93985252599425861</v>
      </c>
      <c r="U90" s="36">
        <f t="shared" si="23"/>
        <v>-0.24242393013245278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2071896453</v>
      </c>
      <c r="E91" s="32">
        <f>SUM(E88:E90)</f>
        <v>1986420525</v>
      </c>
      <c r="F91" s="32">
        <f>SUM(F88:F90)</f>
        <v>383468815</v>
      </c>
      <c r="G91" s="37">
        <f t="shared" si="16"/>
        <v>0.18508107123054185</v>
      </c>
      <c r="H91" s="32">
        <f>SUM(H88:H90)</f>
        <v>412613652</v>
      </c>
      <c r="I91" s="37">
        <f t="shared" si="17"/>
        <v>0.19914781523109254</v>
      </c>
      <c r="J91" s="32">
        <f>SUM(J88:J90)</f>
        <v>433771859</v>
      </c>
      <c r="K91" s="37">
        <f t="shared" si="18"/>
        <v>0.21836859493787197</v>
      </c>
      <c r="L91" s="32">
        <f>SUM(L88:L90)</f>
        <v>0</v>
      </c>
      <c r="M91" s="37">
        <f t="shared" si="19"/>
        <v>0</v>
      </c>
      <c r="N91" s="32">
        <f t="shared" si="20"/>
        <v>1229854326</v>
      </c>
      <c r="O91" s="37">
        <f t="shared" si="21"/>
        <v>0.61913089928427922</v>
      </c>
      <c r="P91" s="32">
        <f>SUM(P88:P90)</f>
        <v>452049734</v>
      </c>
      <c r="Q91" s="32">
        <f>SUM(Q88:Q90)</f>
        <v>2033010383</v>
      </c>
      <c r="R91" s="32">
        <f>SUM(R88:R90)</f>
        <v>1857095084</v>
      </c>
      <c r="S91" s="32">
        <f>SUM(S88:S90)</f>
        <v>1283342783</v>
      </c>
      <c r="T91" s="37">
        <f t="shared" si="22"/>
        <v>0.69104850583945654</v>
      </c>
      <c r="U91" s="37">
        <f t="shared" si="23"/>
        <v>-4.0433327630273519E-2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34377503</v>
      </c>
      <c r="E92" s="31">
        <v>31526749</v>
      </c>
      <c r="F92" s="31">
        <v>5570528</v>
      </c>
      <c r="G92" s="36">
        <f t="shared" si="16"/>
        <v>0.1620399247728958</v>
      </c>
      <c r="H92" s="31">
        <v>6142038</v>
      </c>
      <c r="I92" s="36">
        <f t="shared" si="17"/>
        <v>0.17866445971948575</v>
      </c>
      <c r="J92" s="31">
        <v>6437186</v>
      </c>
      <c r="K92" s="36">
        <f t="shared" si="18"/>
        <v>0.20418172517565955</v>
      </c>
      <c r="L92" s="31">
        <v>0</v>
      </c>
      <c r="M92" s="36">
        <f t="shared" si="19"/>
        <v>0</v>
      </c>
      <c r="N92" s="31">
        <f t="shared" si="20"/>
        <v>18149752</v>
      </c>
      <c r="O92" s="36">
        <f t="shared" si="21"/>
        <v>0.57569373867251583</v>
      </c>
      <c r="P92" s="31">
        <v>6930572</v>
      </c>
      <c r="Q92" s="31">
        <v>26895326</v>
      </c>
      <c r="R92" s="31">
        <v>26795275</v>
      </c>
      <c r="S92" s="31">
        <v>19440036</v>
      </c>
      <c r="T92" s="36">
        <f t="shared" si="22"/>
        <v>0.72550238801430478</v>
      </c>
      <c r="U92" s="36">
        <f t="shared" si="23"/>
        <v>-7.1189795012590595E-2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48533696</v>
      </c>
      <c r="E93" s="31">
        <v>49230269</v>
      </c>
      <c r="F93" s="31">
        <v>8579297</v>
      </c>
      <c r="G93" s="36">
        <f t="shared" si="16"/>
        <v>0.17676990847760699</v>
      </c>
      <c r="H93" s="31">
        <v>12478205</v>
      </c>
      <c r="I93" s="36">
        <f t="shared" si="17"/>
        <v>0.25710395103640982</v>
      </c>
      <c r="J93" s="31">
        <v>12167779</v>
      </c>
      <c r="K93" s="36">
        <f t="shared" si="18"/>
        <v>0.24716052232011976</v>
      </c>
      <c r="L93" s="31">
        <v>0</v>
      </c>
      <c r="M93" s="36">
        <f t="shared" si="19"/>
        <v>0</v>
      </c>
      <c r="N93" s="31">
        <f t="shared" si="20"/>
        <v>33225281</v>
      </c>
      <c r="O93" s="36">
        <f t="shared" si="21"/>
        <v>0.67489537788225373</v>
      </c>
      <c r="P93" s="31">
        <v>13333546</v>
      </c>
      <c r="Q93" s="31">
        <v>43949281</v>
      </c>
      <c r="R93" s="31">
        <v>45961404</v>
      </c>
      <c r="S93" s="31">
        <v>31661093</v>
      </c>
      <c r="T93" s="36">
        <f t="shared" si="22"/>
        <v>0.68886261612025601</v>
      </c>
      <c r="U93" s="36">
        <f t="shared" si="23"/>
        <v>-8.7431130473468954E-2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5333010</v>
      </c>
      <c r="E94" s="31">
        <v>12591360</v>
      </c>
      <c r="F94" s="31">
        <v>2848297</v>
      </c>
      <c r="G94" s="36">
        <f t="shared" si="16"/>
        <v>0.53408806658903696</v>
      </c>
      <c r="H94" s="31">
        <v>3492207</v>
      </c>
      <c r="I94" s="36">
        <f t="shared" si="17"/>
        <v>0.6548285114785084</v>
      </c>
      <c r="J94" s="31">
        <v>3293770</v>
      </c>
      <c r="K94" s="36">
        <f t="shared" si="18"/>
        <v>0.26158969324997461</v>
      </c>
      <c r="L94" s="31">
        <v>0</v>
      </c>
      <c r="M94" s="36">
        <f t="shared" si="19"/>
        <v>0</v>
      </c>
      <c r="N94" s="31">
        <f t="shared" si="20"/>
        <v>9634274</v>
      </c>
      <c r="O94" s="36">
        <f t="shared" si="21"/>
        <v>0.76514959464267562</v>
      </c>
      <c r="P94" s="31">
        <v>2098339</v>
      </c>
      <c r="Q94" s="31">
        <v>5575472</v>
      </c>
      <c r="R94" s="31">
        <v>5119642</v>
      </c>
      <c r="S94" s="31">
        <v>5578496</v>
      </c>
      <c r="T94" s="36">
        <f t="shared" si="22"/>
        <v>1.0896261887061633</v>
      </c>
      <c r="U94" s="36">
        <f t="shared" si="23"/>
        <v>0.56970346545529593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3351600</v>
      </c>
      <c r="E95" s="31">
        <v>3746121</v>
      </c>
      <c r="F95" s="31">
        <v>959694</v>
      </c>
      <c r="G95" s="36">
        <f t="shared" si="16"/>
        <v>0.28633906194056569</v>
      </c>
      <c r="H95" s="31">
        <v>946796</v>
      </c>
      <c r="I95" s="36">
        <f t="shared" si="17"/>
        <v>0.28249075068623941</v>
      </c>
      <c r="J95" s="31">
        <v>915785</v>
      </c>
      <c r="K95" s="36">
        <f t="shared" si="18"/>
        <v>0.24446220503822488</v>
      </c>
      <c r="L95" s="31">
        <v>0</v>
      </c>
      <c r="M95" s="36">
        <f t="shared" si="19"/>
        <v>0</v>
      </c>
      <c r="N95" s="31">
        <f t="shared" si="20"/>
        <v>2822275</v>
      </c>
      <c r="O95" s="36">
        <f t="shared" si="21"/>
        <v>0.75338596911311728</v>
      </c>
      <c r="P95" s="31">
        <v>868997</v>
      </c>
      <c r="Q95" s="31">
        <v>3643122</v>
      </c>
      <c r="R95" s="31">
        <v>3220116</v>
      </c>
      <c r="S95" s="31">
        <v>2649429</v>
      </c>
      <c r="T95" s="36">
        <f t="shared" si="22"/>
        <v>0.82277439694719068</v>
      </c>
      <c r="U95" s="36">
        <f t="shared" si="23"/>
        <v>5.384138265149363E-2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91595809</v>
      </c>
      <c r="E96" s="32">
        <f>SUM(E92:E95)</f>
        <v>97094499</v>
      </c>
      <c r="F96" s="32">
        <f>SUM(F92:F95)</f>
        <v>17957816</v>
      </c>
      <c r="G96" s="37">
        <f t="shared" si="16"/>
        <v>0.19605499635905829</v>
      </c>
      <c r="H96" s="32">
        <f>SUM(H92:H95)</f>
        <v>23059246</v>
      </c>
      <c r="I96" s="37">
        <f t="shared" si="17"/>
        <v>0.25175001183733198</v>
      </c>
      <c r="J96" s="32">
        <f>SUM(J92:J95)</f>
        <v>22814520</v>
      </c>
      <c r="K96" s="37">
        <f t="shared" si="18"/>
        <v>0.2349723232003082</v>
      </c>
      <c r="L96" s="32">
        <f>SUM(L92:L95)</f>
        <v>0</v>
      </c>
      <c r="M96" s="37">
        <f t="shared" si="19"/>
        <v>0</v>
      </c>
      <c r="N96" s="32">
        <f t="shared" si="20"/>
        <v>63831582</v>
      </c>
      <c r="O96" s="37">
        <f t="shared" si="21"/>
        <v>0.65741707982859054</v>
      </c>
      <c r="P96" s="32">
        <f>SUM(P92:P95)</f>
        <v>23231454</v>
      </c>
      <c r="Q96" s="32">
        <f>SUM(Q92:Q95)</f>
        <v>80063201</v>
      </c>
      <c r="R96" s="32">
        <f>SUM(R92:R95)</f>
        <v>81096437</v>
      </c>
      <c r="S96" s="32">
        <f>SUM(S92:S95)</f>
        <v>59329054</v>
      </c>
      <c r="T96" s="37">
        <f t="shared" si="22"/>
        <v>0.7315864444204867</v>
      </c>
      <c r="U96" s="37">
        <f t="shared" si="23"/>
        <v>-1.7946961046863441E-2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156697682</v>
      </c>
      <c r="E97" s="31">
        <v>155243484</v>
      </c>
      <c r="F97" s="31">
        <v>16433330</v>
      </c>
      <c r="G97" s="36">
        <f t="shared" si="16"/>
        <v>0.10487283404741111</v>
      </c>
      <c r="H97" s="31">
        <v>21473323</v>
      </c>
      <c r="I97" s="36">
        <f t="shared" si="17"/>
        <v>0.13703663465806726</v>
      </c>
      <c r="J97" s="31">
        <v>20535877</v>
      </c>
      <c r="K97" s="36">
        <f t="shared" si="18"/>
        <v>0.13228173235277302</v>
      </c>
      <c r="L97" s="31">
        <v>0</v>
      </c>
      <c r="M97" s="36">
        <f t="shared" si="19"/>
        <v>0</v>
      </c>
      <c r="N97" s="31">
        <f t="shared" si="20"/>
        <v>58442530</v>
      </c>
      <c r="O97" s="36">
        <f t="shared" si="21"/>
        <v>0.37645721736056892</v>
      </c>
      <c r="P97" s="31">
        <v>22182667</v>
      </c>
      <c r="Q97" s="31">
        <v>138513090</v>
      </c>
      <c r="R97" s="31">
        <v>107428888</v>
      </c>
      <c r="S97" s="31">
        <v>71721929</v>
      </c>
      <c r="T97" s="36">
        <f t="shared" si="22"/>
        <v>0.6676223717404578</v>
      </c>
      <c r="U97" s="36">
        <f t="shared" si="23"/>
        <v>-7.4237691978155773E-2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27114023</v>
      </c>
      <c r="E98" s="31">
        <v>29557459</v>
      </c>
      <c r="F98" s="31">
        <v>5968543</v>
      </c>
      <c r="G98" s="36">
        <f t="shared" si="16"/>
        <v>0.22012753326940823</v>
      </c>
      <c r="H98" s="31">
        <v>6504420</v>
      </c>
      <c r="I98" s="36">
        <f t="shared" si="17"/>
        <v>0.23989136543846704</v>
      </c>
      <c r="J98" s="31">
        <v>5534052</v>
      </c>
      <c r="K98" s="36">
        <f t="shared" si="18"/>
        <v>0.1872303028484282</v>
      </c>
      <c r="L98" s="31">
        <v>0</v>
      </c>
      <c r="M98" s="36">
        <f t="shared" si="19"/>
        <v>0</v>
      </c>
      <c r="N98" s="31">
        <f t="shared" si="20"/>
        <v>18007015</v>
      </c>
      <c r="O98" s="36">
        <f t="shared" si="21"/>
        <v>0.60922067082965425</v>
      </c>
      <c r="P98" s="31">
        <v>8106615</v>
      </c>
      <c r="Q98" s="31">
        <v>32108949</v>
      </c>
      <c r="R98" s="31">
        <v>28017325</v>
      </c>
      <c r="S98" s="31">
        <v>19717505</v>
      </c>
      <c r="T98" s="36">
        <f t="shared" si="22"/>
        <v>0.70376115492824531</v>
      </c>
      <c r="U98" s="36">
        <f t="shared" si="23"/>
        <v>-0.31734120838352387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55625796</v>
      </c>
      <c r="E99" s="31">
        <v>55625796</v>
      </c>
      <c r="F99" s="31">
        <v>12142027</v>
      </c>
      <c r="G99" s="36">
        <f t="shared" si="16"/>
        <v>0.21828050784208103</v>
      </c>
      <c r="H99" s="31">
        <v>15856265</v>
      </c>
      <c r="I99" s="36">
        <f t="shared" si="17"/>
        <v>0.28505237030675479</v>
      </c>
      <c r="J99" s="31">
        <v>7544884</v>
      </c>
      <c r="K99" s="36">
        <f t="shared" si="18"/>
        <v>0.1356364230724896</v>
      </c>
      <c r="L99" s="31">
        <v>0</v>
      </c>
      <c r="M99" s="36">
        <f t="shared" si="19"/>
        <v>0</v>
      </c>
      <c r="N99" s="31">
        <f t="shared" si="20"/>
        <v>35543176</v>
      </c>
      <c r="O99" s="36">
        <f t="shared" si="21"/>
        <v>0.63896930122132545</v>
      </c>
      <c r="P99" s="31">
        <v>15892105</v>
      </c>
      <c r="Q99" s="31">
        <v>46345396</v>
      </c>
      <c r="R99" s="31">
        <v>46615396</v>
      </c>
      <c r="S99" s="31">
        <v>43286488</v>
      </c>
      <c r="T99" s="36">
        <f t="shared" si="22"/>
        <v>0.92858779961882121</v>
      </c>
      <c r="U99" s="36">
        <f t="shared" si="23"/>
        <v>-0.52524325757978563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=0),0,(($J100     /$P100     )-1))</f>
        <v>0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239437501</v>
      </c>
      <c r="E101" s="32">
        <f>SUM(E97:E100)</f>
        <v>240426739</v>
      </c>
      <c r="F101" s="32">
        <f>SUM(F97:F100)</f>
        <v>34543900</v>
      </c>
      <c r="G101" s="37">
        <f>IF(($D101     =0),0,($F101     /$D101     ))</f>
        <v>0.14427105134212037</v>
      </c>
      <c r="H101" s="32">
        <f>SUM(H97:H100)</f>
        <v>43834008</v>
      </c>
      <c r="I101" s="37">
        <f>IF(($D101     =0),0,($H101     /$D101     ))</f>
        <v>0.18307077135757444</v>
      </c>
      <c r="J101" s="32">
        <f>SUM(J97:J100)</f>
        <v>33614813</v>
      </c>
      <c r="K101" s="37">
        <f>IF(($E101     =0),0,($J101     /$E101     ))</f>
        <v>0.13981312203381838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111992721</v>
      </c>
      <c r="O101" s="37">
        <f>IF(($E101     =0),0,($N101     /$E101     ))</f>
        <v>0.46580809383269139</v>
      </c>
      <c r="P101" s="32">
        <f>SUM(P97:P100)</f>
        <v>46181387</v>
      </c>
      <c r="Q101" s="32">
        <f>SUM(Q97:Q100)</f>
        <v>216967435</v>
      </c>
      <c r="R101" s="32">
        <f>SUM(R97:R100)</f>
        <v>182061609</v>
      </c>
      <c r="S101" s="32">
        <f>SUM(S97:S100)</f>
        <v>134725922</v>
      </c>
      <c r="T101" s="37">
        <f>IF(($R101     =0),0,($S101     /$R101     ))</f>
        <v>0.7400018199333831</v>
      </c>
      <c r="U101" s="37">
        <f>IF(($P101     =0),0,(($J101     /$P101     )-1))</f>
        <v>-0.27211339494848863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2402929763</v>
      </c>
      <c r="E102" s="32">
        <f>SUM(E88:E90,E92:E95,E97:E100)</f>
        <v>2323941763</v>
      </c>
      <c r="F102" s="32">
        <f>SUM(F88:F90,F92:F95,F97:F100)</f>
        <v>435970531</v>
      </c>
      <c r="G102" s="37">
        <f>IF(($D102     =0),0,($F102     /$D102     ))</f>
        <v>0.1814329064931558</v>
      </c>
      <c r="H102" s="32">
        <f>SUM(H88:H90,H92:H95,H97:H100)</f>
        <v>479506906</v>
      </c>
      <c r="I102" s="37">
        <f>IF(($D102     =0),0,($H102     /$D102     ))</f>
        <v>0.19955094542644775</v>
      </c>
      <c r="J102" s="32">
        <f>SUM(J88:J90,J92:J95,J97:J100)</f>
        <v>490201192</v>
      </c>
      <c r="K102" s="37">
        <f>IF(($E102     =0),0,($J102     /$E102     ))</f>
        <v>0.21093523073796577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1405678629</v>
      </c>
      <c r="O102" s="37">
        <f>IF(($E102     =0),0,($N102     /$E102     ))</f>
        <v>0.60486826794893311</v>
      </c>
      <c r="P102" s="32">
        <f>SUM(P88:P90,P92:P95,P97:P100)</f>
        <v>521462575</v>
      </c>
      <c r="Q102" s="32">
        <f>SUM(Q88:Q90,Q92:Q95,Q97:Q100)</f>
        <v>2330041019</v>
      </c>
      <c r="R102" s="32">
        <f>SUM(R88:R90,R92:R95,R97:R100)</f>
        <v>2120253130</v>
      </c>
      <c r="S102" s="32">
        <f>SUM(S88:S90,S92:S95,S97:S100)</f>
        <v>1477397759</v>
      </c>
      <c r="T102" s="37">
        <f>IF(($R102     =0),0,($S102     /$R102     ))</f>
        <v>0.69680253649713986</v>
      </c>
      <c r="U102" s="37">
        <f>IF(($P102     =0),0,(($J102     /$P102     )-1))</f>
        <v>-5.9949427818477674E-2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2226023960</v>
      </c>
      <c r="E105" s="31">
        <v>2218964075</v>
      </c>
      <c r="F105" s="31">
        <v>409137413</v>
      </c>
      <c r="G105" s="36">
        <f t="shared" ref="G105:G136" si="24">IF(($D105     =0),0,($F105     /$D105     ))</f>
        <v>0.18379739856888153</v>
      </c>
      <c r="H105" s="31">
        <v>532866769</v>
      </c>
      <c r="I105" s="36">
        <f t="shared" ref="I105:I136" si="25">IF(($D105     =0),0,($H105     /$D105     ))</f>
        <v>0.23938051816836689</v>
      </c>
      <c r="J105" s="31">
        <v>551672358</v>
      </c>
      <c r="K105" s="36">
        <f t="shared" ref="K105:K136" si="26">IF(($E105     =0),0,($J105     /$E105     ))</f>
        <v>0.24861707506463349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1493676540</v>
      </c>
      <c r="O105" s="36">
        <f t="shared" ref="O105:O136" si="29">IF(($E105     =0),0,($N105     /$E105     ))</f>
        <v>0.67314138017308822</v>
      </c>
      <c r="P105" s="31">
        <v>522457856</v>
      </c>
      <c r="Q105" s="31">
        <v>2152753810</v>
      </c>
      <c r="R105" s="31">
        <v>2169978941</v>
      </c>
      <c r="S105" s="31">
        <v>1453476232</v>
      </c>
      <c r="T105" s="36">
        <f t="shared" ref="T105:T136" si="30">IF(($R105     =0),0,($S105     /$R105     ))</f>
        <v>0.66981121546285094</v>
      </c>
      <c r="U105" s="36">
        <f t="shared" ref="U105:U136" si="31">IF(($P105     =0),0,(($J105     /$P105     )-1))</f>
        <v>5.5917432697193403E-2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2226023960</v>
      </c>
      <c r="E106" s="32">
        <f>E105</f>
        <v>2218964075</v>
      </c>
      <c r="F106" s="32">
        <f>F105</f>
        <v>409137413</v>
      </c>
      <c r="G106" s="37">
        <f t="shared" si="24"/>
        <v>0.18379739856888153</v>
      </c>
      <c r="H106" s="32">
        <f>H105</f>
        <v>532866769</v>
      </c>
      <c r="I106" s="37">
        <f t="shared" si="25"/>
        <v>0.23938051816836689</v>
      </c>
      <c r="J106" s="32">
        <f>J105</f>
        <v>551672358</v>
      </c>
      <c r="K106" s="37">
        <f t="shared" si="26"/>
        <v>0.24861707506463349</v>
      </c>
      <c r="L106" s="32">
        <f>L105</f>
        <v>0</v>
      </c>
      <c r="M106" s="37">
        <f t="shared" si="27"/>
        <v>0</v>
      </c>
      <c r="N106" s="32">
        <f t="shared" si="28"/>
        <v>1493676540</v>
      </c>
      <c r="O106" s="37">
        <f t="shared" si="29"/>
        <v>0.67314138017308822</v>
      </c>
      <c r="P106" s="32">
        <f>P105</f>
        <v>522457856</v>
      </c>
      <c r="Q106" s="32">
        <f>Q105</f>
        <v>2152753810</v>
      </c>
      <c r="R106" s="32">
        <f>R105</f>
        <v>2169978941</v>
      </c>
      <c r="S106" s="32">
        <f>S105</f>
        <v>1453476232</v>
      </c>
      <c r="T106" s="37">
        <f t="shared" si="30"/>
        <v>0.66981121546285094</v>
      </c>
      <c r="U106" s="37">
        <f t="shared" si="31"/>
        <v>5.5917432697193403E-2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36600716</v>
      </c>
      <c r="E107" s="31">
        <v>36910680</v>
      </c>
      <c r="F107" s="31">
        <v>8321600</v>
      </c>
      <c r="G107" s="36">
        <f t="shared" si="24"/>
        <v>0.2273616723782125</v>
      </c>
      <c r="H107" s="31">
        <v>9774012</v>
      </c>
      <c r="I107" s="36">
        <f t="shared" si="25"/>
        <v>0.26704428405171088</v>
      </c>
      <c r="J107" s="31">
        <v>9910544</v>
      </c>
      <c r="K107" s="36">
        <f t="shared" si="26"/>
        <v>0.26850071578199047</v>
      </c>
      <c r="L107" s="31">
        <v>0</v>
      </c>
      <c r="M107" s="36">
        <f t="shared" si="27"/>
        <v>0</v>
      </c>
      <c r="N107" s="31">
        <f t="shared" si="28"/>
        <v>28006156</v>
      </c>
      <c r="O107" s="36">
        <f t="shared" si="29"/>
        <v>0.75875481026087843</v>
      </c>
      <c r="P107" s="31">
        <v>6613857</v>
      </c>
      <c r="Q107" s="31">
        <v>31983468</v>
      </c>
      <c r="R107" s="31">
        <v>32432300</v>
      </c>
      <c r="S107" s="31">
        <v>18623805</v>
      </c>
      <c r="T107" s="36">
        <f t="shared" si="30"/>
        <v>0.57423633229835691</v>
      </c>
      <c r="U107" s="36">
        <f t="shared" si="31"/>
        <v>0.49845150870362032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173160</v>
      </c>
      <c r="E108" s="31">
        <v>173913</v>
      </c>
      <c r="F108" s="31">
        <v>31700</v>
      </c>
      <c r="G108" s="36">
        <f t="shared" si="24"/>
        <v>0.18306768306768306</v>
      </c>
      <c r="H108" s="31">
        <v>73422</v>
      </c>
      <c r="I108" s="36">
        <f t="shared" si="25"/>
        <v>0.42401247401247399</v>
      </c>
      <c r="J108" s="31">
        <v>166850</v>
      </c>
      <c r="K108" s="36">
        <f t="shared" si="26"/>
        <v>0.95938773984693493</v>
      </c>
      <c r="L108" s="31">
        <v>0</v>
      </c>
      <c r="M108" s="36">
        <f t="shared" si="27"/>
        <v>0</v>
      </c>
      <c r="N108" s="31">
        <f t="shared" si="28"/>
        <v>271972</v>
      </c>
      <c r="O108" s="36">
        <f t="shared" si="29"/>
        <v>1.5638393909598478</v>
      </c>
      <c r="P108" s="31">
        <v>125700</v>
      </c>
      <c r="Q108" s="31">
        <v>173913</v>
      </c>
      <c r="R108" s="31">
        <v>260870</v>
      </c>
      <c r="S108" s="31">
        <v>176500</v>
      </c>
      <c r="T108" s="36">
        <f t="shared" si="30"/>
        <v>0.67658220569632388</v>
      </c>
      <c r="U108" s="36">
        <f t="shared" si="31"/>
        <v>0.32736674622116158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6455400</v>
      </c>
      <c r="E109" s="31">
        <v>6405402</v>
      </c>
      <c r="F109" s="31">
        <v>3086881</v>
      </c>
      <c r="G109" s="36">
        <f t="shared" si="24"/>
        <v>0.47818585990023854</v>
      </c>
      <c r="H109" s="31">
        <v>2958393</v>
      </c>
      <c r="I109" s="36">
        <f t="shared" si="25"/>
        <v>0.45828190352263221</v>
      </c>
      <c r="J109" s="31">
        <v>3745245</v>
      </c>
      <c r="K109" s="36">
        <f t="shared" si="26"/>
        <v>0.58470100705623163</v>
      </c>
      <c r="L109" s="31">
        <v>0</v>
      </c>
      <c r="M109" s="36">
        <f t="shared" si="27"/>
        <v>0</v>
      </c>
      <c r="N109" s="31">
        <f t="shared" si="28"/>
        <v>9790519</v>
      </c>
      <c r="O109" s="36">
        <f t="shared" si="29"/>
        <v>1.5284784623978322</v>
      </c>
      <c r="P109" s="31">
        <v>3674733</v>
      </c>
      <c r="Q109" s="31">
        <v>6065472</v>
      </c>
      <c r="R109" s="31">
        <v>6412248</v>
      </c>
      <c r="S109" s="31">
        <v>9188755</v>
      </c>
      <c r="T109" s="36">
        <f t="shared" si="30"/>
        <v>1.4330005639207966</v>
      </c>
      <c r="U109" s="36">
        <f t="shared" si="31"/>
        <v>1.9188332866632685E-2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5638788</v>
      </c>
      <c r="E110" s="31">
        <v>5679480</v>
      </c>
      <c r="F110" s="31">
        <v>1343817</v>
      </c>
      <c r="G110" s="36">
        <f t="shared" si="24"/>
        <v>0.23831663825630614</v>
      </c>
      <c r="H110" s="31">
        <v>1677491</v>
      </c>
      <c r="I110" s="36">
        <f t="shared" si="25"/>
        <v>0.29749141127490519</v>
      </c>
      <c r="J110" s="31">
        <v>1465095</v>
      </c>
      <c r="K110" s="36">
        <f t="shared" si="26"/>
        <v>0.25796287688309494</v>
      </c>
      <c r="L110" s="31">
        <v>0</v>
      </c>
      <c r="M110" s="36">
        <f t="shared" si="27"/>
        <v>0</v>
      </c>
      <c r="N110" s="31">
        <f t="shared" si="28"/>
        <v>4486403</v>
      </c>
      <c r="O110" s="36">
        <f t="shared" si="29"/>
        <v>0.78993200081697623</v>
      </c>
      <c r="P110" s="31">
        <v>1634299</v>
      </c>
      <c r="Q110" s="31">
        <v>5313747</v>
      </c>
      <c r="R110" s="31">
        <v>5831278</v>
      </c>
      <c r="S110" s="31">
        <v>4407784</v>
      </c>
      <c r="T110" s="36">
        <f t="shared" si="30"/>
        <v>0.7558864454755887</v>
      </c>
      <c r="U110" s="36">
        <f t="shared" si="31"/>
        <v>-0.10353307442518167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0</v>
      </c>
      <c r="E111" s="31">
        <v>0</v>
      </c>
      <c r="F111" s="31">
        <v>0</v>
      </c>
      <c r="G111" s="36">
        <f t="shared" si="24"/>
        <v>0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0</v>
      </c>
      <c r="O111" s="36">
        <f t="shared" si="29"/>
        <v>0</v>
      </c>
      <c r="P111" s="31">
        <v>0</v>
      </c>
      <c r="Q111" s="31">
        <v>0</v>
      </c>
      <c r="R111" s="31">
        <v>0</v>
      </c>
      <c r="S111" s="31">
        <v>0</v>
      </c>
      <c r="T111" s="36">
        <f t="shared" si="30"/>
        <v>0</v>
      </c>
      <c r="U111" s="36">
        <f t="shared" si="31"/>
        <v>0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48868064</v>
      </c>
      <c r="E112" s="32">
        <f>SUM(E107:E111)</f>
        <v>49169475</v>
      </c>
      <c r="F112" s="32">
        <f>SUM(F107:F111)</f>
        <v>12783998</v>
      </c>
      <c r="G112" s="37">
        <f t="shared" si="24"/>
        <v>0.26160230124933942</v>
      </c>
      <c r="H112" s="32">
        <f>SUM(H107:H111)</f>
        <v>14483318</v>
      </c>
      <c r="I112" s="37">
        <f t="shared" si="25"/>
        <v>0.29637593173324811</v>
      </c>
      <c r="J112" s="32">
        <f>SUM(J107:J111)</f>
        <v>15287734</v>
      </c>
      <c r="K112" s="37">
        <f t="shared" si="26"/>
        <v>0.31091920342854995</v>
      </c>
      <c r="L112" s="32">
        <f>SUM(L107:L111)</f>
        <v>0</v>
      </c>
      <c r="M112" s="37">
        <f t="shared" si="27"/>
        <v>0</v>
      </c>
      <c r="N112" s="32">
        <f t="shared" si="28"/>
        <v>42555050</v>
      </c>
      <c r="O112" s="37">
        <f t="shared" si="29"/>
        <v>0.86547700580492271</v>
      </c>
      <c r="P112" s="32">
        <f>SUM(P107:P111)</f>
        <v>12048589</v>
      </c>
      <c r="Q112" s="32">
        <f>SUM(Q107:Q111)</f>
        <v>43536600</v>
      </c>
      <c r="R112" s="32">
        <f>SUM(R107:R111)</f>
        <v>44936696</v>
      </c>
      <c r="S112" s="32">
        <f>SUM(S107:S111)</f>
        <v>32396844</v>
      </c>
      <c r="T112" s="37">
        <f t="shared" si="30"/>
        <v>0.72094405872652501</v>
      </c>
      <c r="U112" s="37">
        <f t="shared" si="31"/>
        <v>0.2688401936525513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1745000</v>
      </c>
      <c r="E113" s="31">
        <v>1521300</v>
      </c>
      <c r="F113" s="31">
        <v>134700</v>
      </c>
      <c r="G113" s="36">
        <f t="shared" si="24"/>
        <v>7.7191977077363902E-2</v>
      </c>
      <c r="H113" s="31">
        <v>454380</v>
      </c>
      <c r="I113" s="36">
        <f t="shared" si="25"/>
        <v>0.26038968481375357</v>
      </c>
      <c r="J113" s="31">
        <v>89334</v>
      </c>
      <c r="K113" s="36">
        <f t="shared" si="26"/>
        <v>5.8722145533425363E-2</v>
      </c>
      <c r="L113" s="31">
        <v>0</v>
      </c>
      <c r="M113" s="36">
        <f t="shared" si="27"/>
        <v>0</v>
      </c>
      <c r="N113" s="31">
        <f t="shared" si="28"/>
        <v>678414</v>
      </c>
      <c r="O113" s="36">
        <f t="shared" si="29"/>
        <v>0.44594360086767898</v>
      </c>
      <c r="P113" s="31">
        <v>59790</v>
      </c>
      <c r="Q113" s="31">
        <v>1540000</v>
      </c>
      <c r="R113" s="31">
        <v>1497000</v>
      </c>
      <c r="S113" s="31">
        <v>881144</v>
      </c>
      <c r="T113" s="36">
        <f t="shared" si="30"/>
        <v>0.58860654642618571</v>
      </c>
      <c r="U113" s="36">
        <f t="shared" si="31"/>
        <v>0.49412945308580025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16944353</v>
      </c>
      <c r="E114" s="31">
        <v>14440917</v>
      </c>
      <c r="F114" s="31">
        <v>1351462</v>
      </c>
      <c r="G114" s="36">
        <f t="shared" si="24"/>
        <v>7.9758843551004863E-2</v>
      </c>
      <c r="H114" s="31">
        <v>4424419</v>
      </c>
      <c r="I114" s="36">
        <f t="shared" si="25"/>
        <v>0.26111466162207553</v>
      </c>
      <c r="J114" s="31">
        <v>3565434</v>
      </c>
      <c r="K114" s="36">
        <f t="shared" si="26"/>
        <v>0.24689803286037859</v>
      </c>
      <c r="L114" s="31">
        <v>0</v>
      </c>
      <c r="M114" s="36">
        <f t="shared" si="27"/>
        <v>0</v>
      </c>
      <c r="N114" s="31">
        <f t="shared" si="28"/>
        <v>9341315</v>
      </c>
      <c r="O114" s="36">
        <f t="shared" si="29"/>
        <v>0.64686439233741178</v>
      </c>
      <c r="P114" s="31">
        <v>4411506</v>
      </c>
      <c r="Q114" s="31">
        <v>13921865</v>
      </c>
      <c r="R114" s="31">
        <v>15088645</v>
      </c>
      <c r="S114" s="31">
        <v>10288494</v>
      </c>
      <c r="T114" s="36">
        <f t="shared" si="30"/>
        <v>0.68186997573340746</v>
      </c>
      <c r="U114" s="36">
        <f t="shared" si="31"/>
        <v>-0.19178756642289507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235407</v>
      </c>
      <c r="E115" s="31">
        <v>235407</v>
      </c>
      <c r="F115" s="31">
        <v>50208</v>
      </c>
      <c r="G115" s="36">
        <f t="shared" si="24"/>
        <v>0.21328167811492438</v>
      </c>
      <c r="H115" s="31">
        <v>49305</v>
      </c>
      <c r="I115" s="36">
        <f t="shared" si="25"/>
        <v>0.20944576839261364</v>
      </c>
      <c r="J115" s="31">
        <v>58094</v>
      </c>
      <c r="K115" s="36">
        <f t="shared" si="26"/>
        <v>0.24678110676402995</v>
      </c>
      <c r="L115" s="31">
        <v>0</v>
      </c>
      <c r="M115" s="36">
        <f t="shared" si="27"/>
        <v>0</v>
      </c>
      <c r="N115" s="31">
        <f t="shared" si="28"/>
        <v>157607</v>
      </c>
      <c r="O115" s="36">
        <f t="shared" si="29"/>
        <v>0.669508553271568</v>
      </c>
      <c r="P115" s="31">
        <v>52715</v>
      </c>
      <c r="Q115" s="31">
        <v>475360</v>
      </c>
      <c r="R115" s="31">
        <v>281725</v>
      </c>
      <c r="S115" s="31">
        <v>136450</v>
      </c>
      <c r="T115" s="36">
        <f t="shared" si="30"/>
        <v>0.48433756322655069</v>
      </c>
      <c r="U115" s="36">
        <f t="shared" si="31"/>
        <v>0.10203926776059946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0</v>
      </c>
      <c r="O116" s="36">
        <f t="shared" si="29"/>
        <v>0</v>
      </c>
      <c r="P116" s="31">
        <v>0</v>
      </c>
      <c r="Q116" s="31">
        <v>35000</v>
      </c>
      <c r="R116" s="31">
        <v>20000</v>
      </c>
      <c r="S116" s="31">
        <v>12500</v>
      </c>
      <c r="T116" s="36">
        <f t="shared" si="30"/>
        <v>0.625</v>
      </c>
      <c r="U116" s="36">
        <f t="shared" si="31"/>
        <v>0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116559443</v>
      </c>
      <c r="E117" s="31">
        <v>116130223</v>
      </c>
      <c r="F117" s="31">
        <v>24850347</v>
      </c>
      <c r="G117" s="36">
        <f t="shared" si="24"/>
        <v>0.21319891688226411</v>
      </c>
      <c r="H117" s="31">
        <v>32695327</v>
      </c>
      <c r="I117" s="36">
        <f t="shared" si="25"/>
        <v>0.28050345950949679</v>
      </c>
      <c r="J117" s="31">
        <v>13814796</v>
      </c>
      <c r="K117" s="36">
        <f t="shared" si="26"/>
        <v>0.1189595235686407</v>
      </c>
      <c r="L117" s="31">
        <v>0</v>
      </c>
      <c r="M117" s="36">
        <f t="shared" si="27"/>
        <v>0</v>
      </c>
      <c r="N117" s="31">
        <f t="shared" si="28"/>
        <v>71360470</v>
      </c>
      <c r="O117" s="36">
        <f t="shared" si="29"/>
        <v>0.61448663540411874</v>
      </c>
      <c r="P117" s="31">
        <v>29299760</v>
      </c>
      <c r="Q117" s="31">
        <v>109113348</v>
      </c>
      <c r="R117" s="31">
        <v>111321493</v>
      </c>
      <c r="S117" s="31">
        <v>85309490</v>
      </c>
      <c r="T117" s="36">
        <f t="shared" si="30"/>
        <v>0.76633440408493259</v>
      </c>
      <c r="U117" s="36">
        <f t="shared" si="31"/>
        <v>-0.52850139386807271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3562200</v>
      </c>
      <c r="E118" s="31">
        <v>2590200</v>
      </c>
      <c r="F118" s="31">
        <v>891045</v>
      </c>
      <c r="G118" s="36">
        <f t="shared" si="24"/>
        <v>0.25013895907023748</v>
      </c>
      <c r="H118" s="31">
        <v>485130</v>
      </c>
      <c r="I118" s="36">
        <f t="shared" si="25"/>
        <v>0.13618831059457639</v>
      </c>
      <c r="J118" s="31">
        <v>251608</v>
      </c>
      <c r="K118" s="36">
        <f t="shared" si="26"/>
        <v>9.7138444907729132E-2</v>
      </c>
      <c r="L118" s="31">
        <v>0</v>
      </c>
      <c r="M118" s="36">
        <f t="shared" si="27"/>
        <v>0</v>
      </c>
      <c r="N118" s="31">
        <f t="shared" si="28"/>
        <v>1627783</v>
      </c>
      <c r="O118" s="36">
        <f t="shared" si="29"/>
        <v>0.62843911667052732</v>
      </c>
      <c r="P118" s="31">
        <v>-348830</v>
      </c>
      <c r="Q118" s="31">
        <v>3066008</v>
      </c>
      <c r="R118" s="31">
        <v>2789400</v>
      </c>
      <c r="S118" s="31">
        <v>2039483</v>
      </c>
      <c r="T118" s="36">
        <f t="shared" si="30"/>
        <v>0.73115472861547282</v>
      </c>
      <c r="U118" s="36">
        <f t="shared" si="31"/>
        <v>-1.721291173350916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5636780</v>
      </c>
      <c r="E119" s="31">
        <v>4734560</v>
      </c>
      <c r="F119" s="31">
        <v>976296</v>
      </c>
      <c r="G119" s="36">
        <f t="shared" si="24"/>
        <v>0.17320101192524812</v>
      </c>
      <c r="H119" s="31">
        <v>1350616</v>
      </c>
      <c r="I119" s="36">
        <f t="shared" si="25"/>
        <v>0.23960771930073552</v>
      </c>
      <c r="J119" s="31">
        <v>1171659</v>
      </c>
      <c r="K119" s="36">
        <f t="shared" si="26"/>
        <v>0.24746945861917474</v>
      </c>
      <c r="L119" s="31">
        <v>0</v>
      </c>
      <c r="M119" s="36">
        <f t="shared" si="27"/>
        <v>0</v>
      </c>
      <c r="N119" s="31">
        <f t="shared" si="28"/>
        <v>3498571</v>
      </c>
      <c r="O119" s="36">
        <f t="shared" si="29"/>
        <v>0.73894321753235781</v>
      </c>
      <c r="P119" s="31">
        <v>851137</v>
      </c>
      <c r="Q119" s="31">
        <v>4056168</v>
      </c>
      <c r="R119" s="31">
        <v>3736783</v>
      </c>
      <c r="S119" s="31">
        <v>2654924</v>
      </c>
      <c r="T119" s="36">
        <f t="shared" si="30"/>
        <v>0.71048385737143416</v>
      </c>
      <c r="U119" s="36">
        <f t="shared" si="31"/>
        <v>0.37658097345080765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398501</v>
      </c>
      <c r="E120" s="31">
        <v>0</v>
      </c>
      <c r="F120" s="31">
        <v>0</v>
      </c>
      <c r="G120" s="36">
        <f t="shared" si="24"/>
        <v>0</v>
      </c>
      <c r="H120" s="31">
        <v>0</v>
      </c>
      <c r="I120" s="36">
        <f t="shared" si="25"/>
        <v>0</v>
      </c>
      <c r="J120" s="31">
        <v>0</v>
      </c>
      <c r="K120" s="36">
        <f t="shared" si="26"/>
        <v>0</v>
      </c>
      <c r="L120" s="31">
        <v>0</v>
      </c>
      <c r="M120" s="36">
        <f t="shared" si="27"/>
        <v>0</v>
      </c>
      <c r="N120" s="31">
        <f t="shared" si="28"/>
        <v>0</v>
      </c>
      <c r="O120" s="36">
        <f t="shared" si="29"/>
        <v>0</v>
      </c>
      <c r="P120" s="31">
        <v>0</v>
      </c>
      <c r="Q120" s="31">
        <v>360870</v>
      </c>
      <c r="R120" s="31">
        <v>0</v>
      </c>
      <c r="S120" s="31">
        <v>0</v>
      </c>
      <c r="T120" s="36">
        <f t="shared" si="30"/>
        <v>0</v>
      </c>
      <c r="U120" s="36">
        <f t="shared" si="31"/>
        <v>0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145081684</v>
      </c>
      <c r="E121" s="32">
        <f>SUM(E113:E120)</f>
        <v>139652607</v>
      </c>
      <c r="F121" s="32">
        <f>SUM(F113:F120)</f>
        <v>28254058</v>
      </c>
      <c r="G121" s="37">
        <f t="shared" si="24"/>
        <v>0.194745864681306</v>
      </c>
      <c r="H121" s="32">
        <f>SUM(H113:H120)</f>
        <v>39459177</v>
      </c>
      <c r="I121" s="37">
        <f t="shared" si="25"/>
        <v>0.27197903906326315</v>
      </c>
      <c r="J121" s="32">
        <f>SUM(J113:J120)</f>
        <v>18950925</v>
      </c>
      <c r="K121" s="37">
        <f t="shared" si="26"/>
        <v>0.135700474248934</v>
      </c>
      <c r="L121" s="32">
        <f>SUM(L113:L120)</f>
        <v>0</v>
      </c>
      <c r="M121" s="37">
        <f t="shared" si="27"/>
        <v>0</v>
      </c>
      <c r="N121" s="32">
        <f t="shared" si="28"/>
        <v>86664160</v>
      </c>
      <c r="O121" s="37">
        <f t="shared" si="29"/>
        <v>0.6205695823494366</v>
      </c>
      <c r="P121" s="32">
        <f>SUM(P113:P120)</f>
        <v>34326078</v>
      </c>
      <c r="Q121" s="32">
        <f>SUM(Q113:Q120)</f>
        <v>132568619</v>
      </c>
      <c r="R121" s="32">
        <f>SUM(R113:R120)</f>
        <v>134735046</v>
      </c>
      <c r="S121" s="32">
        <f>SUM(S113:S120)</f>
        <v>101322485</v>
      </c>
      <c r="T121" s="37">
        <f t="shared" si="30"/>
        <v>0.7520128430430788</v>
      </c>
      <c r="U121" s="37">
        <f t="shared" si="31"/>
        <v>-0.44791464378773482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4785930</v>
      </c>
      <c r="E122" s="31">
        <v>4785930</v>
      </c>
      <c r="F122" s="31">
        <v>857682</v>
      </c>
      <c r="G122" s="36">
        <f t="shared" si="24"/>
        <v>0.17920905654700339</v>
      </c>
      <c r="H122" s="31">
        <v>1340826</v>
      </c>
      <c r="I122" s="36">
        <f t="shared" si="25"/>
        <v>0.28015996890886413</v>
      </c>
      <c r="J122" s="31">
        <v>1420847</v>
      </c>
      <c r="K122" s="36">
        <f t="shared" si="26"/>
        <v>0.29688002122889384</v>
      </c>
      <c r="L122" s="31">
        <v>0</v>
      </c>
      <c r="M122" s="36">
        <f t="shared" si="27"/>
        <v>0</v>
      </c>
      <c r="N122" s="31">
        <f t="shared" si="28"/>
        <v>3619355</v>
      </c>
      <c r="O122" s="36">
        <f t="shared" si="29"/>
        <v>0.75624904668476134</v>
      </c>
      <c r="P122" s="31">
        <v>-272397</v>
      </c>
      <c r="Q122" s="31">
        <v>5274643</v>
      </c>
      <c r="R122" s="31">
        <v>5546585</v>
      </c>
      <c r="S122" s="31">
        <v>4781410</v>
      </c>
      <c r="T122" s="36">
        <f t="shared" si="30"/>
        <v>0.8620457452648792</v>
      </c>
      <c r="U122" s="36">
        <f t="shared" si="31"/>
        <v>-6.2160890171330818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12371138</v>
      </c>
      <c r="E123" s="31">
        <v>15300138</v>
      </c>
      <c r="F123" s="31">
        <v>4364057</v>
      </c>
      <c r="G123" s="36">
        <f t="shared" si="24"/>
        <v>0.35276116069516</v>
      </c>
      <c r="H123" s="31">
        <v>7697989</v>
      </c>
      <c r="I123" s="36">
        <f t="shared" si="25"/>
        <v>0.62225391067499203</v>
      </c>
      <c r="J123" s="31">
        <v>4005192</v>
      </c>
      <c r="K123" s="36">
        <f t="shared" si="26"/>
        <v>0.26177489379507557</v>
      </c>
      <c r="L123" s="31">
        <v>0</v>
      </c>
      <c r="M123" s="36">
        <f t="shared" si="27"/>
        <v>0</v>
      </c>
      <c r="N123" s="31">
        <f t="shared" si="28"/>
        <v>16067238</v>
      </c>
      <c r="O123" s="36">
        <f t="shared" si="29"/>
        <v>1.0501368026876621</v>
      </c>
      <c r="P123" s="31">
        <v>993801</v>
      </c>
      <c r="Q123" s="31">
        <v>11786200</v>
      </c>
      <c r="R123" s="31">
        <v>12549110</v>
      </c>
      <c r="S123" s="31">
        <v>9607251</v>
      </c>
      <c r="T123" s="36">
        <f t="shared" si="30"/>
        <v>0.76557229954952977</v>
      </c>
      <c r="U123" s="36">
        <f t="shared" si="31"/>
        <v>3.0301750551669802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55057728</v>
      </c>
      <c r="E124" s="31">
        <v>52965060</v>
      </c>
      <c r="F124" s="31">
        <v>10945305</v>
      </c>
      <c r="G124" s="36">
        <f t="shared" si="24"/>
        <v>0.19879688824064806</v>
      </c>
      <c r="H124" s="31">
        <v>12413529</v>
      </c>
      <c r="I124" s="36">
        <f t="shared" si="25"/>
        <v>0.22546388038387635</v>
      </c>
      <c r="J124" s="31">
        <v>12468747</v>
      </c>
      <c r="K124" s="36">
        <f t="shared" si="26"/>
        <v>0.23541457330549612</v>
      </c>
      <c r="L124" s="31">
        <v>0</v>
      </c>
      <c r="M124" s="36">
        <f t="shared" si="27"/>
        <v>0</v>
      </c>
      <c r="N124" s="31">
        <f t="shared" si="28"/>
        <v>35827581</v>
      </c>
      <c r="O124" s="36">
        <f t="shared" si="29"/>
        <v>0.67643803292208105</v>
      </c>
      <c r="P124" s="31">
        <v>12686728</v>
      </c>
      <c r="Q124" s="31">
        <v>43402344</v>
      </c>
      <c r="R124" s="31">
        <v>51697317</v>
      </c>
      <c r="S124" s="31">
        <v>35897545</v>
      </c>
      <c r="T124" s="36">
        <f t="shared" si="30"/>
        <v>0.6943792653688392</v>
      </c>
      <c r="U124" s="36">
        <f t="shared" si="31"/>
        <v>-1.7181813939732948E-2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72214796</v>
      </c>
      <c r="E126" s="32">
        <f>SUM(E122:E125)</f>
        <v>73051128</v>
      </c>
      <c r="F126" s="32">
        <f>SUM(F122:F125)</f>
        <v>16167044</v>
      </c>
      <c r="G126" s="37">
        <f t="shared" si="24"/>
        <v>0.22387439826043407</v>
      </c>
      <c r="H126" s="32">
        <f>SUM(H122:H125)</f>
        <v>21452344</v>
      </c>
      <c r="I126" s="37">
        <f t="shared" si="25"/>
        <v>0.29706300077341491</v>
      </c>
      <c r="J126" s="32">
        <f>SUM(J122:J125)</f>
        <v>17894786</v>
      </c>
      <c r="K126" s="37">
        <f t="shared" si="26"/>
        <v>0.24496248709533958</v>
      </c>
      <c r="L126" s="32">
        <f>SUM(L122:L125)</f>
        <v>0</v>
      </c>
      <c r="M126" s="37">
        <f t="shared" si="27"/>
        <v>0</v>
      </c>
      <c r="N126" s="32">
        <f t="shared" si="28"/>
        <v>55514174</v>
      </c>
      <c r="O126" s="37">
        <f t="shared" si="29"/>
        <v>0.75993589038077547</v>
      </c>
      <c r="P126" s="32">
        <f>SUM(P122:P125)</f>
        <v>13408132</v>
      </c>
      <c r="Q126" s="32">
        <f>SUM(Q122:Q125)</f>
        <v>60463187</v>
      </c>
      <c r="R126" s="32">
        <f>SUM(R122:R125)</f>
        <v>69793012</v>
      </c>
      <c r="S126" s="32">
        <f>SUM(S122:S125)</f>
        <v>50286206</v>
      </c>
      <c r="T126" s="37">
        <f t="shared" si="30"/>
        <v>0.72050488378406707</v>
      </c>
      <c r="U126" s="37">
        <f t="shared" si="31"/>
        <v>0.3346218548564408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13831172</v>
      </c>
      <c r="E127" s="31">
        <v>13426527</v>
      </c>
      <c r="F127" s="31">
        <v>2593889</v>
      </c>
      <c r="G127" s="36">
        <f t="shared" si="24"/>
        <v>0.18753934952150114</v>
      </c>
      <c r="H127" s="31">
        <v>3090566</v>
      </c>
      <c r="I127" s="36">
        <f t="shared" si="25"/>
        <v>0.22344932157593009</v>
      </c>
      <c r="J127" s="31">
        <v>3354815</v>
      </c>
      <c r="K127" s="36">
        <f t="shared" si="26"/>
        <v>0.24986468950608001</v>
      </c>
      <c r="L127" s="31">
        <v>0</v>
      </c>
      <c r="M127" s="36">
        <f t="shared" si="27"/>
        <v>0</v>
      </c>
      <c r="N127" s="31">
        <f t="shared" si="28"/>
        <v>9039270</v>
      </c>
      <c r="O127" s="36">
        <f t="shared" si="29"/>
        <v>0.67323962481139021</v>
      </c>
      <c r="P127" s="31">
        <v>2965255</v>
      </c>
      <c r="Q127" s="31">
        <v>12389352</v>
      </c>
      <c r="R127" s="31">
        <v>13039962</v>
      </c>
      <c r="S127" s="31">
        <v>8823716</v>
      </c>
      <c r="T127" s="36">
        <f t="shared" si="30"/>
        <v>0.67666730930657615</v>
      </c>
      <c r="U127" s="36">
        <f t="shared" si="31"/>
        <v>0.13137487332455389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0</v>
      </c>
      <c r="E128" s="31">
        <v>0</v>
      </c>
      <c r="F128" s="31">
        <v>0</v>
      </c>
      <c r="G128" s="36">
        <f t="shared" si="24"/>
        <v>0</v>
      </c>
      <c r="H128" s="31">
        <v>0</v>
      </c>
      <c r="I128" s="36">
        <f t="shared" si="25"/>
        <v>0</v>
      </c>
      <c r="J128" s="31">
        <v>0</v>
      </c>
      <c r="K128" s="36">
        <f t="shared" si="26"/>
        <v>0</v>
      </c>
      <c r="L128" s="31">
        <v>0</v>
      </c>
      <c r="M128" s="36">
        <f t="shared" si="27"/>
        <v>0</v>
      </c>
      <c r="N128" s="31">
        <f t="shared" si="28"/>
        <v>0</v>
      </c>
      <c r="O128" s="36">
        <f t="shared" si="29"/>
        <v>0</v>
      </c>
      <c r="P128" s="31">
        <v>0</v>
      </c>
      <c r="Q128" s="31">
        <v>0</v>
      </c>
      <c r="R128" s="31">
        <v>0</v>
      </c>
      <c r="S128" s="31">
        <v>0</v>
      </c>
      <c r="T128" s="36">
        <f t="shared" si="30"/>
        <v>0</v>
      </c>
      <c r="U128" s="36">
        <f t="shared" si="31"/>
        <v>0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1017335</v>
      </c>
      <c r="E129" s="31">
        <v>1173035</v>
      </c>
      <c r="F129" s="31">
        <v>225021</v>
      </c>
      <c r="G129" s="36">
        <f t="shared" si="24"/>
        <v>0.22118672806892517</v>
      </c>
      <c r="H129" s="31">
        <v>112797</v>
      </c>
      <c r="I129" s="36">
        <f t="shared" si="25"/>
        <v>0.11087498218384308</v>
      </c>
      <c r="J129" s="31">
        <v>97952</v>
      </c>
      <c r="K129" s="36">
        <f t="shared" si="26"/>
        <v>8.3503049781123329E-2</v>
      </c>
      <c r="L129" s="31">
        <v>0</v>
      </c>
      <c r="M129" s="36">
        <f t="shared" si="27"/>
        <v>0</v>
      </c>
      <c r="N129" s="31">
        <f t="shared" si="28"/>
        <v>435770</v>
      </c>
      <c r="O129" s="36">
        <f t="shared" si="29"/>
        <v>0.37148934175024617</v>
      </c>
      <c r="P129" s="31">
        <v>0</v>
      </c>
      <c r="Q129" s="31">
        <v>0</v>
      </c>
      <c r="R129" s="31">
        <v>0</v>
      </c>
      <c r="S129" s="31">
        <v>0</v>
      </c>
      <c r="T129" s="36">
        <f t="shared" si="30"/>
        <v>0</v>
      </c>
      <c r="U129" s="36">
        <f t="shared" si="31"/>
        <v>0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28593556</v>
      </c>
      <c r="E130" s="31">
        <v>28583422</v>
      </c>
      <c r="F130" s="31">
        <v>6695765</v>
      </c>
      <c r="G130" s="36">
        <f t="shared" si="24"/>
        <v>0.23417041937700928</v>
      </c>
      <c r="H130" s="31">
        <v>6592872</v>
      </c>
      <c r="I130" s="36">
        <f t="shared" si="25"/>
        <v>0.23057195124663754</v>
      </c>
      <c r="J130" s="31">
        <v>6663806</v>
      </c>
      <c r="K130" s="36">
        <f t="shared" si="26"/>
        <v>0.23313534677548406</v>
      </c>
      <c r="L130" s="31">
        <v>0</v>
      </c>
      <c r="M130" s="36">
        <f t="shared" si="27"/>
        <v>0</v>
      </c>
      <c r="N130" s="31">
        <f t="shared" si="28"/>
        <v>19952443</v>
      </c>
      <c r="O130" s="36">
        <f t="shared" si="29"/>
        <v>0.69804248770493615</v>
      </c>
      <c r="P130" s="31">
        <v>9386080</v>
      </c>
      <c r="Q130" s="31">
        <v>28728305</v>
      </c>
      <c r="R130" s="31">
        <v>31175157</v>
      </c>
      <c r="S130" s="31">
        <v>25150518</v>
      </c>
      <c r="T130" s="36">
        <f t="shared" si="30"/>
        <v>0.80674871982200447</v>
      </c>
      <c r="U130" s="36">
        <f t="shared" si="31"/>
        <v>-0.29003311286500866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80000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80000</v>
      </c>
      <c r="O131" s="36">
        <f t="shared" si="29"/>
        <v>0</v>
      </c>
      <c r="P131" s="31">
        <v>20000</v>
      </c>
      <c r="Q131" s="31">
        <v>0</v>
      </c>
      <c r="R131" s="31">
        <v>0</v>
      </c>
      <c r="S131" s="31">
        <v>135000</v>
      </c>
      <c r="T131" s="36">
        <f t="shared" si="30"/>
        <v>0</v>
      </c>
      <c r="U131" s="36">
        <f t="shared" si="31"/>
        <v>-1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43442063</v>
      </c>
      <c r="E132" s="32">
        <f>SUM(E127:E131)</f>
        <v>43182984</v>
      </c>
      <c r="F132" s="32">
        <f>SUM(F127:F131)</f>
        <v>9514675</v>
      </c>
      <c r="G132" s="37">
        <f t="shared" si="24"/>
        <v>0.21901987021196484</v>
      </c>
      <c r="H132" s="32">
        <f>SUM(H127:H131)</f>
        <v>9876235</v>
      </c>
      <c r="I132" s="37">
        <f t="shared" si="25"/>
        <v>0.22734267937505639</v>
      </c>
      <c r="J132" s="32">
        <f>SUM(J127:J131)</f>
        <v>10116573</v>
      </c>
      <c r="K132" s="37">
        <f t="shared" si="26"/>
        <v>0.23427220777517366</v>
      </c>
      <c r="L132" s="32">
        <f>SUM(L127:L131)</f>
        <v>0</v>
      </c>
      <c r="M132" s="37">
        <f t="shared" si="27"/>
        <v>0</v>
      </c>
      <c r="N132" s="32">
        <f t="shared" si="28"/>
        <v>29507483</v>
      </c>
      <c r="O132" s="37">
        <f t="shared" si="29"/>
        <v>0.68331273725780506</v>
      </c>
      <c r="P132" s="32">
        <f>SUM(P127:P131)</f>
        <v>12371335</v>
      </c>
      <c r="Q132" s="32">
        <f>SUM(Q127:Q131)</f>
        <v>41117657</v>
      </c>
      <c r="R132" s="32">
        <f>SUM(R127:R131)</f>
        <v>44215119</v>
      </c>
      <c r="S132" s="32">
        <f>SUM(S127:S131)</f>
        <v>34109234</v>
      </c>
      <c r="T132" s="37">
        <f t="shared" si="30"/>
        <v>0.77143824943680461</v>
      </c>
      <c r="U132" s="37">
        <f t="shared" si="31"/>
        <v>-0.1822569674170168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86282326</v>
      </c>
      <c r="E133" s="31">
        <v>84365790</v>
      </c>
      <c r="F133" s="31">
        <v>17063897</v>
      </c>
      <c r="G133" s="36">
        <f t="shared" si="24"/>
        <v>0.1977681616974489</v>
      </c>
      <c r="H133" s="31">
        <v>18248056</v>
      </c>
      <c r="I133" s="36">
        <f t="shared" si="25"/>
        <v>0.21149239764352204</v>
      </c>
      <c r="J133" s="31">
        <v>18374843</v>
      </c>
      <c r="K133" s="36">
        <f t="shared" si="26"/>
        <v>0.21779969108331707</v>
      </c>
      <c r="L133" s="31">
        <v>0</v>
      </c>
      <c r="M133" s="36">
        <f t="shared" si="27"/>
        <v>0</v>
      </c>
      <c r="N133" s="31">
        <f t="shared" si="28"/>
        <v>53686796</v>
      </c>
      <c r="O133" s="36">
        <f t="shared" si="29"/>
        <v>0.63635741453970862</v>
      </c>
      <c r="P133" s="31">
        <v>20302899</v>
      </c>
      <c r="Q133" s="31">
        <v>80380008</v>
      </c>
      <c r="R133" s="31">
        <v>80101300</v>
      </c>
      <c r="S133" s="31">
        <v>55317047</v>
      </c>
      <c r="T133" s="36">
        <f t="shared" si="30"/>
        <v>0.69058862964770862</v>
      </c>
      <c r="U133" s="36">
        <f t="shared" si="31"/>
        <v>-9.4964566390247973E-2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3027236</v>
      </c>
      <c r="E134" s="31">
        <v>2863378</v>
      </c>
      <c r="F134" s="31">
        <v>568868</v>
      </c>
      <c r="G134" s="36">
        <f t="shared" si="24"/>
        <v>0.18791663418379009</v>
      </c>
      <c r="H134" s="31">
        <v>777802</v>
      </c>
      <c r="I134" s="36">
        <f t="shared" si="25"/>
        <v>0.25693470875742758</v>
      </c>
      <c r="J134" s="31">
        <v>598490</v>
      </c>
      <c r="K134" s="36">
        <f t="shared" si="26"/>
        <v>0.20901536576728605</v>
      </c>
      <c r="L134" s="31">
        <v>0</v>
      </c>
      <c r="M134" s="36">
        <f t="shared" si="27"/>
        <v>0</v>
      </c>
      <c r="N134" s="31">
        <f t="shared" si="28"/>
        <v>1945160</v>
      </c>
      <c r="O134" s="36">
        <f t="shared" si="29"/>
        <v>0.6793235122991097</v>
      </c>
      <c r="P134" s="31">
        <v>690144</v>
      </c>
      <c r="Q134" s="31">
        <v>2837063</v>
      </c>
      <c r="R134" s="31">
        <v>2869877</v>
      </c>
      <c r="S134" s="31">
        <v>2018464</v>
      </c>
      <c r="T134" s="36">
        <f t="shared" si="30"/>
        <v>0.703327703591478</v>
      </c>
      <c r="U134" s="36">
        <f t="shared" si="31"/>
        <v>-0.13280416840543419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8192973</v>
      </c>
      <c r="E136" s="31">
        <v>10883471</v>
      </c>
      <c r="F136" s="31">
        <v>2407573</v>
      </c>
      <c r="G136" s="36">
        <f t="shared" si="24"/>
        <v>0.2938582856308693</v>
      </c>
      <c r="H136" s="31">
        <v>4850419</v>
      </c>
      <c r="I136" s="36">
        <f t="shared" si="25"/>
        <v>0.59202184603806218</v>
      </c>
      <c r="J136" s="31">
        <v>2187558</v>
      </c>
      <c r="K136" s="36">
        <f t="shared" si="26"/>
        <v>0.20099819258028986</v>
      </c>
      <c r="L136" s="31">
        <v>0</v>
      </c>
      <c r="M136" s="36">
        <f t="shared" si="27"/>
        <v>0</v>
      </c>
      <c r="N136" s="31">
        <f t="shared" si="28"/>
        <v>9445550</v>
      </c>
      <c r="O136" s="36">
        <f t="shared" si="29"/>
        <v>0.86788029296903535</v>
      </c>
      <c r="P136" s="31">
        <v>1371631</v>
      </c>
      <c r="Q136" s="31">
        <v>5339507</v>
      </c>
      <c r="R136" s="31">
        <v>8506778</v>
      </c>
      <c r="S136" s="31">
        <v>6774265</v>
      </c>
      <c r="T136" s="36">
        <f t="shared" si="30"/>
        <v>0.79633734417425728</v>
      </c>
      <c r="U136" s="36">
        <f t="shared" si="31"/>
        <v>0.5948589671711999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97502535</v>
      </c>
      <c r="E137" s="32">
        <f>SUM(E133:E136)</f>
        <v>98112639</v>
      </c>
      <c r="F137" s="32">
        <f>SUM(F133:F136)</f>
        <v>20040338</v>
      </c>
      <c r="G137" s="37">
        <f t="shared" ref="G137:G170" si="32">IF(($D137     =0),0,($F137     /$D137     ))</f>
        <v>0.20553658425393762</v>
      </c>
      <c r="H137" s="32">
        <f>SUM(H133:H136)</f>
        <v>23876277</v>
      </c>
      <c r="I137" s="37">
        <f t="shared" ref="I137:I170" si="33">IF(($D137     =0),0,($H137     /$D137     ))</f>
        <v>0.2448785254660302</v>
      </c>
      <c r="J137" s="32">
        <f>SUM(J133:J136)</f>
        <v>21160891</v>
      </c>
      <c r="K137" s="37">
        <f t="shared" ref="K137:K170" si="34">IF(($E137     =0),0,($J137     /$E137     ))</f>
        <v>0.21567956193696919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65077506</v>
      </c>
      <c r="O137" s="37">
        <f t="shared" ref="O137:O170" si="37">IF(($E137     =0),0,($N137     /$E137     ))</f>
        <v>0.66329380866006471</v>
      </c>
      <c r="P137" s="32">
        <f>SUM(P133:P136)</f>
        <v>22364674</v>
      </c>
      <c r="Q137" s="32">
        <f>SUM(Q133:Q136)</f>
        <v>88556578</v>
      </c>
      <c r="R137" s="32">
        <f>SUM(R133:R136)</f>
        <v>91477955</v>
      </c>
      <c r="S137" s="32">
        <f>SUM(S133:S136)</f>
        <v>64109776</v>
      </c>
      <c r="T137" s="37">
        <f t="shared" ref="T137:T170" si="38">IF(($R137     =0),0,($S137     /$R137     ))</f>
        <v>0.70082213796755732</v>
      </c>
      <c r="U137" s="37">
        <f t="shared" ref="U137:U170" si="39">IF(($P137     =0),0,(($J137     /$P137     )-1))</f>
        <v>-5.3825197720297591E-2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3290000</v>
      </c>
      <c r="E139" s="31">
        <v>3431985</v>
      </c>
      <c r="F139" s="31">
        <v>1514676</v>
      </c>
      <c r="G139" s="36">
        <f t="shared" si="32"/>
        <v>0.46038784194528876</v>
      </c>
      <c r="H139" s="31">
        <v>1520367</v>
      </c>
      <c r="I139" s="36">
        <f t="shared" si="33"/>
        <v>0.4621176291793313</v>
      </c>
      <c r="J139" s="31">
        <v>1330670</v>
      </c>
      <c r="K139" s="36">
        <f t="shared" si="34"/>
        <v>0.38772605358123652</v>
      </c>
      <c r="L139" s="31">
        <v>0</v>
      </c>
      <c r="M139" s="36">
        <f t="shared" si="35"/>
        <v>0</v>
      </c>
      <c r="N139" s="31">
        <f t="shared" si="36"/>
        <v>4365713</v>
      </c>
      <c r="O139" s="36">
        <f t="shared" si="37"/>
        <v>1.2720664571669165</v>
      </c>
      <c r="P139" s="31">
        <v>609923</v>
      </c>
      <c r="Q139" s="31">
        <v>2735253</v>
      </c>
      <c r="R139" s="31">
        <v>3147118</v>
      </c>
      <c r="S139" s="31">
        <v>2504518</v>
      </c>
      <c r="T139" s="36">
        <f t="shared" si="38"/>
        <v>0.7958131852698247</v>
      </c>
      <c r="U139" s="36">
        <f t="shared" si="39"/>
        <v>1.1817016246313061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5968210</v>
      </c>
      <c r="E140" s="31">
        <v>6042251</v>
      </c>
      <c r="F140" s="31">
        <v>1252073</v>
      </c>
      <c r="G140" s="36">
        <f t="shared" si="32"/>
        <v>0.20979037265779857</v>
      </c>
      <c r="H140" s="31">
        <v>1623934</v>
      </c>
      <c r="I140" s="36">
        <f t="shared" si="33"/>
        <v>0.27209732901489725</v>
      </c>
      <c r="J140" s="31">
        <v>2054572</v>
      </c>
      <c r="K140" s="36">
        <f t="shared" si="34"/>
        <v>0.34003420248513344</v>
      </c>
      <c r="L140" s="31">
        <v>0</v>
      </c>
      <c r="M140" s="36">
        <f t="shared" si="35"/>
        <v>0</v>
      </c>
      <c r="N140" s="31">
        <f t="shared" si="36"/>
        <v>4930579</v>
      </c>
      <c r="O140" s="36">
        <f t="shared" si="37"/>
        <v>0.81601691157815193</v>
      </c>
      <c r="P140" s="31">
        <v>-18814</v>
      </c>
      <c r="Q140" s="31">
        <v>674435</v>
      </c>
      <c r="R140" s="31">
        <v>6019604</v>
      </c>
      <c r="S140" s="31">
        <v>4037251</v>
      </c>
      <c r="T140" s="36">
        <f t="shared" si="38"/>
        <v>0.67068381906849683</v>
      </c>
      <c r="U140" s="36">
        <f t="shared" si="39"/>
        <v>-110.20442223875837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0</v>
      </c>
      <c r="E141" s="31">
        <v>0</v>
      </c>
      <c r="F141" s="31">
        <v>74587</v>
      </c>
      <c r="G141" s="36">
        <f t="shared" si="32"/>
        <v>0</v>
      </c>
      <c r="H141" s="31">
        <v>19548</v>
      </c>
      <c r="I141" s="36">
        <f t="shared" si="33"/>
        <v>0</v>
      </c>
      <c r="J141" s="31">
        <v>34491</v>
      </c>
      <c r="K141" s="36">
        <f t="shared" si="34"/>
        <v>0</v>
      </c>
      <c r="L141" s="31">
        <v>0</v>
      </c>
      <c r="M141" s="36">
        <f t="shared" si="35"/>
        <v>0</v>
      </c>
      <c r="N141" s="31">
        <f t="shared" si="36"/>
        <v>128626</v>
      </c>
      <c r="O141" s="36">
        <f t="shared" si="37"/>
        <v>0</v>
      </c>
      <c r="P141" s="31">
        <v>742</v>
      </c>
      <c r="Q141" s="31">
        <v>0</v>
      </c>
      <c r="R141" s="31">
        <v>7732</v>
      </c>
      <c r="S141" s="31">
        <v>4608</v>
      </c>
      <c r="T141" s="36">
        <f t="shared" si="38"/>
        <v>0.59596482152095187</v>
      </c>
      <c r="U141" s="36">
        <f t="shared" si="39"/>
        <v>45.483827493261458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13211031</v>
      </c>
      <c r="E142" s="31">
        <v>8789869</v>
      </c>
      <c r="F142" s="31">
        <v>57998</v>
      </c>
      <c r="G142" s="36">
        <f t="shared" si="32"/>
        <v>4.3901191360462329E-3</v>
      </c>
      <c r="H142" s="31">
        <v>164578</v>
      </c>
      <c r="I142" s="36">
        <f t="shared" si="33"/>
        <v>1.2457619696751904E-2</v>
      </c>
      <c r="J142" s="31">
        <v>414835</v>
      </c>
      <c r="K142" s="36">
        <f t="shared" si="34"/>
        <v>4.7194673777276999E-2</v>
      </c>
      <c r="L142" s="31">
        <v>0</v>
      </c>
      <c r="M142" s="36">
        <f t="shared" si="35"/>
        <v>0</v>
      </c>
      <c r="N142" s="31">
        <f t="shared" si="36"/>
        <v>637411</v>
      </c>
      <c r="O142" s="36">
        <f t="shared" si="37"/>
        <v>7.2516552863302053E-2</v>
      </c>
      <c r="P142" s="31">
        <v>842643</v>
      </c>
      <c r="Q142" s="31">
        <v>8533477</v>
      </c>
      <c r="R142" s="31">
        <v>8044725</v>
      </c>
      <c r="S142" s="31">
        <v>2102073</v>
      </c>
      <c r="T142" s="36">
        <f t="shared" si="38"/>
        <v>0.26129830416825933</v>
      </c>
      <c r="U142" s="36">
        <f t="shared" si="39"/>
        <v>-0.50769780322153035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0</v>
      </c>
      <c r="E143" s="31">
        <v>0</v>
      </c>
      <c r="F143" s="31">
        <v>0</v>
      </c>
      <c r="G143" s="36">
        <f t="shared" si="32"/>
        <v>0</v>
      </c>
      <c r="H143" s="31">
        <v>0</v>
      </c>
      <c r="I143" s="36">
        <f t="shared" si="33"/>
        <v>0</v>
      </c>
      <c r="J143" s="31">
        <v>0</v>
      </c>
      <c r="K143" s="36">
        <f t="shared" si="34"/>
        <v>0</v>
      </c>
      <c r="L143" s="31">
        <v>0</v>
      </c>
      <c r="M143" s="36">
        <f t="shared" si="35"/>
        <v>0</v>
      </c>
      <c r="N143" s="31">
        <f t="shared" si="36"/>
        <v>0</v>
      </c>
      <c r="O143" s="36">
        <f t="shared" si="37"/>
        <v>0</v>
      </c>
      <c r="P143" s="31">
        <v>0</v>
      </c>
      <c r="Q143" s="31">
        <v>0</v>
      </c>
      <c r="R143" s="31">
        <v>0</v>
      </c>
      <c r="S143" s="31">
        <v>0</v>
      </c>
      <c r="T143" s="36">
        <f t="shared" si="38"/>
        <v>0</v>
      </c>
      <c r="U143" s="36">
        <f t="shared" si="39"/>
        <v>0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22469241</v>
      </c>
      <c r="E144" s="32">
        <f>SUM(E138:E143)</f>
        <v>18264105</v>
      </c>
      <c r="F144" s="32">
        <f>SUM(F138:F143)</f>
        <v>2899334</v>
      </c>
      <c r="G144" s="37">
        <f t="shared" si="32"/>
        <v>0.12903568927851189</v>
      </c>
      <c r="H144" s="32">
        <f>SUM(H138:H143)</f>
        <v>3328427</v>
      </c>
      <c r="I144" s="37">
        <f t="shared" si="33"/>
        <v>0.14813259602315895</v>
      </c>
      <c r="J144" s="32">
        <f>SUM(J138:J143)</f>
        <v>3834568</v>
      </c>
      <c r="K144" s="37">
        <f t="shared" si="34"/>
        <v>0.20995104879215271</v>
      </c>
      <c r="L144" s="32">
        <f>SUM(L138:L143)</f>
        <v>0</v>
      </c>
      <c r="M144" s="37">
        <f t="shared" si="35"/>
        <v>0</v>
      </c>
      <c r="N144" s="32">
        <f t="shared" si="36"/>
        <v>10062329</v>
      </c>
      <c r="O144" s="37">
        <f t="shared" si="37"/>
        <v>0.55093468855988292</v>
      </c>
      <c r="P144" s="32">
        <f>SUM(P138:P143)</f>
        <v>1434494</v>
      </c>
      <c r="Q144" s="32">
        <f>SUM(Q138:Q143)</f>
        <v>11943165</v>
      </c>
      <c r="R144" s="32">
        <f>SUM(R138:R143)</f>
        <v>17219179</v>
      </c>
      <c r="S144" s="32">
        <f>SUM(S138:S143)</f>
        <v>8648450</v>
      </c>
      <c r="T144" s="37">
        <f t="shared" si="38"/>
        <v>0.50225681491550789</v>
      </c>
      <c r="U144" s="37">
        <f t="shared" si="39"/>
        <v>1.6731153981822162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0</v>
      </c>
      <c r="E145" s="31">
        <v>0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0</v>
      </c>
      <c r="O145" s="36">
        <f t="shared" si="37"/>
        <v>0</v>
      </c>
      <c r="P145" s="31">
        <v>0</v>
      </c>
      <c r="Q145" s="31">
        <v>0</v>
      </c>
      <c r="R145" s="31">
        <v>0</v>
      </c>
      <c r="S145" s="31">
        <v>0</v>
      </c>
      <c r="T145" s="36">
        <f t="shared" si="38"/>
        <v>0</v>
      </c>
      <c r="U145" s="36">
        <f t="shared" si="39"/>
        <v>0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634783</v>
      </c>
      <c r="E146" s="31">
        <v>686783</v>
      </c>
      <c r="F146" s="31">
        <v>1112209</v>
      </c>
      <c r="G146" s="36">
        <f t="shared" si="32"/>
        <v>1.752108988425966</v>
      </c>
      <c r="H146" s="31">
        <v>1104387</v>
      </c>
      <c r="I146" s="36">
        <f t="shared" si="33"/>
        <v>1.7397866672547941</v>
      </c>
      <c r="J146" s="31">
        <v>408335</v>
      </c>
      <c r="K146" s="36">
        <f t="shared" si="34"/>
        <v>0.59456189218428523</v>
      </c>
      <c r="L146" s="31">
        <v>0</v>
      </c>
      <c r="M146" s="36">
        <f t="shared" si="35"/>
        <v>0</v>
      </c>
      <c r="N146" s="31">
        <f t="shared" si="36"/>
        <v>2624931</v>
      </c>
      <c r="O146" s="36">
        <f t="shared" si="37"/>
        <v>3.8220675235117936</v>
      </c>
      <c r="P146" s="31">
        <v>3282346</v>
      </c>
      <c r="Q146" s="31">
        <v>2043478</v>
      </c>
      <c r="R146" s="31">
        <v>1587320</v>
      </c>
      <c r="S146" s="31">
        <v>4452666</v>
      </c>
      <c r="T146" s="36">
        <f t="shared" si="38"/>
        <v>2.8051470402943326</v>
      </c>
      <c r="U146" s="36">
        <f t="shared" si="39"/>
        <v>-0.87559660072399437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180000</v>
      </c>
      <c r="E147" s="31">
        <v>180000</v>
      </c>
      <c r="F147" s="31">
        <v>0</v>
      </c>
      <c r="G147" s="36">
        <f t="shared" si="32"/>
        <v>0</v>
      </c>
      <c r="H147" s="31">
        <v>292337</v>
      </c>
      <c r="I147" s="36">
        <f t="shared" si="33"/>
        <v>1.6240944444444445</v>
      </c>
      <c r="J147" s="31">
        <v>-232945</v>
      </c>
      <c r="K147" s="36">
        <f t="shared" si="34"/>
        <v>-1.2941388888888889</v>
      </c>
      <c r="L147" s="31">
        <v>0</v>
      </c>
      <c r="M147" s="36">
        <f t="shared" si="35"/>
        <v>0</v>
      </c>
      <c r="N147" s="31">
        <f t="shared" si="36"/>
        <v>59392</v>
      </c>
      <c r="O147" s="36">
        <f t="shared" si="37"/>
        <v>0.32995555555555556</v>
      </c>
      <c r="P147" s="31">
        <v>0</v>
      </c>
      <c r="Q147" s="31">
        <v>480000</v>
      </c>
      <c r="R147" s="31">
        <v>695426</v>
      </c>
      <c r="S147" s="31">
        <v>0</v>
      </c>
      <c r="T147" s="36">
        <f t="shared" si="38"/>
        <v>0</v>
      </c>
      <c r="U147" s="36">
        <f t="shared" si="39"/>
        <v>0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0</v>
      </c>
      <c r="E149" s="31">
        <v>0</v>
      </c>
      <c r="F149" s="31">
        <v>0</v>
      </c>
      <c r="G149" s="36">
        <f t="shared" si="32"/>
        <v>0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0</v>
      </c>
      <c r="O149" s="36">
        <f t="shared" si="37"/>
        <v>0</v>
      </c>
      <c r="P149" s="31">
        <v>0</v>
      </c>
      <c r="Q149" s="31">
        <v>0</v>
      </c>
      <c r="R149" s="31">
        <v>0</v>
      </c>
      <c r="S149" s="31">
        <v>0</v>
      </c>
      <c r="T149" s="36">
        <f t="shared" si="38"/>
        <v>0</v>
      </c>
      <c r="U149" s="36">
        <f t="shared" si="39"/>
        <v>0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814783</v>
      </c>
      <c r="E150" s="32">
        <f>SUM(E145:E149)</f>
        <v>866783</v>
      </c>
      <c r="F150" s="32">
        <f>SUM(F145:F149)</f>
        <v>1112209</v>
      </c>
      <c r="G150" s="37">
        <f t="shared" si="32"/>
        <v>1.36503707122019</v>
      </c>
      <c r="H150" s="32">
        <f>SUM(H145:H149)</f>
        <v>1396724</v>
      </c>
      <c r="I150" s="37">
        <f t="shared" si="33"/>
        <v>1.714228205546753</v>
      </c>
      <c r="J150" s="32">
        <f>SUM(J145:J149)</f>
        <v>175390</v>
      </c>
      <c r="K150" s="37">
        <f t="shared" si="34"/>
        <v>0.20234591587513831</v>
      </c>
      <c r="L150" s="32">
        <f>SUM(L145:L149)</f>
        <v>0</v>
      </c>
      <c r="M150" s="37">
        <f t="shared" si="35"/>
        <v>0</v>
      </c>
      <c r="N150" s="32">
        <f t="shared" si="36"/>
        <v>2684323</v>
      </c>
      <c r="O150" s="37">
        <f t="shared" si="37"/>
        <v>3.0968800726364036</v>
      </c>
      <c r="P150" s="32">
        <f>SUM(P145:P149)</f>
        <v>3282346</v>
      </c>
      <c r="Q150" s="32">
        <f>SUM(Q145:Q149)</f>
        <v>2523478</v>
      </c>
      <c r="R150" s="32">
        <f>SUM(R145:R149)</f>
        <v>2282746</v>
      </c>
      <c r="S150" s="32">
        <f>SUM(S145:S149)</f>
        <v>4452666</v>
      </c>
      <c r="T150" s="37">
        <f t="shared" si="38"/>
        <v>1.9505744397317968</v>
      </c>
      <c r="U150" s="37">
        <f t="shared" si="39"/>
        <v>-0.9465656576119641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150000</v>
      </c>
      <c r="E151" s="31">
        <v>0</v>
      </c>
      <c r="F151" s="31">
        <v>2306131</v>
      </c>
      <c r="G151" s="36">
        <f t="shared" si="32"/>
        <v>15.374206666666666</v>
      </c>
      <c r="H151" s="31">
        <v>2107074</v>
      </c>
      <c r="I151" s="36">
        <f t="shared" si="33"/>
        <v>14.04716</v>
      </c>
      <c r="J151" s="31">
        <v>2487166</v>
      </c>
      <c r="K151" s="36">
        <f t="shared" si="34"/>
        <v>0</v>
      </c>
      <c r="L151" s="31">
        <v>0</v>
      </c>
      <c r="M151" s="36">
        <f t="shared" si="35"/>
        <v>0</v>
      </c>
      <c r="N151" s="31">
        <f t="shared" si="36"/>
        <v>6900371</v>
      </c>
      <c r="O151" s="36">
        <f t="shared" si="37"/>
        <v>0</v>
      </c>
      <c r="P151" s="31">
        <v>2362157</v>
      </c>
      <c r="Q151" s="31">
        <v>65000</v>
      </c>
      <c r="R151" s="31">
        <v>2800708</v>
      </c>
      <c r="S151" s="31">
        <v>6961634</v>
      </c>
      <c r="T151" s="36">
        <f t="shared" si="38"/>
        <v>2.4856693378959891</v>
      </c>
      <c r="U151" s="36">
        <f t="shared" si="39"/>
        <v>5.2921545858298114E-2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183510700</v>
      </c>
      <c r="E152" s="31">
        <v>177567224</v>
      </c>
      <c r="F152" s="31">
        <v>35950777</v>
      </c>
      <c r="G152" s="36">
        <f t="shared" si="32"/>
        <v>0.19590561749260396</v>
      </c>
      <c r="H152" s="31">
        <v>43705498</v>
      </c>
      <c r="I152" s="36">
        <f t="shared" si="33"/>
        <v>0.23816321337120941</v>
      </c>
      <c r="J152" s="31">
        <v>45811812</v>
      </c>
      <c r="K152" s="36">
        <f t="shared" si="34"/>
        <v>0.25799700512297247</v>
      </c>
      <c r="L152" s="31">
        <v>0</v>
      </c>
      <c r="M152" s="36">
        <f t="shared" si="35"/>
        <v>0</v>
      </c>
      <c r="N152" s="31">
        <f t="shared" si="36"/>
        <v>125468087</v>
      </c>
      <c r="O152" s="36">
        <f t="shared" si="37"/>
        <v>0.70659485559114221</v>
      </c>
      <c r="P152" s="31">
        <v>40006685</v>
      </c>
      <c r="Q152" s="31">
        <v>171289100</v>
      </c>
      <c r="R152" s="31">
        <v>173849756</v>
      </c>
      <c r="S152" s="31">
        <v>123441282</v>
      </c>
      <c r="T152" s="36">
        <f t="shared" si="38"/>
        <v>0.71004575928194003</v>
      </c>
      <c r="U152" s="36">
        <f t="shared" si="39"/>
        <v>0.1451039245066168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28141059</v>
      </c>
      <c r="E153" s="31">
        <v>27119840</v>
      </c>
      <c r="F153" s="31">
        <v>5481734</v>
      </c>
      <c r="G153" s="36">
        <f t="shared" si="32"/>
        <v>0.19479487250284361</v>
      </c>
      <c r="H153" s="31">
        <v>6483875</v>
      </c>
      <c r="I153" s="36">
        <f t="shared" si="33"/>
        <v>0.23040621889886945</v>
      </c>
      <c r="J153" s="31">
        <v>6916902</v>
      </c>
      <c r="K153" s="36">
        <f t="shared" si="34"/>
        <v>0.25504951356645172</v>
      </c>
      <c r="L153" s="31">
        <v>0</v>
      </c>
      <c r="M153" s="36">
        <f t="shared" si="35"/>
        <v>0</v>
      </c>
      <c r="N153" s="31">
        <f t="shared" si="36"/>
        <v>18882511</v>
      </c>
      <c r="O153" s="36">
        <f t="shared" si="37"/>
        <v>0.69626188797574029</v>
      </c>
      <c r="P153" s="31">
        <v>7407246</v>
      </c>
      <c r="Q153" s="31">
        <v>29149790</v>
      </c>
      <c r="R153" s="31">
        <v>27748680</v>
      </c>
      <c r="S153" s="31">
        <v>19962656</v>
      </c>
      <c r="T153" s="36">
        <f t="shared" si="38"/>
        <v>0.71940921153726956</v>
      </c>
      <c r="U153" s="36">
        <f t="shared" si="39"/>
        <v>-6.6197882451858647E-2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0</v>
      </c>
      <c r="E154" s="31">
        <v>0</v>
      </c>
      <c r="F154" s="31">
        <v>0</v>
      </c>
      <c r="G154" s="36">
        <f t="shared" si="32"/>
        <v>0</v>
      </c>
      <c r="H154" s="31">
        <v>0</v>
      </c>
      <c r="I154" s="36">
        <f t="shared" si="33"/>
        <v>0</v>
      </c>
      <c r="J154" s="31">
        <v>0</v>
      </c>
      <c r="K154" s="36">
        <f t="shared" si="34"/>
        <v>0</v>
      </c>
      <c r="L154" s="31">
        <v>0</v>
      </c>
      <c r="M154" s="36">
        <f t="shared" si="35"/>
        <v>0</v>
      </c>
      <c r="N154" s="31">
        <f t="shared" si="36"/>
        <v>0</v>
      </c>
      <c r="O154" s="36">
        <f t="shared" si="37"/>
        <v>0</v>
      </c>
      <c r="P154" s="31">
        <v>0</v>
      </c>
      <c r="Q154" s="31">
        <v>0</v>
      </c>
      <c r="R154" s="31">
        <v>0</v>
      </c>
      <c r="S154" s="31">
        <v>0</v>
      </c>
      <c r="T154" s="36">
        <f t="shared" si="38"/>
        <v>0</v>
      </c>
      <c r="U154" s="36">
        <f t="shared" si="39"/>
        <v>0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8780985</v>
      </c>
      <c r="E155" s="31">
        <v>8982261</v>
      </c>
      <c r="F155" s="31">
        <v>1972634</v>
      </c>
      <c r="G155" s="36">
        <f t="shared" si="32"/>
        <v>0.22464837373028196</v>
      </c>
      <c r="H155" s="31">
        <v>2120704</v>
      </c>
      <c r="I155" s="36">
        <f t="shared" si="33"/>
        <v>0.24151094666486733</v>
      </c>
      <c r="J155" s="31">
        <v>322889</v>
      </c>
      <c r="K155" s="36">
        <f t="shared" si="34"/>
        <v>3.5947407896519595E-2</v>
      </c>
      <c r="L155" s="31">
        <v>0</v>
      </c>
      <c r="M155" s="36">
        <f t="shared" si="35"/>
        <v>0</v>
      </c>
      <c r="N155" s="31">
        <f t="shared" si="36"/>
        <v>4416227</v>
      </c>
      <c r="O155" s="36">
        <f t="shared" si="37"/>
        <v>0.49166095262651577</v>
      </c>
      <c r="P155" s="31">
        <v>944123</v>
      </c>
      <c r="Q155" s="31">
        <v>8418743</v>
      </c>
      <c r="R155" s="31">
        <v>8266346</v>
      </c>
      <c r="S155" s="31">
        <v>7381932</v>
      </c>
      <c r="T155" s="36">
        <f t="shared" si="38"/>
        <v>0.8930102853183256</v>
      </c>
      <c r="U155" s="36">
        <f t="shared" si="39"/>
        <v>-0.6580011290901715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0</v>
      </c>
      <c r="E156" s="31">
        <v>0</v>
      </c>
      <c r="F156" s="31">
        <v>0</v>
      </c>
      <c r="G156" s="36">
        <f t="shared" si="32"/>
        <v>0</v>
      </c>
      <c r="H156" s="31">
        <v>0</v>
      </c>
      <c r="I156" s="36">
        <f t="shared" si="33"/>
        <v>0</v>
      </c>
      <c r="J156" s="31">
        <v>0</v>
      </c>
      <c r="K156" s="36">
        <f t="shared" si="34"/>
        <v>0</v>
      </c>
      <c r="L156" s="31">
        <v>0</v>
      </c>
      <c r="M156" s="36">
        <f t="shared" si="35"/>
        <v>0</v>
      </c>
      <c r="N156" s="31">
        <f t="shared" si="36"/>
        <v>0</v>
      </c>
      <c r="O156" s="36">
        <f t="shared" si="37"/>
        <v>0</v>
      </c>
      <c r="P156" s="31">
        <v>0</v>
      </c>
      <c r="Q156" s="31">
        <v>0</v>
      </c>
      <c r="R156" s="31">
        <v>0</v>
      </c>
      <c r="S156" s="31">
        <v>0</v>
      </c>
      <c r="T156" s="36">
        <f t="shared" si="38"/>
        <v>0</v>
      </c>
      <c r="U156" s="36">
        <f t="shared" si="39"/>
        <v>0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220582744</v>
      </c>
      <c r="E157" s="32">
        <f>SUM(E151:E156)</f>
        <v>213669325</v>
      </c>
      <c r="F157" s="32">
        <f>SUM(F151:F156)</f>
        <v>45711276</v>
      </c>
      <c r="G157" s="37">
        <f t="shared" si="32"/>
        <v>0.2072296099462794</v>
      </c>
      <c r="H157" s="32">
        <f>SUM(H151:H156)</f>
        <v>54417151</v>
      </c>
      <c r="I157" s="37">
        <f t="shared" si="33"/>
        <v>0.24669722578117897</v>
      </c>
      <c r="J157" s="32">
        <f>SUM(J151:J156)</f>
        <v>55538769</v>
      </c>
      <c r="K157" s="37">
        <f t="shared" si="34"/>
        <v>0.2599286022923506</v>
      </c>
      <c r="L157" s="32">
        <f>SUM(L151:L156)</f>
        <v>0</v>
      </c>
      <c r="M157" s="37">
        <f t="shared" si="35"/>
        <v>0</v>
      </c>
      <c r="N157" s="32">
        <f t="shared" si="36"/>
        <v>155667196</v>
      </c>
      <c r="O157" s="37">
        <f t="shared" si="37"/>
        <v>0.72854255518427835</v>
      </c>
      <c r="P157" s="32">
        <f>SUM(P151:P156)</f>
        <v>50720211</v>
      </c>
      <c r="Q157" s="32">
        <f>SUM(Q151:Q156)</f>
        <v>208922633</v>
      </c>
      <c r="R157" s="32">
        <f>SUM(R151:R156)</f>
        <v>212665490</v>
      </c>
      <c r="S157" s="32">
        <f>SUM(S151:S156)</f>
        <v>157747504</v>
      </c>
      <c r="T157" s="37">
        <f t="shared" si="38"/>
        <v>0.74176352731230633</v>
      </c>
      <c r="U157" s="37">
        <f t="shared" si="39"/>
        <v>9.5002719921650103E-2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13044640</v>
      </c>
      <c r="E158" s="31">
        <v>13608423</v>
      </c>
      <c r="F158" s="31">
        <v>2639382</v>
      </c>
      <c r="G158" s="36">
        <f t="shared" si="32"/>
        <v>0.20233459873173962</v>
      </c>
      <c r="H158" s="31">
        <v>4098180</v>
      </c>
      <c r="I158" s="36">
        <f t="shared" si="33"/>
        <v>0.31416581829778362</v>
      </c>
      <c r="J158" s="31">
        <v>4389193</v>
      </c>
      <c r="K158" s="36">
        <f t="shared" si="34"/>
        <v>0.32253502114095073</v>
      </c>
      <c r="L158" s="31">
        <v>0</v>
      </c>
      <c r="M158" s="36">
        <f t="shared" si="35"/>
        <v>0</v>
      </c>
      <c r="N158" s="31">
        <f t="shared" si="36"/>
        <v>11126755</v>
      </c>
      <c r="O158" s="36">
        <f t="shared" si="37"/>
        <v>0.81763735592287223</v>
      </c>
      <c r="P158" s="31">
        <v>4426120</v>
      </c>
      <c r="Q158" s="31">
        <v>10029753</v>
      </c>
      <c r="R158" s="31">
        <v>13714179</v>
      </c>
      <c r="S158" s="31">
        <v>9715984</v>
      </c>
      <c r="T158" s="36">
        <f t="shared" si="38"/>
        <v>0.70846267939189067</v>
      </c>
      <c r="U158" s="36">
        <f t="shared" si="39"/>
        <v>-8.3429730780005817E-3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139168972</v>
      </c>
      <c r="E159" s="31">
        <v>135523287</v>
      </c>
      <c r="F159" s="31">
        <v>23372309</v>
      </c>
      <c r="G159" s="36">
        <f t="shared" si="32"/>
        <v>0.16794195332563067</v>
      </c>
      <c r="H159" s="31">
        <v>33626571</v>
      </c>
      <c r="I159" s="36">
        <f t="shared" si="33"/>
        <v>0.24162405252228206</v>
      </c>
      <c r="J159" s="31">
        <v>35509068</v>
      </c>
      <c r="K159" s="36">
        <f t="shared" si="34"/>
        <v>0.26201451267928588</v>
      </c>
      <c r="L159" s="31">
        <v>0</v>
      </c>
      <c r="M159" s="36">
        <f t="shared" si="35"/>
        <v>0</v>
      </c>
      <c r="N159" s="31">
        <f t="shared" si="36"/>
        <v>92507948</v>
      </c>
      <c r="O159" s="36">
        <f t="shared" si="37"/>
        <v>0.68259817222408425</v>
      </c>
      <c r="P159" s="31">
        <v>30802537</v>
      </c>
      <c r="Q159" s="31">
        <v>127341050</v>
      </c>
      <c r="R159" s="31">
        <v>126899700</v>
      </c>
      <c r="S159" s="31">
        <v>84187955</v>
      </c>
      <c r="T159" s="36">
        <f t="shared" si="38"/>
        <v>0.66342122952221316</v>
      </c>
      <c r="U159" s="36">
        <f t="shared" si="39"/>
        <v>0.15279686215456856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4737944</v>
      </c>
      <c r="E160" s="31">
        <v>3562155</v>
      </c>
      <c r="F160" s="31">
        <v>763271</v>
      </c>
      <c r="G160" s="36">
        <f t="shared" si="32"/>
        <v>0.16109751402718142</v>
      </c>
      <c r="H160" s="31">
        <v>837329</v>
      </c>
      <c r="I160" s="36">
        <f t="shared" si="33"/>
        <v>0.17672834461530149</v>
      </c>
      <c r="J160" s="31">
        <v>667036</v>
      </c>
      <c r="K160" s="36">
        <f t="shared" si="34"/>
        <v>0.18725630973385493</v>
      </c>
      <c r="L160" s="31">
        <v>0</v>
      </c>
      <c r="M160" s="36">
        <f t="shared" si="35"/>
        <v>0</v>
      </c>
      <c r="N160" s="31">
        <f t="shared" si="36"/>
        <v>2267636</v>
      </c>
      <c r="O160" s="36">
        <f t="shared" si="37"/>
        <v>0.63659105232647095</v>
      </c>
      <c r="P160" s="31">
        <v>868904</v>
      </c>
      <c r="Q160" s="31">
        <v>5848291</v>
      </c>
      <c r="R160" s="31">
        <v>5043234</v>
      </c>
      <c r="S160" s="31">
        <v>3650753</v>
      </c>
      <c r="T160" s="36">
        <f t="shared" si="38"/>
        <v>0.72389125707829538</v>
      </c>
      <c r="U160" s="36">
        <f t="shared" si="39"/>
        <v>-0.23232485982340967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100000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156951556</v>
      </c>
      <c r="E163" s="32">
        <f>SUM(E158:E162)</f>
        <v>152693865</v>
      </c>
      <c r="F163" s="32">
        <f>SUM(F158:F162)</f>
        <v>26774962</v>
      </c>
      <c r="G163" s="37">
        <f t="shared" si="32"/>
        <v>0.17059379774482772</v>
      </c>
      <c r="H163" s="32">
        <f>SUM(H158:H162)</f>
        <v>38562080</v>
      </c>
      <c r="I163" s="37">
        <f t="shared" si="33"/>
        <v>0.24569415546284867</v>
      </c>
      <c r="J163" s="32">
        <f>SUM(J158:J162)</f>
        <v>40565297</v>
      </c>
      <c r="K163" s="37">
        <f t="shared" si="34"/>
        <v>0.26566422298630005</v>
      </c>
      <c r="L163" s="32">
        <f>SUM(L158:L162)</f>
        <v>0</v>
      </c>
      <c r="M163" s="37">
        <f t="shared" si="35"/>
        <v>0</v>
      </c>
      <c r="N163" s="32">
        <f t="shared" si="36"/>
        <v>105902339</v>
      </c>
      <c r="O163" s="37">
        <f t="shared" si="37"/>
        <v>0.69355988205551022</v>
      </c>
      <c r="P163" s="32">
        <f>SUM(P158:P162)</f>
        <v>36097561</v>
      </c>
      <c r="Q163" s="32">
        <f>SUM(Q158:Q162)</f>
        <v>143319094</v>
      </c>
      <c r="R163" s="32">
        <f>SUM(R158:R162)</f>
        <v>145657113</v>
      </c>
      <c r="S163" s="32">
        <f>SUM(S158:S162)</f>
        <v>97554692</v>
      </c>
      <c r="T163" s="37">
        <f t="shared" si="38"/>
        <v>0.66975577086990601</v>
      </c>
      <c r="U163" s="37">
        <f t="shared" si="39"/>
        <v>0.12376836207853481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2910441</v>
      </c>
      <c r="E164" s="31">
        <v>2127411</v>
      </c>
      <c r="F164" s="31">
        <v>9576</v>
      </c>
      <c r="G164" s="36">
        <f t="shared" si="32"/>
        <v>3.2902230280565728E-3</v>
      </c>
      <c r="H164" s="31">
        <v>308678</v>
      </c>
      <c r="I164" s="36">
        <f t="shared" si="33"/>
        <v>0.10605884125464148</v>
      </c>
      <c r="J164" s="31">
        <v>0</v>
      </c>
      <c r="K164" s="36">
        <f t="shared" si="34"/>
        <v>0</v>
      </c>
      <c r="L164" s="31">
        <v>0</v>
      </c>
      <c r="M164" s="36">
        <f t="shared" si="35"/>
        <v>0</v>
      </c>
      <c r="N164" s="31">
        <f t="shared" si="36"/>
        <v>318254</v>
      </c>
      <c r="O164" s="36">
        <f t="shared" si="37"/>
        <v>0.14959685740085013</v>
      </c>
      <c r="P164" s="31">
        <v>833870</v>
      </c>
      <c r="Q164" s="31">
        <v>3581316</v>
      </c>
      <c r="R164" s="31">
        <v>4081316</v>
      </c>
      <c r="S164" s="31">
        <v>2001142</v>
      </c>
      <c r="T164" s="36">
        <f t="shared" si="38"/>
        <v>0.49031782885716274</v>
      </c>
      <c r="U164" s="36">
        <f t="shared" si="39"/>
        <v>-1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1962537</v>
      </c>
      <c r="E165" s="31">
        <v>1252161</v>
      </c>
      <c r="F165" s="31">
        <v>52537</v>
      </c>
      <c r="G165" s="36">
        <f t="shared" si="32"/>
        <v>2.6769941152701836E-2</v>
      </c>
      <c r="H165" s="31">
        <v>562323</v>
      </c>
      <c r="I165" s="36">
        <f t="shared" si="33"/>
        <v>0.28652861067077973</v>
      </c>
      <c r="J165" s="31">
        <v>52510</v>
      </c>
      <c r="K165" s="36">
        <f t="shared" si="34"/>
        <v>4.193550190430783E-2</v>
      </c>
      <c r="L165" s="31">
        <v>0</v>
      </c>
      <c r="M165" s="36">
        <f t="shared" si="35"/>
        <v>0</v>
      </c>
      <c r="N165" s="31">
        <f t="shared" si="36"/>
        <v>667370</v>
      </c>
      <c r="O165" s="36">
        <f t="shared" si="37"/>
        <v>0.53297459352271792</v>
      </c>
      <c r="P165" s="31">
        <v>85275</v>
      </c>
      <c r="Q165" s="31">
        <v>571721</v>
      </c>
      <c r="R165" s="31">
        <v>602721</v>
      </c>
      <c r="S165" s="31">
        <v>199609</v>
      </c>
      <c r="T165" s="36">
        <f t="shared" si="38"/>
        <v>0.33117976642592512</v>
      </c>
      <c r="U165" s="36">
        <f t="shared" si="39"/>
        <v>-0.38422749926707711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0</v>
      </c>
      <c r="Q166" s="31">
        <v>410000</v>
      </c>
      <c r="R166" s="31">
        <v>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0</v>
      </c>
      <c r="E167" s="31">
        <v>0</v>
      </c>
      <c r="F167" s="31">
        <v>43028</v>
      </c>
      <c r="G167" s="36">
        <f t="shared" si="32"/>
        <v>0</v>
      </c>
      <c r="H167" s="31">
        <v>54734</v>
      </c>
      <c r="I167" s="36">
        <f t="shared" si="33"/>
        <v>0</v>
      </c>
      <c r="J167" s="31">
        <v>43029</v>
      </c>
      <c r="K167" s="36">
        <f t="shared" si="34"/>
        <v>0</v>
      </c>
      <c r="L167" s="31">
        <v>0</v>
      </c>
      <c r="M167" s="36">
        <f t="shared" si="35"/>
        <v>0</v>
      </c>
      <c r="N167" s="31">
        <f t="shared" si="36"/>
        <v>140791</v>
      </c>
      <c r="O167" s="36">
        <f t="shared" si="37"/>
        <v>0</v>
      </c>
      <c r="P167" s="31">
        <v>40647</v>
      </c>
      <c r="Q167" s="31">
        <v>0</v>
      </c>
      <c r="R167" s="31">
        <v>0</v>
      </c>
      <c r="S167" s="31">
        <v>132372</v>
      </c>
      <c r="T167" s="36">
        <f t="shared" si="38"/>
        <v>0</v>
      </c>
      <c r="U167" s="36">
        <f t="shared" si="39"/>
        <v>5.8602110856889711E-2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4872978</v>
      </c>
      <c r="E169" s="32">
        <f>SUM(E164:E168)</f>
        <v>3379572</v>
      </c>
      <c r="F169" s="32">
        <f>SUM(F164:F168)</f>
        <v>105141</v>
      </c>
      <c r="G169" s="37">
        <f t="shared" si="32"/>
        <v>2.1576333814763784E-2</v>
      </c>
      <c r="H169" s="32">
        <f>SUM(H164:H168)</f>
        <v>925735</v>
      </c>
      <c r="I169" s="37">
        <f t="shared" si="33"/>
        <v>0.18997315399330758</v>
      </c>
      <c r="J169" s="32">
        <f>SUM(J164:J168)</f>
        <v>95539</v>
      </c>
      <c r="K169" s="37">
        <f t="shared" si="34"/>
        <v>2.8269556026621123E-2</v>
      </c>
      <c r="L169" s="32">
        <f>SUM(L164:L168)</f>
        <v>0</v>
      </c>
      <c r="M169" s="37">
        <f t="shared" si="35"/>
        <v>0</v>
      </c>
      <c r="N169" s="32">
        <f t="shared" si="36"/>
        <v>1126415</v>
      </c>
      <c r="O169" s="37">
        <f t="shared" si="37"/>
        <v>0.33330108072856562</v>
      </c>
      <c r="P169" s="32">
        <f>SUM(P164:P168)</f>
        <v>959792</v>
      </c>
      <c r="Q169" s="32">
        <f>SUM(Q164:Q168)</f>
        <v>4563037</v>
      </c>
      <c r="R169" s="32">
        <f>SUM(R164:R168)</f>
        <v>4684037</v>
      </c>
      <c r="S169" s="32">
        <f>SUM(S164:S168)</f>
        <v>2333123</v>
      </c>
      <c r="T169" s="37">
        <f t="shared" si="38"/>
        <v>0.49810089032174598</v>
      </c>
      <c r="U169" s="37">
        <f t="shared" si="39"/>
        <v>-0.90045864103889173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3038824404</v>
      </c>
      <c r="E170" s="32">
        <f>SUM(E105,E107:E111,E113:E120,E122:E125,E127:E131,E133:E136,E138:E143,E145:E149,E151:E156,E158:E162,E164:E168)</f>
        <v>3011006558</v>
      </c>
      <c r="F170" s="32">
        <f>SUM(F105,F107:F111,F113:F120,F122:F125,F127:F131,F133:F136,F138:F143,F145:F149,F151:F156,F158:F162,F164:F168)</f>
        <v>572500448</v>
      </c>
      <c r="G170" s="37">
        <f t="shared" si="32"/>
        <v>0.18839537001427872</v>
      </c>
      <c r="H170" s="32">
        <f>SUM(H105,H107:H111,H113:H120,H122:H125,H127:H131,H133:H136,H138:H143,H145:H149,H151:H156,H158:H162,H164:H168)</f>
        <v>740644237</v>
      </c>
      <c r="I170" s="37">
        <f t="shared" si="33"/>
        <v>0.24372722425984572</v>
      </c>
      <c r="J170" s="32">
        <f>SUM(J105,J107:J111,J113:J120,J122:J125,J127:J131,J133:J136,J138:J143,J145:J149,J151:J156,J158:J162,J164:J168)</f>
        <v>735292830</v>
      </c>
      <c r="K170" s="37">
        <f t="shared" si="34"/>
        <v>0.24420167005162663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2048437515</v>
      </c>
      <c r="O170" s="37">
        <f t="shared" si="37"/>
        <v>0.68031652390708608</v>
      </c>
      <c r="P170" s="32">
        <f>SUM(P105,P107:P111,P113:P120,P122:P125,P127:P131,P133:P136,P138:P143,P145:P149,P151:P156,P158:P162,P164:P168)</f>
        <v>709471068</v>
      </c>
      <c r="Q170" s="32">
        <f>SUM(Q105,Q107:Q111,Q113:Q120,Q122:Q125,Q127:Q131,Q133:Q136,Q138:Q143,Q145:Q149,Q151:Q156,Q158:Q162,Q164:Q168)</f>
        <v>2890267858</v>
      </c>
      <c r="R170" s="32">
        <f>SUM(R105,R107:R111,R113:R120,R122:R125,R127:R131,R133:R136,R138:R143,R145:R149,R151:R156,R158:R162,R164:R168)</f>
        <v>2937645334</v>
      </c>
      <c r="S170" s="32">
        <f>SUM(S105,S107:S111,S113:S120,S122:S125,S127:S131,S133:S136,S138:S143,S145:S149,S151:S156,S158:S162,S164:S168)</f>
        <v>2006437212</v>
      </c>
      <c r="T170" s="37">
        <f t="shared" si="38"/>
        <v>0.68300866301922336</v>
      </c>
      <c r="U170" s="37">
        <f t="shared" si="39"/>
        <v>3.639579281617733E-2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9711885</v>
      </c>
      <c r="E173" s="31">
        <v>10216580</v>
      </c>
      <c r="F173" s="31">
        <v>1906484</v>
      </c>
      <c r="G173" s="36">
        <f t="shared" ref="G173:G205" si="40">IF(($D173     =0),0,($F173     /$D173     ))</f>
        <v>0.19630421900588815</v>
      </c>
      <c r="H173" s="31">
        <v>3216353</v>
      </c>
      <c r="I173" s="36">
        <f t="shared" ref="I173:I205" si="41">IF(($D173     =0),0,($H173     /$D173     ))</f>
        <v>0.33117700631751712</v>
      </c>
      <c r="J173" s="31">
        <v>1843508</v>
      </c>
      <c r="K173" s="36">
        <f t="shared" ref="K173:K205" si="42">IF(($E173     =0),0,($J173     /$E173     ))</f>
        <v>0.18044277047700893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6966345</v>
      </c>
      <c r="O173" s="36">
        <f t="shared" ref="O173:O205" si="45">IF(($E173     =0),0,($N173     /$E173     ))</f>
        <v>0.68186663247388068</v>
      </c>
      <c r="P173" s="31">
        <v>2326968</v>
      </c>
      <c r="Q173" s="31">
        <v>10538481</v>
      </c>
      <c r="R173" s="31">
        <v>11158597</v>
      </c>
      <c r="S173" s="31">
        <v>9675460</v>
      </c>
      <c r="T173" s="36">
        <f t="shared" ref="T173:T205" si="46">IF(($R173     =0),0,($S173     /$R173     ))</f>
        <v>0.86708570978950128</v>
      </c>
      <c r="U173" s="36">
        <f t="shared" ref="U173:U205" si="47">IF(($P173     =0),0,(($J173     /$P173     )-1))</f>
        <v>-0.20776392283864664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24080460</v>
      </c>
      <c r="E174" s="31">
        <v>24275000</v>
      </c>
      <c r="F174" s="31">
        <v>7022044</v>
      </c>
      <c r="G174" s="36">
        <f t="shared" si="40"/>
        <v>0.29160755234742192</v>
      </c>
      <c r="H174" s="31">
        <v>6217840</v>
      </c>
      <c r="I174" s="36">
        <f t="shared" si="41"/>
        <v>0.25821101424142229</v>
      </c>
      <c r="J174" s="31">
        <v>7040204</v>
      </c>
      <c r="K174" s="36">
        <f t="shared" si="42"/>
        <v>0.29001870236869209</v>
      </c>
      <c r="L174" s="31">
        <v>0</v>
      </c>
      <c r="M174" s="36">
        <f t="shared" si="43"/>
        <v>0</v>
      </c>
      <c r="N174" s="31">
        <f t="shared" si="44"/>
        <v>20280088</v>
      </c>
      <c r="O174" s="36">
        <f t="shared" si="45"/>
        <v>0.83543101956745625</v>
      </c>
      <c r="P174" s="31">
        <v>6459473</v>
      </c>
      <c r="Q174" s="31">
        <v>23263438</v>
      </c>
      <c r="R174" s="31">
        <v>23828438</v>
      </c>
      <c r="S174" s="31">
        <v>18796062</v>
      </c>
      <c r="T174" s="36">
        <f t="shared" si="46"/>
        <v>0.78880797809743131</v>
      </c>
      <c r="U174" s="36">
        <f t="shared" si="47"/>
        <v>8.990377388372095E-2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46024216</v>
      </c>
      <c r="E175" s="31">
        <v>46369216</v>
      </c>
      <c r="F175" s="31">
        <v>8678567</v>
      </c>
      <c r="G175" s="36">
        <f t="shared" si="40"/>
        <v>0.18856523270271458</v>
      </c>
      <c r="H175" s="31">
        <v>11909155</v>
      </c>
      <c r="I175" s="36">
        <f t="shared" si="41"/>
        <v>0.25875845446232043</v>
      </c>
      <c r="J175" s="31">
        <v>11820594</v>
      </c>
      <c r="K175" s="36">
        <f t="shared" si="42"/>
        <v>0.2549233094646241</v>
      </c>
      <c r="L175" s="31">
        <v>0</v>
      </c>
      <c r="M175" s="36">
        <f t="shared" si="43"/>
        <v>0</v>
      </c>
      <c r="N175" s="31">
        <f t="shared" si="44"/>
        <v>32408316</v>
      </c>
      <c r="O175" s="36">
        <f t="shared" si="45"/>
        <v>0.69891878266822538</v>
      </c>
      <c r="P175" s="31">
        <v>10735596</v>
      </c>
      <c r="Q175" s="31">
        <v>39184221</v>
      </c>
      <c r="R175" s="31">
        <v>40015125</v>
      </c>
      <c r="S175" s="31">
        <v>29274191</v>
      </c>
      <c r="T175" s="36">
        <f t="shared" si="46"/>
        <v>0.7315781470131606</v>
      </c>
      <c r="U175" s="36">
        <f t="shared" si="47"/>
        <v>0.10106546483306555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4579080</v>
      </c>
      <c r="E176" s="31">
        <v>4433977</v>
      </c>
      <c r="F176" s="31">
        <v>214828</v>
      </c>
      <c r="G176" s="36">
        <f t="shared" si="40"/>
        <v>4.6915100849952394E-2</v>
      </c>
      <c r="H176" s="31">
        <v>1426540</v>
      </c>
      <c r="I176" s="36">
        <f t="shared" si="41"/>
        <v>0.31153419464171844</v>
      </c>
      <c r="J176" s="31">
        <v>368520</v>
      </c>
      <c r="K176" s="36">
        <f t="shared" si="42"/>
        <v>8.3112745059345142E-2</v>
      </c>
      <c r="L176" s="31">
        <v>0</v>
      </c>
      <c r="M176" s="36">
        <f t="shared" si="43"/>
        <v>0</v>
      </c>
      <c r="N176" s="31">
        <f t="shared" si="44"/>
        <v>2009888</v>
      </c>
      <c r="O176" s="36">
        <f t="shared" si="45"/>
        <v>0.45329238288786794</v>
      </c>
      <c r="P176" s="31">
        <v>1082621</v>
      </c>
      <c r="Q176" s="31">
        <v>4151424</v>
      </c>
      <c r="R176" s="31">
        <v>5353424</v>
      </c>
      <c r="S176" s="31">
        <v>3680040</v>
      </c>
      <c r="T176" s="36">
        <f t="shared" si="46"/>
        <v>0.68741799640753287</v>
      </c>
      <c r="U176" s="36">
        <f t="shared" si="47"/>
        <v>-0.6596038687592426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1453956</v>
      </c>
      <c r="E178" s="31">
        <v>1723956</v>
      </c>
      <c r="F178" s="31">
        <v>393632</v>
      </c>
      <c r="G178" s="36">
        <f t="shared" si="40"/>
        <v>0.27073171402710949</v>
      </c>
      <c r="H178" s="31">
        <v>440520</v>
      </c>
      <c r="I178" s="36">
        <f t="shared" si="41"/>
        <v>0.30298028275958833</v>
      </c>
      <c r="J178" s="31">
        <v>409741</v>
      </c>
      <c r="K178" s="36">
        <f t="shared" si="42"/>
        <v>0.23767485945116928</v>
      </c>
      <c r="L178" s="31">
        <v>0</v>
      </c>
      <c r="M178" s="36">
        <f t="shared" si="43"/>
        <v>0</v>
      </c>
      <c r="N178" s="31">
        <f t="shared" si="44"/>
        <v>1243893</v>
      </c>
      <c r="O178" s="36">
        <f t="shared" si="45"/>
        <v>0.72153407627572863</v>
      </c>
      <c r="P178" s="31">
        <v>364066</v>
      </c>
      <c r="Q178" s="31">
        <v>1147776</v>
      </c>
      <c r="R178" s="31">
        <v>1397776</v>
      </c>
      <c r="S178" s="31">
        <v>972951</v>
      </c>
      <c r="T178" s="36">
        <f t="shared" si="46"/>
        <v>0.6960707581186113</v>
      </c>
      <c r="U178" s="36">
        <f t="shared" si="47"/>
        <v>0.12545802134777762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85849597</v>
      </c>
      <c r="E179" s="32">
        <f>SUM(E173:E178)</f>
        <v>87018729</v>
      </c>
      <c r="F179" s="32">
        <f>SUM(F173:F178)</f>
        <v>18215555</v>
      </c>
      <c r="G179" s="37">
        <f t="shared" si="40"/>
        <v>0.21217985449599722</v>
      </c>
      <c r="H179" s="32">
        <f>SUM(H173:H178)</f>
        <v>23210408</v>
      </c>
      <c r="I179" s="37">
        <f t="shared" si="41"/>
        <v>0.27036129243565349</v>
      </c>
      <c r="J179" s="32">
        <f>SUM(J173:J178)</f>
        <v>21482567</v>
      </c>
      <c r="K179" s="37">
        <f t="shared" si="42"/>
        <v>0.24687291169237832</v>
      </c>
      <c r="L179" s="32">
        <f>SUM(L173:L178)</f>
        <v>0</v>
      </c>
      <c r="M179" s="37">
        <f t="shared" si="43"/>
        <v>0</v>
      </c>
      <c r="N179" s="32">
        <f t="shared" si="44"/>
        <v>62908530</v>
      </c>
      <c r="O179" s="37">
        <f t="shared" si="45"/>
        <v>0.72293092214665655</v>
      </c>
      <c r="P179" s="32">
        <f>SUM(P173:P178)</f>
        <v>20968724</v>
      </c>
      <c r="Q179" s="32">
        <f>SUM(Q173:Q178)</f>
        <v>78285340</v>
      </c>
      <c r="R179" s="32">
        <f>SUM(R173:R178)</f>
        <v>81753360</v>
      </c>
      <c r="S179" s="32">
        <f>SUM(S173:S178)</f>
        <v>62398704</v>
      </c>
      <c r="T179" s="37">
        <f t="shared" si="46"/>
        <v>0.7632555285801097</v>
      </c>
      <c r="U179" s="37">
        <f t="shared" si="47"/>
        <v>2.4505210712869374E-2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24349542</v>
      </c>
      <c r="E180" s="31">
        <v>24349542</v>
      </c>
      <c r="F180" s="31">
        <v>3225404</v>
      </c>
      <c r="G180" s="36">
        <f t="shared" si="40"/>
        <v>0.13246261469722923</v>
      </c>
      <c r="H180" s="31">
        <v>3609635</v>
      </c>
      <c r="I180" s="36">
        <f t="shared" si="41"/>
        <v>0.14824241868697161</v>
      </c>
      <c r="J180" s="31">
        <v>4058925</v>
      </c>
      <c r="K180" s="36">
        <f t="shared" si="42"/>
        <v>0.16669410044755667</v>
      </c>
      <c r="L180" s="31">
        <v>0</v>
      </c>
      <c r="M180" s="36">
        <f t="shared" si="43"/>
        <v>0</v>
      </c>
      <c r="N180" s="31">
        <f t="shared" si="44"/>
        <v>10893964</v>
      </c>
      <c r="O180" s="36">
        <f t="shared" si="45"/>
        <v>0.4473991338317575</v>
      </c>
      <c r="P180" s="31">
        <v>2049382</v>
      </c>
      <c r="Q180" s="31">
        <v>23443375</v>
      </c>
      <c r="R180" s="31">
        <v>23213115</v>
      </c>
      <c r="S180" s="31">
        <v>7211646</v>
      </c>
      <c r="T180" s="36">
        <f t="shared" si="46"/>
        <v>0.31067118738695776</v>
      </c>
      <c r="U180" s="36">
        <f t="shared" si="47"/>
        <v>0.98056048115968619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28314715</v>
      </c>
      <c r="E181" s="31">
        <v>28990620</v>
      </c>
      <c r="F181" s="31">
        <v>6529514</v>
      </c>
      <c r="G181" s="36">
        <f t="shared" si="40"/>
        <v>0.23060496988933141</v>
      </c>
      <c r="H181" s="31">
        <v>6571677</v>
      </c>
      <c r="I181" s="36">
        <f t="shared" si="41"/>
        <v>0.23209405427531232</v>
      </c>
      <c r="J181" s="31">
        <v>5492091</v>
      </c>
      <c r="K181" s="36">
        <f t="shared" si="42"/>
        <v>0.18944372352160802</v>
      </c>
      <c r="L181" s="31">
        <v>0</v>
      </c>
      <c r="M181" s="36">
        <f t="shared" si="43"/>
        <v>0</v>
      </c>
      <c r="N181" s="31">
        <f t="shared" si="44"/>
        <v>18593282</v>
      </c>
      <c r="O181" s="36">
        <f t="shared" si="45"/>
        <v>0.64135510037384502</v>
      </c>
      <c r="P181" s="31">
        <v>15328465</v>
      </c>
      <c r="Q181" s="31">
        <v>27666504</v>
      </c>
      <c r="R181" s="31">
        <v>26958261</v>
      </c>
      <c r="S181" s="31">
        <v>27837870</v>
      </c>
      <c r="T181" s="36">
        <f t="shared" si="46"/>
        <v>1.0326285512259117</v>
      </c>
      <c r="U181" s="36">
        <f t="shared" si="47"/>
        <v>-0.64170639395399343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1052004</v>
      </c>
      <c r="E182" s="31">
        <v>782204</v>
      </c>
      <c r="F182" s="31">
        <v>26845</v>
      </c>
      <c r="G182" s="36">
        <f t="shared" si="40"/>
        <v>2.5517963810023536E-2</v>
      </c>
      <c r="H182" s="31">
        <v>6382</v>
      </c>
      <c r="I182" s="36">
        <f t="shared" si="41"/>
        <v>6.0665168573503523E-3</v>
      </c>
      <c r="J182" s="31">
        <v>237672</v>
      </c>
      <c r="K182" s="36">
        <f t="shared" si="42"/>
        <v>0.30384912375799661</v>
      </c>
      <c r="L182" s="31">
        <v>0</v>
      </c>
      <c r="M182" s="36">
        <f t="shared" si="43"/>
        <v>0</v>
      </c>
      <c r="N182" s="31">
        <f t="shared" si="44"/>
        <v>270899</v>
      </c>
      <c r="O182" s="36">
        <f t="shared" si="45"/>
        <v>0.34632781218198833</v>
      </c>
      <c r="P182" s="31">
        <v>322514</v>
      </c>
      <c r="Q182" s="31">
        <v>3036066</v>
      </c>
      <c r="R182" s="31">
        <v>1008491</v>
      </c>
      <c r="S182" s="31">
        <v>661877</v>
      </c>
      <c r="T182" s="36">
        <f t="shared" si="46"/>
        <v>0.65630432001872108</v>
      </c>
      <c r="U182" s="36">
        <f t="shared" si="47"/>
        <v>-0.26306454913585142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7504857</v>
      </c>
      <c r="E183" s="31">
        <v>7475305</v>
      </c>
      <c r="F183" s="31">
        <v>1916114</v>
      </c>
      <c r="G183" s="36">
        <f t="shared" si="40"/>
        <v>0.25531652368592767</v>
      </c>
      <c r="H183" s="31">
        <v>1898816</v>
      </c>
      <c r="I183" s="36">
        <f t="shared" si="41"/>
        <v>0.25301161634392233</v>
      </c>
      <c r="J183" s="31">
        <v>2005522</v>
      </c>
      <c r="K183" s="36">
        <f t="shared" si="42"/>
        <v>0.26828631072578307</v>
      </c>
      <c r="L183" s="31">
        <v>0</v>
      </c>
      <c r="M183" s="36">
        <f t="shared" si="43"/>
        <v>0</v>
      </c>
      <c r="N183" s="31">
        <f t="shared" si="44"/>
        <v>5820452</v>
      </c>
      <c r="O183" s="36">
        <f t="shared" si="45"/>
        <v>0.77862401601004905</v>
      </c>
      <c r="P183" s="31">
        <v>1952489</v>
      </c>
      <c r="Q183" s="31">
        <v>5172391</v>
      </c>
      <c r="R183" s="31">
        <v>7055016</v>
      </c>
      <c r="S183" s="31">
        <v>5479039</v>
      </c>
      <c r="T183" s="36">
        <f t="shared" si="46"/>
        <v>0.77661609839013834</v>
      </c>
      <c r="U183" s="36">
        <f t="shared" si="47"/>
        <v>2.7161740731957984E-2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0</v>
      </c>
      <c r="E184" s="31">
        <v>0</v>
      </c>
      <c r="F184" s="31">
        <v>0</v>
      </c>
      <c r="G184" s="36">
        <f t="shared" si="40"/>
        <v>0</v>
      </c>
      <c r="H184" s="31">
        <v>0</v>
      </c>
      <c r="I184" s="36">
        <f t="shared" si="41"/>
        <v>0</v>
      </c>
      <c r="J184" s="31">
        <v>0</v>
      </c>
      <c r="K184" s="36">
        <f t="shared" si="42"/>
        <v>0</v>
      </c>
      <c r="L184" s="31">
        <v>0</v>
      </c>
      <c r="M184" s="36">
        <f t="shared" si="43"/>
        <v>0</v>
      </c>
      <c r="N184" s="31">
        <f t="shared" si="44"/>
        <v>0</v>
      </c>
      <c r="O184" s="36">
        <f t="shared" si="45"/>
        <v>0</v>
      </c>
      <c r="P184" s="31">
        <v>0</v>
      </c>
      <c r="Q184" s="31">
        <v>0</v>
      </c>
      <c r="R184" s="31">
        <v>0</v>
      </c>
      <c r="S184" s="31">
        <v>0</v>
      </c>
      <c r="T184" s="36">
        <f t="shared" si="46"/>
        <v>0</v>
      </c>
      <c r="U184" s="36">
        <f t="shared" si="47"/>
        <v>0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61221118</v>
      </c>
      <c r="E185" s="32">
        <f>SUM(E180:E184)</f>
        <v>61597671</v>
      </c>
      <c r="F185" s="32">
        <f>SUM(F180:F184)</f>
        <v>11697877</v>
      </c>
      <c r="G185" s="37">
        <f t="shared" si="40"/>
        <v>0.19107584738978467</v>
      </c>
      <c r="H185" s="32">
        <f>SUM(H180:H184)</f>
        <v>12086510</v>
      </c>
      <c r="I185" s="37">
        <f t="shared" si="41"/>
        <v>0.19742386932561409</v>
      </c>
      <c r="J185" s="32">
        <f>SUM(J180:J184)</f>
        <v>11794210</v>
      </c>
      <c r="K185" s="37">
        <f t="shared" si="42"/>
        <v>0.19147168729804737</v>
      </c>
      <c r="L185" s="32">
        <f>SUM(L180:L184)</f>
        <v>0</v>
      </c>
      <c r="M185" s="37">
        <f t="shared" si="43"/>
        <v>0</v>
      </c>
      <c r="N185" s="32">
        <f t="shared" si="44"/>
        <v>35578597</v>
      </c>
      <c r="O185" s="37">
        <f t="shared" si="45"/>
        <v>0.57759646464555459</v>
      </c>
      <c r="P185" s="32">
        <f>SUM(P180:P184)</f>
        <v>19652850</v>
      </c>
      <c r="Q185" s="32">
        <f>SUM(Q180:Q184)</f>
        <v>59318336</v>
      </c>
      <c r="R185" s="32">
        <f>SUM(R180:R184)</f>
        <v>58234883</v>
      </c>
      <c r="S185" s="32">
        <f>SUM(S180:S184)</f>
        <v>41190432</v>
      </c>
      <c r="T185" s="37">
        <f t="shared" si="46"/>
        <v>0.70731544184608386</v>
      </c>
      <c r="U185" s="37">
        <f t="shared" si="47"/>
        <v>-0.39987279198691283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3484575</v>
      </c>
      <c r="E187" s="31">
        <v>3568560</v>
      </c>
      <c r="F187" s="31">
        <v>558444</v>
      </c>
      <c r="G187" s="36">
        <f t="shared" si="40"/>
        <v>0.16026172488754009</v>
      </c>
      <c r="H187" s="31">
        <v>943079</v>
      </c>
      <c r="I187" s="36">
        <f t="shared" si="41"/>
        <v>0.2706439092285286</v>
      </c>
      <c r="J187" s="31">
        <v>740223</v>
      </c>
      <c r="K187" s="36">
        <f t="shared" si="42"/>
        <v>0.20742904701055889</v>
      </c>
      <c r="L187" s="31">
        <v>0</v>
      </c>
      <c r="M187" s="36">
        <f t="shared" si="43"/>
        <v>0</v>
      </c>
      <c r="N187" s="31">
        <f t="shared" si="44"/>
        <v>2241746</v>
      </c>
      <c r="O187" s="36">
        <f t="shared" si="45"/>
        <v>0.62819344497500396</v>
      </c>
      <c r="P187" s="31">
        <v>613738</v>
      </c>
      <c r="Q187" s="31">
        <v>3721744</v>
      </c>
      <c r="R187" s="31">
        <v>3678947</v>
      </c>
      <c r="S187" s="31">
        <v>2097137</v>
      </c>
      <c r="T187" s="36">
        <f t="shared" si="46"/>
        <v>0.57003729599801245</v>
      </c>
      <c r="U187" s="36">
        <f t="shared" si="47"/>
        <v>0.20608956916469245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258915910</v>
      </c>
      <c r="E188" s="31">
        <v>271487426</v>
      </c>
      <c r="F188" s="31">
        <v>81745794</v>
      </c>
      <c r="G188" s="36">
        <f t="shared" si="40"/>
        <v>0.31572333272219538</v>
      </c>
      <c r="H188" s="31">
        <v>94148392</v>
      </c>
      <c r="I188" s="36">
        <f t="shared" si="41"/>
        <v>0.36362536392607159</v>
      </c>
      <c r="J188" s="31">
        <v>100082499</v>
      </c>
      <c r="K188" s="36">
        <f t="shared" si="42"/>
        <v>0.36864506203686942</v>
      </c>
      <c r="L188" s="31">
        <v>0</v>
      </c>
      <c r="M188" s="36">
        <f t="shared" si="43"/>
        <v>0</v>
      </c>
      <c r="N188" s="31">
        <f t="shared" si="44"/>
        <v>275976685</v>
      </c>
      <c r="O188" s="36">
        <f t="shared" si="45"/>
        <v>1.0165357897643481</v>
      </c>
      <c r="P188" s="31">
        <v>81538102</v>
      </c>
      <c r="Q188" s="31">
        <v>245823968</v>
      </c>
      <c r="R188" s="31">
        <v>235785136</v>
      </c>
      <c r="S188" s="31">
        <v>241813361</v>
      </c>
      <c r="T188" s="36">
        <f t="shared" si="46"/>
        <v>1.0255666031466886</v>
      </c>
      <c r="U188" s="36">
        <f t="shared" si="47"/>
        <v>0.22743228680991368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0</v>
      </c>
      <c r="E189" s="31">
        <v>0</v>
      </c>
      <c r="F189" s="31">
        <v>0</v>
      </c>
      <c r="G189" s="36">
        <f t="shared" si="40"/>
        <v>0</v>
      </c>
      <c r="H189" s="31">
        <v>0</v>
      </c>
      <c r="I189" s="36">
        <f t="shared" si="41"/>
        <v>0</v>
      </c>
      <c r="J189" s="31">
        <v>0</v>
      </c>
      <c r="K189" s="36">
        <f t="shared" si="42"/>
        <v>0</v>
      </c>
      <c r="L189" s="31">
        <v>0</v>
      </c>
      <c r="M189" s="36">
        <f t="shared" si="43"/>
        <v>0</v>
      </c>
      <c r="N189" s="31">
        <f t="shared" si="44"/>
        <v>0</v>
      </c>
      <c r="O189" s="36">
        <f t="shared" si="45"/>
        <v>0</v>
      </c>
      <c r="P189" s="31">
        <v>0</v>
      </c>
      <c r="Q189" s="31">
        <v>0</v>
      </c>
      <c r="R189" s="31">
        <v>0</v>
      </c>
      <c r="S189" s="31">
        <v>0</v>
      </c>
      <c r="T189" s="36">
        <f t="shared" si="46"/>
        <v>0</v>
      </c>
      <c r="U189" s="36">
        <f t="shared" si="47"/>
        <v>0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6012000</v>
      </c>
      <c r="E190" s="31">
        <v>5702000</v>
      </c>
      <c r="F190" s="31">
        <v>1220081</v>
      </c>
      <c r="G190" s="36">
        <f t="shared" si="40"/>
        <v>0.20294095143047239</v>
      </c>
      <c r="H190" s="31">
        <v>1083164</v>
      </c>
      <c r="I190" s="36">
        <f t="shared" si="41"/>
        <v>0.18016699933466401</v>
      </c>
      <c r="J190" s="31">
        <v>1100104</v>
      </c>
      <c r="K190" s="36">
        <f t="shared" si="42"/>
        <v>0.19293300596282006</v>
      </c>
      <c r="L190" s="31">
        <v>0</v>
      </c>
      <c r="M190" s="36">
        <f t="shared" si="43"/>
        <v>0</v>
      </c>
      <c r="N190" s="31">
        <f t="shared" si="44"/>
        <v>3403349</v>
      </c>
      <c r="O190" s="36">
        <f t="shared" si="45"/>
        <v>0.59686934408979309</v>
      </c>
      <c r="P190" s="31">
        <v>1004205</v>
      </c>
      <c r="Q190" s="31">
        <v>5667000</v>
      </c>
      <c r="R190" s="31">
        <v>5630000</v>
      </c>
      <c r="S190" s="31">
        <v>3151285</v>
      </c>
      <c r="T190" s="36">
        <f t="shared" si="46"/>
        <v>0.55973090586145646</v>
      </c>
      <c r="U190" s="36">
        <f t="shared" si="47"/>
        <v>9.5497433293002976E-2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268412485</v>
      </c>
      <c r="E191" s="32">
        <f>SUM(E186:E190)</f>
        <v>280757986</v>
      </c>
      <c r="F191" s="32">
        <f>SUM(F186:F190)</f>
        <v>83524319</v>
      </c>
      <c r="G191" s="37">
        <f t="shared" si="40"/>
        <v>0.31117896397404909</v>
      </c>
      <c r="H191" s="32">
        <f>SUM(H186:H190)</f>
        <v>96174635</v>
      </c>
      <c r="I191" s="37">
        <f t="shared" si="41"/>
        <v>0.3583090965384863</v>
      </c>
      <c r="J191" s="32">
        <f>SUM(J186:J190)</f>
        <v>101922826</v>
      </c>
      <c r="K191" s="37">
        <f t="shared" si="42"/>
        <v>0.36302734412690935</v>
      </c>
      <c r="L191" s="32">
        <f>SUM(L186:L190)</f>
        <v>0</v>
      </c>
      <c r="M191" s="37">
        <f t="shared" si="43"/>
        <v>0</v>
      </c>
      <c r="N191" s="32">
        <f t="shared" si="44"/>
        <v>281621780</v>
      </c>
      <c r="O191" s="37">
        <f t="shared" si="45"/>
        <v>1.0030766497947452</v>
      </c>
      <c r="P191" s="32">
        <f>SUM(P186:P190)</f>
        <v>83156045</v>
      </c>
      <c r="Q191" s="32">
        <f>SUM(Q186:Q190)</f>
        <v>255212712</v>
      </c>
      <c r="R191" s="32">
        <f>SUM(R186:R190)</f>
        <v>245094083</v>
      </c>
      <c r="S191" s="32">
        <f>SUM(S186:S190)</f>
        <v>247061783</v>
      </c>
      <c r="T191" s="37">
        <f t="shared" si="46"/>
        <v>1.0080283455884163</v>
      </c>
      <c r="U191" s="37">
        <f t="shared" si="47"/>
        <v>0.22568150036476609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5164332</v>
      </c>
      <c r="E192" s="31">
        <v>7278682</v>
      </c>
      <c r="F192" s="31">
        <v>1599804</v>
      </c>
      <c r="G192" s="36">
        <f t="shared" si="40"/>
        <v>0.30977946421725017</v>
      </c>
      <c r="H192" s="31">
        <v>1667991</v>
      </c>
      <c r="I192" s="36">
        <f t="shared" si="41"/>
        <v>0.32298291434400422</v>
      </c>
      <c r="J192" s="31">
        <v>1647284</v>
      </c>
      <c r="K192" s="36">
        <f t="shared" si="42"/>
        <v>0.22631624791411412</v>
      </c>
      <c r="L192" s="31">
        <v>0</v>
      </c>
      <c r="M192" s="36">
        <f t="shared" si="43"/>
        <v>0</v>
      </c>
      <c r="N192" s="31">
        <f t="shared" si="44"/>
        <v>4915079</v>
      </c>
      <c r="O192" s="36">
        <f t="shared" si="45"/>
        <v>0.67527046792262668</v>
      </c>
      <c r="P192" s="31">
        <v>1625769</v>
      </c>
      <c r="Q192" s="31">
        <v>4984860</v>
      </c>
      <c r="R192" s="31">
        <v>4984860</v>
      </c>
      <c r="S192" s="31">
        <v>4941744</v>
      </c>
      <c r="T192" s="36">
        <f t="shared" si="46"/>
        <v>0.99135060964600807</v>
      </c>
      <c r="U192" s="36">
        <f t="shared" si="47"/>
        <v>1.3233737388276046E-2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531368</v>
      </c>
      <c r="E193" s="31">
        <v>531368</v>
      </c>
      <c r="F193" s="31">
        <v>2376587</v>
      </c>
      <c r="G193" s="36">
        <f t="shared" si="40"/>
        <v>4.472582090001656</v>
      </c>
      <c r="H193" s="31">
        <v>2581070</v>
      </c>
      <c r="I193" s="36">
        <f t="shared" si="41"/>
        <v>4.8574057903373937</v>
      </c>
      <c r="J193" s="31">
        <v>2529325</v>
      </c>
      <c r="K193" s="36">
        <f t="shared" si="42"/>
        <v>4.7600250673732702</v>
      </c>
      <c r="L193" s="31">
        <v>0</v>
      </c>
      <c r="M193" s="36">
        <f t="shared" si="43"/>
        <v>0</v>
      </c>
      <c r="N193" s="31">
        <f t="shared" si="44"/>
        <v>7486982</v>
      </c>
      <c r="O193" s="36">
        <f t="shared" si="45"/>
        <v>14.090012947712319</v>
      </c>
      <c r="P193" s="31">
        <v>2459185</v>
      </c>
      <c r="Q193" s="31">
        <v>505034</v>
      </c>
      <c r="R193" s="31">
        <v>505034</v>
      </c>
      <c r="S193" s="31">
        <v>7199094</v>
      </c>
      <c r="T193" s="36">
        <f t="shared" si="46"/>
        <v>14.25467196267974</v>
      </c>
      <c r="U193" s="36">
        <f t="shared" si="47"/>
        <v>2.8521644365917975E-2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2509987</v>
      </c>
      <c r="E194" s="31">
        <v>2308729</v>
      </c>
      <c r="F194" s="31">
        <v>502887</v>
      </c>
      <c r="G194" s="36">
        <f t="shared" si="40"/>
        <v>0.20035442414641988</v>
      </c>
      <c r="H194" s="31">
        <v>633731</v>
      </c>
      <c r="I194" s="36">
        <f t="shared" si="41"/>
        <v>0.25248377780442688</v>
      </c>
      <c r="J194" s="31">
        <v>569477</v>
      </c>
      <c r="K194" s="36">
        <f t="shared" si="42"/>
        <v>0.24666255762369685</v>
      </c>
      <c r="L194" s="31">
        <v>0</v>
      </c>
      <c r="M194" s="36">
        <f t="shared" si="43"/>
        <v>0</v>
      </c>
      <c r="N194" s="31">
        <f t="shared" si="44"/>
        <v>1706095</v>
      </c>
      <c r="O194" s="36">
        <f t="shared" si="45"/>
        <v>0.73897586074415833</v>
      </c>
      <c r="P194" s="31">
        <v>498548</v>
      </c>
      <c r="Q194" s="31">
        <v>2806050</v>
      </c>
      <c r="R194" s="31">
        <v>2032954</v>
      </c>
      <c r="S194" s="31">
        <v>1548046</v>
      </c>
      <c r="T194" s="36">
        <f t="shared" si="46"/>
        <v>0.76147615735525742</v>
      </c>
      <c r="U194" s="36">
        <f t="shared" si="47"/>
        <v>0.14227115543538438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26866440</v>
      </c>
      <c r="E195" s="31">
        <v>28737513</v>
      </c>
      <c r="F195" s="31">
        <v>6048198</v>
      </c>
      <c r="G195" s="36">
        <f t="shared" si="40"/>
        <v>0.22512093154135793</v>
      </c>
      <c r="H195" s="31">
        <v>6241456</v>
      </c>
      <c r="I195" s="36">
        <f t="shared" si="41"/>
        <v>0.23231421803558641</v>
      </c>
      <c r="J195" s="31">
        <v>9395175</v>
      </c>
      <c r="K195" s="36">
        <f t="shared" si="42"/>
        <v>0.32693069160160104</v>
      </c>
      <c r="L195" s="31">
        <v>0</v>
      </c>
      <c r="M195" s="36">
        <f t="shared" si="43"/>
        <v>0</v>
      </c>
      <c r="N195" s="31">
        <f t="shared" si="44"/>
        <v>21684829</v>
      </c>
      <c r="O195" s="36">
        <f t="shared" si="45"/>
        <v>0.75458265995390761</v>
      </c>
      <c r="P195" s="31">
        <v>5944527</v>
      </c>
      <c r="Q195" s="31">
        <v>30410764</v>
      </c>
      <c r="R195" s="31">
        <v>25453893</v>
      </c>
      <c r="S195" s="31">
        <v>16602090</v>
      </c>
      <c r="T195" s="36">
        <f t="shared" si="46"/>
        <v>0.65224168263770099</v>
      </c>
      <c r="U195" s="36">
        <f t="shared" si="47"/>
        <v>0.58047477957455662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12424632</v>
      </c>
      <c r="E196" s="31">
        <v>11523937</v>
      </c>
      <c r="F196" s="31">
        <v>2764016</v>
      </c>
      <c r="G196" s="36">
        <f t="shared" si="40"/>
        <v>0.22246260492866107</v>
      </c>
      <c r="H196" s="31">
        <v>2639711</v>
      </c>
      <c r="I196" s="36">
        <f t="shared" si="41"/>
        <v>0.2124578820523618</v>
      </c>
      <c r="J196" s="31">
        <v>2810692</v>
      </c>
      <c r="K196" s="36">
        <f t="shared" si="42"/>
        <v>0.2439003267720051</v>
      </c>
      <c r="L196" s="31">
        <v>0</v>
      </c>
      <c r="M196" s="36">
        <f t="shared" si="43"/>
        <v>0</v>
      </c>
      <c r="N196" s="31">
        <f t="shared" si="44"/>
        <v>8214419</v>
      </c>
      <c r="O196" s="36">
        <f t="shared" si="45"/>
        <v>0.71281359833883162</v>
      </c>
      <c r="P196" s="31">
        <v>2456904</v>
      </c>
      <c r="Q196" s="31">
        <v>16082183</v>
      </c>
      <c r="R196" s="31">
        <v>13585923</v>
      </c>
      <c r="S196" s="31">
        <v>8013724</v>
      </c>
      <c r="T196" s="36">
        <f t="shared" si="46"/>
        <v>0.58985495501483409</v>
      </c>
      <c r="U196" s="36">
        <f t="shared" si="47"/>
        <v>0.14399748626726971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47496759</v>
      </c>
      <c r="E198" s="32">
        <f>SUM(E192:E197)</f>
        <v>50380229</v>
      </c>
      <c r="F198" s="32">
        <f>SUM(F192:F197)</f>
        <v>13291492</v>
      </c>
      <c r="G198" s="37">
        <f t="shared" si="40"/>
        <v>0.27983997813408701</v>
      </c>
      <c r="H198" s="32">
        <f>SUM(H192:H197)</f>
        <v>13763959</v>
      </c>
      <c r="I198" s="37">
        <f t="shared" si="41"/>
        <v>0.28978733054185868</v>
      </c>
      <c r="J198" s="32">
        <f>SUM(J192:J197)</f>
        <v>16951953</v>
      </c>
      <c r="K198" s="37">
        <f t="shared" si="42"/>
        <v>0.33648026887690408</v>
      </c>
      <c r="L198" s="32">
        <f>SUM(L192:L197)</f>
        <v>0</v>
      </c>
      <c r="M198" s="37">
        <f t="shared" si="43"/>
        <v>0</v>
      </c>
      <c r="N198" s="32">
        <f t="shared" si="44"/>
        <v>44007404</v>
      </c>
      <c r="O198" s="37">
        <f t="shared" si="45"/>
        <v>0.87350543801617098</v>
      </c>
      <c r="P198" s="32">
        <f>SUM(P192:P197)</f>
        <v>12984933</v>
      </c>
      <c r="Q198" s="32">
        <f>SUM(Q192:Q197)</f>
        <v>54788891</v>
      </c>
      <c r="R198" s="32">
        <f>SUM(R192:R197)</f>
        <v>46562664</v>
      </c>
      <c r="S198" s="32">
        <f>SUM(S192:S197)</f>
        <v>38304698</v>
      </c>
      <c r="T198" s="37">
        <f t="shared" si="46"/>
        <v>0.82264833472586529</v>
      </c>
      <c r="U198" s="37">
        <f t="shared" si="47"/>
        <v>0.30550947009122043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2692808</v>
      </c>
      <c r="E199" s="31">
        <v>2673808</v>
      </c>
      <c r="F199" s="31">
        <v>441390</v>
      </c>
      <c r="G199" s="36">
        <f t="shared" si="40"/>
        <v>0.16391439716459547</v>
      </c>
      <c r="H199" s="31">
        <v>390958</v>
      </c>
      <c r="I199" s="36">
        <f t="shared" si="41"/>
        <v>0.14518599172313806</v>
      </c>
      <c r="J199" s="31">
        <v>395928</v>
      </c>
      <c r="K199" s="36">
        <f t="shared" si="42"/>
        <v>0.14807645126351629</v>
      </c>
      <c r="L199" s="31">
        <v>0</v>
      </c>
      <c r="M199" s="36">
        <f t="shared" si="43"/>
        <v>0</v>
      </c>
      <c r="N199" s="31">
        <f t="shared" si="44"/>
        <v>1228276</v>
      </c>
      <c r="O199" s="36">
        <f t="shared" si="45"/>
        <v>0.45937329830713347</v>
      </c>
      <c r="P199" s="31">
        <v>373920</v>
      </c>
      <c r="Q199" s="31">
        <v>3211990</v>
      </c>
      <c r="R199" s="31">
        <v>3395286</v>
      </c>
      <c r="S199" s="31">
        <v>2116440</v>
      </c>
      <c r="T199" s="36">
        <f t="shared" si="46"/>
        <v>0.62334660467483449</v>
      </c>
      <c r="U199" s="36">
        <f t="shared" si="47"/>
        <v>5.8857509627727955E-2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18915740</v>
      </c>
      <c r="E200" s="31">
        <v>26389985</v>
      </c>
      <c r="F200" s="31">
        <v>5750385</v>
      </c>
      <c r="G200" s="36">
        <f t="shared" si="40"/>
        <v>0.30400000211464101</v>
      </c>
      <c r="H200" s="31">
        <v>8948872</v>
      </c>
      <c r="I200" s="36">
        <f t="shared" si="41"/>
        <v>0.47309129856933962</v>
      </c>
      <c r="J200" s="31">
        <v>6943541</v>
      </c>
      <c r="K200" s="36">
        <f t="shared" si="42"/>
        <v>0.26311273007544339</v>
      </c>
      <c r="L200" s="31">
        <v>0</v>
      </c>
      <c r="M200" s="36">
        <f t="shared" si="43"/>
        <v>0</v>
      </c>
      <c r="N200" s="31">
        <f t="shared" si="44"/>
        <v>21642798</v>
      </c>
      <c r="O200" s="36">
        <f t="shared" si="45"/>
        <v>0.82011406978821699</v>
      </c>
      <c r="P200" s="31">
        <v>6459231</v>
      </c>
      <c r="Q200" s="31">
        <v>17967329</v>
      </c>
      <c r="R200" s="31">
        <v>25211609</v>
      </c>
      <c r="S200" s="31">
        <v>18396135</v>
      </c>
      <c r="T200" s="36">
        <f t="shared" si="46"/>
        <v>0.72966921706583665</v>
      </c>
      <c r="U200" s="36">
        <f t="shared" si="47"/>
        <v>7.4979513815189414E-2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1300000</v>
      </c>
      <c r="E201" s="31">
        <v>1300000</v>
      </c>
      <c r="F201" s="31">
        <v>118400</v>
      </c>
      <c r="G201" s="36">
        <f t="shared" si="40"/>
        <v>9.1076923076923083E-2</v>
      </c>
      <c r="H201" s="31">
        <v>635605</v>
      </c>
      <c r="I201" s="36">
        <f t="shared" si="41"/>
        <v>0.48892692307692309</v>
      </c>
      <c r="J201" s="31">
        <v>274225</v>
      </c>
      <c r="K201" s="36">
        <f t="shared" si="42"/>
        <v>0.21094230769230768</v>
      </c>
      <c r="L201" s="31">
        <v>0</v>
      </c>
      <c r="M201" s="36">
        <f t="shared" si="43"/>
        <v>0</v>
      </c>
      <c r="N201" s="31">
        <f t="shared" si="44"/>
        <v>1028230</v>
      </c>
      <c r="O201" s="36">
        <f t="shared" si="45"/>
        <v>0.79094615384615385</v>
      </c>
      <c r="P201" s="31">
        <v>0</v>
      </c>
      <c r="Q201" s="31">
        <v>1200000</v>
      </c>
      <c r="R201" s="31">
        <v>1285068</v>
      </c>
      <c r="S201" s="31">
        <v>1255296</v>
      </c>
      <c r="T201" s="36">
        <f t="shared" si="46"/>
        <v>0.97683235439681015</v>
      </c>
      <c r="U201" s="36">
        <f t="shared" si="47"/>
        <v>0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1252970</v>
      </c>
      <c r="R202" s="31">
        <v>1252970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22908548</v>
      </c>
      <c r="E204" s="32">
        <f>SUM(E199:E203)</f>
        <v>30363793</v>
      </c>
      <c r="F204" s="32">
        <f>SUM(F199:F203)</f>
        <v>6310175</v>
      </c>
      <c r="G204" s="37">
        <f t="shared" si="40"/>
        <v>0.27545067456916084</v>
      </c>
      <c r="H204" s="32">
        <f>SUM(H199:H203)</f>
        <v>9975435</v>
      </c>
      <c r="I204" s="37">
        <f t="shared" si="41"/>
        <v>0.43544597414030778</v>
      </c>
      <c r="J204" s="32">
        <f>SUM(J199:J203)</f>
        <v>7613694</v>
      </c>
      <c r="K204" s="37">
        <f t="shared" si="42"/>
        <v>0.25074910766253744</v>
      </c>
      <c r="L204" s="32">
        <f>SUM(L199:L203)</f>
        <v>0</v>
      </c>
      <c r="M204" s="37">
        <f t="shared" si="43"/>
        <v>0</v>
      </c>
      <c r="N204" s="32">
        <f t="shared" si="44"/>
        <v>23899304</v>
      </c>
      <c r="O204" s="37">
        <f t="shared" si="45"/>
        <v>0.78709876595456962</v>
      </c>
      <c r="P204" s="32">
        <f>SUM(P199:P203)</f>
        <v>6833151</v>
      </c>
      <c r="Q204" s="32">
        <f>SUM(Q199:Q203)</f>
        <v>23632289</v>
      </c>
      <c r="R204" s="32">
        <f>SUM(R199:R203)</f>
        <v>31144933</v>
      </c>
      <c r="S204" s="32">
        <f>SUM(S199:S203)</f>
        <v>21767871</v>
      </c>
      <c r="T204" s="37">
        <f t="shared" si="46"/>
        <v>0.69892174756002845</v>
      </c>
      <c r="U204" s="37">
        <f t="shared" si="47"/>
        <v>0.11422885283817075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485888507</v>
      </c>
      <c r="E205" s="32">
        <f>SUM(E173:E178,E180:E184,E186:E190,E192:E197,E199:E203)</f>
        <v>510118408</v>
      </c>
      <c r="F205" s="32">
        <f>SUM(F173:F178,F180:F184,F186:F190,F192:F197,F199:F203)</f>
        <v>133039418</v>
      </c>
      <c r="G205" s="37">
        <f t="shared" si="40"/>
        <v>0.27380647223252802</v>
      </c>
      <c r="H205" s="32">
        <f>SUM(H173:H178,H180:H184,H186:H190,H192:H197,H199:H203)</f>
        <v>155210947</v>
      </c>
      <c r="I205" s="37">
        <f t="shared" si="41"/>
        <v>0.31943737043362502</v>
      </c>
      <c r="J205" s="32">
        <f>SUM(J173:J178,J180:J184,J186:J190,J192:J197,J199:J203)</f>
        <v>159765250</v>
      </c>
      <c r="K205" s="37">
        <f t="shared" si="42"/>
        <v>0.3131924813816952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448015615</v>
      </c>
      <c r="O205" s="37">
        <f t="shared" si="45"/>
        <v>0.87825808277830275</v>
      </c>
      <c r="P205" s="32">
        <f>SUM(P173:P178,P180:P184,P186:P190,P192:P197,P199:P203)</f>
        <v>143595703</v>
      </c>
      <c r="Q205" s="32">
        <f>SUM(Q173:Q178,Q180:Q184,Q186:Q190,Q192:Q197,Q199:Q203)</f>
        <v>471237568</v>
      </c>
      <c r="R205" s="32">
        <f>SUM(R173:R178,R180:R184,R186:R190,R192:R197,R199:R203)</f>
        <v>462789923</v>
      </c>
      <c r="S205" s="32">
        <f>SUM(S173:S178,S180:S184,S186:S190,S192:S197,S199:S203)</f>
        <v>410723488</v>
      </c>
      <c r="T205" s="37">
        <f t="shared" si="46"/>
        <v>0.88749444961445279</v>
      </c>
      <c r="U205" s="37">
        <f t="shared" si="47"/>
        <v>0.1126046717428586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13410700</v>
      </c>
      <c r="E208" s="31">
        <v>13100700</v>
      </c>
      <c r="F208" s="31">
        <v>2542537</v>
      </c>
      <c r="G208" s="36">
        <f t="shared" ref="G208:G231" si="48">IF(($D208     =0),0,($F208     /$D208     ))</f>
        <v>0.18959017799220027</v>
      </c>
      <c r="H208" s="31">
        <v>2750614</v>
      </c>
      <c r="I208" s="36">
        <f t="shared" ref="I208:I231" si="49">IF(($D208     =0),0,($H208     /$D208     ))</f>
        <v>0.20510592288247445</v>
      </c>
      <c r="J208" s="31">
        <v>2799548</v>
      </c>
      <c r="K208" s="36">
        <f t="shared" ref="K208:K231" si="50">IF(($E208     =0),0,($J208     /$E208     ))</f>
        <v>0.21369453540650499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8092699</v>
      </c>
      <c r="O208" s="36">
        <f t="shared" ref="O208:O231" si="53">IF(($E208     =0),0,($N208     /$E208     ))</f>
        <v>0.61773027395482683</v>
      </c>
      <c r="P208" s="31">
        <v>1709827</v>
      </c>
      <c r="Q208" s="31">
        <v>19918479</v>
      </c>
      <c r="R208" s="31">
        <v>12014936</v>
      </c>
      <c r="S208" s="31">
        <v>7254728</v>
      </c>
      <c r="T208" s="36">
        <f t="shared" ref="T208:T231" si="54">IF(($R208     =0),0,($S208     /$R208     ))</f>
        <v>0.6038091255750343</v>
      </c>
      <c r="U208" s="36">
        <f t="shared" ref="U208:U231" si="55">IF(($P208     =0),0,(($J208     /$P208     )-1))</f>
        <v>0.63732822092527486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22232944</v>
      </c>
      <c r="E209" s="31">
        <v>22952048</v>
      </c>
      <c r="F209" s="31">
        <v>3263716</v>
      </c>
      <c r="G209" s="36">
        <f t="shared" si="48"/>
        <v>0.14679639367597921</v>
      </c>
      <c r="H209" s="31">
        <v>2890933</v>
      </c>
      <c r="I209" s="36">
        <f t="shared" si="49"/>
        <v>0.13002924848818942</v>
      </c>
      <c r="J209" s="31">
        <v>2024037</v>
      </c>
      <c r="K209" s="36">
        <f t="shared" si="50"/>
        <v>8.8185463885401424E-2</v>
      </c>
      <c r="L209" s="31">
        <v>0</v>
      </c>
      <c r="M209" s="36">
        <f t="shared" si="51"/>
        <v>0</v>
      </c>
      <c r="N209" s="31">
        <f t="shared" si="52"/>
        <v>8178686</v>
      </c>
      <c r="O209" s="36">
        <f t="shared" si="53"/>
        <v>0.35633796164943538</v>
      </c>
      <c r="P209" s="31">
        <v>2895983</v>
      </c>
      <c r="Q209" s="31">
        <v>21594309</v>
      </c>
      <c r="R209" s="31">
        <v>21654867</v>
      </c>
      <c r="S209" s="31">
        <v>8272198</v>
      </c>
      <c r="T209" s="36">
        <f t="shared" si="54"/>
        <v>0.38200179202208906</v>
      </c>
      <c r="U209" s="36">
        <f t="shared" si="55"/>
        <v>-0.30108809340386322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8468012</v>
      </c>
      <c r="E210" s="31">
        <v>8148582</v>
      </c>
      <c r="F210" s="31">
        <v>1170906</v>
      </c>
      <c r="G210" s="36">
        <f t="shared" si="48"/>
        <v>0.13827401283796009</v>
      </c>
      <c r="H210" s="31">
        <v>2076260</v>
      </c>
      <c r="I210" s="36">
        <f t="shared" si="49"/>
        <v>0.2451885991658963</v>
      </c>
      <c r="J210" s="31">
        <v>1668791</v>
      </c>
      <c r="K210" s="36">
        <f t="shared" si="50"/>
        <v>0.20479526376491025</v>
      </c>
      <c r="L210" s="31">
        <v>0</v>
      </c>
      <c r="M210" s="36">
        <f t="shared" si="51"/>
        <v>0</v>
      </c>
      <c r="N210" s="31">
        <f t="shared" si="52"/>
        <v>4915957</v>
      </c>
      <c r="O210" s="36">
        <f t="shared" si="53"/>
        <v>0.60328987301103432</v>
      </c>
      <c r="P210" s="31">
        <v>1631035</v>
      </c>
      <c r="Q210" s="31">
        <v>7584369</v>
      </c>
      <c r="R210" s="31">
        <v>8197558</v>
      </c>
      <c r="S210" s="31">
        <v>4558286</v>
      </c>
      <c r="T210" s="36">
        <f t="shared" si="54"/>
        <v>0.55605413221839972</v>
      </c>
      <c r="U210" s="36">
        <f t="shared" si="55"/>
        <v>2.3148491601958199E-2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4082698</v>
      </c>
      <c r="E211" s="31">
        <v>4250082</v>
      </c>
      <c r="F211" s="31">
        <v>1856124</v>
      </c>
      <c r="G211" s="36">
        <f t="shared" si="48"/>
        <v>0.4546317165756566</v>
      </c>
      <c r="H211" s="31">
        <v>1435141</v>
      </c>
      <c r="I211" s="36">
        <f t="shared" si="49"/>
        <v>0.35151779534023825</v>
      </c>
      <c r="J211" s="31">
        <v>1217696</v>
      </c>
      <c r="K211" s="36">
        <f t="shared" si="50"/>
        <v>0.28651117790197933</v>
      </c>
      <c r="L211" s="31">
        <v>0</v>
      </c>
      <c r="M211" s="36">
        <f t="shared" si="51"/>
        <v>0</v>
      </c>
      <c r="N211" s="31">
        <f t="shared" si="52"/>
        <v>4508961</v>
      </c>
      <c r="O211" s="36">
        <f t="shared" si="53"/>
        <v>1.0609115306481145</v>
      </c>
      <c r="P211" s="31">
        <v>2074298</v>
      </c>
      <c r="Q211" s="31">
        <v>5279480</v>
      </c>
      <c r="R211" s="31">
        <v>4166057</v>
      </c>
      <c r="S211" s="31">
        <v>5532737</v>
      </c>
      <c r="T211" s="36">
        <f t="shared" si="54"/>
        <v>1.32805120045165</v>
      </c>
      <c r="U211" s="36">
        <f t="shared" si="55"/>
        <v>-0.41295995078817027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117300</v>
      </c>
      <c r="E212" s="31">
        <v>78600</v>
      </c>
      <c r="F212" s="31">
        <v>78</v>
      </c>
      <c r="G212" s="36">
        <f t="shared" si="48"/>
        <v>6.6496163682864455E-4</v>
      </c>
      <c r="H212" s="31">
        <v>31709</v>
      </c>
      <c r="I212" s="36">
        <f t="shared" si="49"/>
        <v>0.27032395566922424</v>
      </c>
      <c r="J212" s="31">
        <v>981914</v>
      </c>
      <c r="K212" s="36">
        <f t="shared" si="50"/>
        <v>12.492544529262087</v>
      </c>
      <c r="L212" s="31">
        <v>0</v>
      </c>
      <c r="M212" s="36">
        <f t="shared" si="51"/>
        <v>0</v>
      </c>
      <c r="N212" s="31">
        <f t="shared" si="52"/>
        <v>1013701</v>
      </c>
      <c r="O212" s="36">
        <f t="shared" si="53"/>
        <v>12.896959287531807</v>
      </c>
      <c r="P212" s="31">
        <v>372</v>
      </c>
      <c r="Q212" s="31">
        <v>139750</v>
      </c>
      <c r="R212" s="31">
        <v>117300</v>
      </c>
      <c r="S212" s="31">
        <v>6147</v>
      </c>
      <c r="T212" s="36">
        <f t="shared" si="54"/>
        <v>5.2404092071611251E-2</v>
      </c>
      <c r="U212" s="36">
        <f t="shared" si="55"/>
        <v>2638.5537634408602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1424810</v>
      </c>
      <c r="E213" s="31">
        <v>1424810</v>
      </c>
      <c r="F213" s="31">
        <v>263923</v>
      </c>
      <c r="G213" s="36">
        <f t="shared" si="48"/>
        <v>0.18523382064977084</v>
      </c>
      <c r="H213" s="31">
        <v>154913</v>
      </c>
      <c r="I213" s="36">
        <f t="shared" si="49"/>
        <v>0.10872537390950372</v>
      </c>
      <c r="J213" s="31">
        <v>188211</v>
      </c>
      <c r="K213" s="36">
        <f t="shared" si="50"/>
        <v>0.1320955074711716</v>
      </c>
      <c r="L213" s="31">
        <v>0</v>
      </c>
      <c r="M213" s="36">
        <f t="shared" si="51"/>
        <v>0</v>
      </c>
      <c r="N213" s="31">
        <f t="shared" si="52"/>
        <v>607047</v>
      </c>
      <c r="O213" s="36">
        <f t="shared" si="53"/>
        <v>0.42605470203044615</v>
      </c>
      <c r="P213" s="31">
        <v>0</v>
      </c>
      <c r="Q213" s="31">
        <v>1667580</v>
      </c>
      <c r="R213" s="31">
        <v>1667580</v>
      </c>
      <c r="S213" s="31">
        <v>424791</v>
      </c>
      <c r="T213" s="36">
        <f t="shared" si="54"/>
        <v>0.25473500521714099</v>
      </c>
      <c r="U213" s="36">
        <f t="shared" si="55"/>
        <v>0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13627983</v>
      </c>
      <c r="E214" s="31">
        <v>12655187</v>
      </c>
      <c r="F214" s="31">
        <v>2815139</v>
      </c>
      <c r="G214" s="36">
        <f t="shared" si="48"/>
        <v>0.20657048075272769</v>
      </c>
      <c r="H214" s="31">
        <v>2144813</v>
      </c>
      <c r="I214" s="36">
        <f t="shared" si="49"/>
        <v>0.15738301111763933</v>
      </c>
      <c r="J214" s="31">
        <v>1626341</v>
      </c>
      <c r="K214" s="36">
        <f t="shared" si="50"/>
        <v>0.12851181100682274</v>
      </c>
      <c r="L214" s="31">
        <v>0</v>
      </c>
      <c r="M214" s="36">
        <f t="shared" si="51"/>
        <v>0</v>
      </c>
      <c r="N214" s="31">
        <f t="shared" si="52"/>
        <v>6586293</v>
      </c>
      <c r="O214" s="36">
        <f t="shared" si="53"/>
        <v>0.52044217126147563</v>
      </c>
      <c r="P214" s="31">
        <v>2391709</v>
      </c>
      <c r="Q214" s="31">
        <v>39631292</v>
      </c>
      <c r="R214" s="31">
        <v>12661786</v>
      </c>
      <c r="S214" s="31">
        <v>7293622</v>
      </c>
      <c r="T214" s="36">
        <f t="shared" si="54"/>
        <v>0.57603421823745871</v>
      </c>
      <c r="U214" s="36">
        <f t="shared" si="55"/>
        <v>-0.32000883050571782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63364447</v>
      </c>
      <c r="E216" s="32">
        <f>SUM(E208:E215)</f>
        <v>62610009</v>
      </c>
      <c r="F216" s="32">
        <f>SUM(F208:F215)</f>
        <v>11912423</v>
      </c>
      <c r="G216" s="37">
        <f t="shared" si="48"/>
        <v>0.18799853173184009</v>
      </c>
      <c r="H216" s="32">
        <f>SUM(H208:H215)</f>
        <v>11484383</v>
      </c>
      <c r="I216" s="37">
        <f t="shared" si="49"/>
        <v>0.18124332403626911</v>
      </c>
      <c r="J216" s="32">
        <f>SUM(J208:J215)</f>
        <v>10506538</v>
      </c>
      <c r="K216" s="37">
        <f t="shared" si="50"/>
        <v>0.16780923957381957</v>
      </c>
      <c r="L216" s="32">
        <f>SUM(L208:L215)</f>
        <v>0</v>
      </c>
      <c r="M216" s="37">
        <f t="shared" si="51"/>
        <v>0</v>
      </c>
      <c r="N216" s="32">
        <f t="shared" si="52"/>
        <v>33903344</v>
      </c>
      <c r="O216" s="37">
        <f t="shared" si="53"/>
        <v>0.54150038534573597</v>
      </c>
      <c r="P216" s="32">
        <f>SUM(P208:P215)</f>
        <v>10703224</v>
      </c>
      <c r="Q216" s="32">
        <f>SUM(Q208:Q215)</f>
        <v>95815259</v>
      </c>
      <c r="R216" s="32">
        <f>SUM(R208:R215)</f>
        <v>60480084</v>
      </c>
      <c r="S216" s="32">
        <f>SUM(S208:S215)</f>
        <v>33342509</v>
      </c>
      <c r="T216" s="37">
        <f t="shared" si="54"/>
        <v>0.55129733285423344</v>
      </c>
      <c r="U216" s="37">
        <f t="shared" si="55"/>
        <v>-1.8376332215414681E-2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2492961</v>
      </c>
      <c r="E217" s="31">
        <v>3989066</v>
      </c>
      <c r="F217" s="31">
        <v>56728</v>
      </c>
      <c r="G217" s="36">
        <f t="shared" si="48"/>
        <v>2.2755269737472827E-2</v>
      </c>
      <c r="H217" s="31">
        <v>1219586</v>
      </c>
      <c r="I217" s="36">
        <f t="shared" si="49"/>
        <v>0.48921182481394615</v>
      </c>
      <c r="J217" s="31">
        <v>800796</v>
      </c>
      <c r="K217" s="36">
        <f t="shared" si="50"/>
        <v>0.20074774395810949</v>
      </c>
      <c r="L217" s="31">
        <v>0</v>
      </c>
      <c r="M217" s="36">
        <f t="shared" si="51"/>
        <v>0</v>
      </c>
      <c r="N217" s="31">
        <f t="shared" si="52"/>
        <v>2077110</v>
      </c>
      <c r="O217" s="36">
        <f t="shared" si="53"/>
        <v>0.52070083573448023</v>
      </c>
      <c r="P217" s="31">
        <v>-2373445</v>
      </c>
      <c r="Q217" s="31">
        <v>3036936</v>
      </c>
      <c r="R217" s="31">
        <v>3036936</v>
      </c>
      <c r="S217" s="31">
        <v>1123933</v>
      </c>
      <c r="T217" s="36">
        <f t="shared" si="54"/>
        <v>0.37008781218965431</v>
      </c>
      <c r="U217" s="36">
        <f t="shared" si="55"/>
        <v>-1.3373981701703641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35381095</v>
      </c>
      <c r="E218" s="31">
        <v>35531095</v>
      </c>
      <c r="F218" s="31">
        <v>7503668</v>
      </c>
      <c r="G218" s="36">
        <f t="shared" si="48"/>
        <v>0.21208128239106222</v>
      </c>
      <c r="H218" s="31">
        <v>7379681</v>
      </c>
      <c r="I218" s="36">
        <f t="shared" si="49"/>
        <v>0.20857695331362694</v>
      </c>
      <c r="J218" s="31">
        <v>6655369</v>
      </c>
      <c r="K218" s="36">
        <f t="shared" si="50"/>
        <v>0.18731111439149287</v>
      </c>
      <c r="L218" s="31">
        <v>0</v>
      </c>
      <c r="M218" s="36">
        <f t="shared" si="51"/>
        <v>0</v>
      </c>
      <c r="N218" s="31">
        <f t="shared" si="52"/>
        <v>21538718</v>
      </c>
      <c r="O218" s="36">
        <f t="shared" si="53"/>
        <v>0.60619347644647592</v>
      </c>
      <c r="P218" s="31">
        <v>7107062</v>
      </c>
      <c r="Q218" s="31">
        <v>33728830</v>
      </c>
      <c r="R218" s="31">
        <v>33728830</v>
      </c>
      <c r="S218" s="31">
        <v>21455278</v>
      </c>
      <c r="T218" s="36">
        <f t="shared" si="54"/>
        <v>0.6361109472223021</v>
      </c>
      <c r="U218" s="36">
        <f t="shared" si="55"/>
        <v>-6.3555517033620945E-2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99025757</v>
      </c>
      <c r="E219" s="31">
        <v>99961489</v>
      </c>
      <c r="F219" s="31">
        <v>18368425</v>
      </c>
      <c r="G219" s="36">
        <f t="shared" si="48"/>
        <v>0.18549138685200861</v>
      </c>
      <c r="H219" s="31">
        <v>27107067</v>
      </c>
      <c r="I219" s="36">
        <f t="shared" si="49"/>
        <v>0.27373753881023094</v>
      </c>
      <c r="J219" s="31">
        <v>27530142</v>
      </c>
      <c r="K219" s="36">
        <f t="shared" si="50"/>
        <v>0.27540748217546057</v>
      </c>
      <c r="L219" s="31">
        <v>0</v>
      </c>
      <c r="M219" s="36">
        <f t="shared" si="51"/>
        <v>0</v>
      </c>
      <c r="N219" s="31">
        <f t="shared" si="52"/>
        <v>73005634</v>
      </c>
      <c r="O219" s="36">
        <f t="shared" si="53"/>
        <v>0.73033760031325667</v>
      </c>
      <c r="P219" s="31">
        <v>25038186</v>
      </c>
      <c r="Q219" s="31">
        <v>93448136</v>
      </c>
      <c r="R219" s="31">
        <v>93314908</v>
      </c>
      <c r="S219" s="31">
        <v>63140392</v>
      </c>
      <c r="T219" s="36">
        <f t="shared" si="54"/>
        <v>0.67663777796362401</v>
      </c>
      <c r="U219" s="36">
        <f t="shared" si="55"/>
        <v>9.9526219671025595E-2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11757624</v>
      </c>
      <c r="E220" s="31">
        <v>11410356</v>
      </c>
      <c r="F220" s="31">
        <v>836595</v>
      </c>
      <c r="G220" s="36">
        <f t="shared" si="48"/>
        <v>7.1153406504579492E-2</v>
      </c>
      <c r="H220" s="31">
        <v>1655203</v>
      </c>
      <c r="I220" s="36">
        <f t="shared" si="49"/>
        <v>0.14077699712118708</v>
      </c>
      <c r="J220" s="31">
        <v>3531874</v>
      </c>
      <c r="K220" s="36">
        <f t="shared" si="50"/>
        <v>0.30953232309316203</v>
      </c>
      <c r="L220" s="31">
        <v>0</v>
      </c>
      <c r="M220" s="36">
        <f t="shared" si="51"/>
        <v>0</v>
      </c>
      <c r="N220" s="31">
        <f t="shared" si="52"/>
        <v>6023672</v>
      </c>
      <c r="O220" s="36">
        <f t="shared" si="53"/>
        <v>0.52791271367869674</v>
      </c>
      <c r="P220" s="31">
        <v>782258</v>
      </c>
      <c r="Q220" s="31">
        <v>10690992</v>
      </c>
      <c r="R220" s="31">
        <v>10484992</v>
      </c>
      <c r="S220" s="31">
        <v>2936917</v>
      </c>
      <c r="T220" s="36">
        <f t="shared" si="54"/>
        <v>0.28010674686256315</v>
      </c>
      <c r="U220" s="36">
        <f t="shared" si="55"/>
        <v>3.5149733208225422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12681282</v>
      </c>
      <c r="E221" s="31">
        <v>13597282</v>
      </c>
      <c r="F221" s="31">
        <v>3240897</v>
      </c>
      <c r="G221" s="36">
        <f t="shared" si="48"/>
        <v>0.25556540734603961</v>
      </c>
      <c r="H221" s="31">
        <v>2819927</v>
      </c>
      <c r="I221" s="36">
        <f t="shared" si="49"/>
        <v>0.22236923680113729</v>
      </c>
      <c r="J221" s="31">
        <v>2402059</v>
      </c>
      <c r="K221" s="36">
        <f t="shared" si="50"/>
        <v>0.17665729077325895</v>
      </c>
      <c r="L221" s="31">
        <v>0</v>
      </c>
      <c r="M221" s="36">
        <f t="shared" si="51"/>
        <v>0</v>
      </c>
      <c r="N221" s="31">
        <f t="shared" si="52"/>
        <v>8462883</v>
      </c>
      <c r="O221" s="36">
        <f t="shared" si="53"/>
        <v>0.62239519633409091</v>
      </c>
      <c r="P221" s="31">
        <v>2691110</v>
      </c>
      <c r="Q221" s="31">
        <v>12818899</v>
      </c>
      <c r="R221" s="31">
        <v>11748318</v>
      </c>
      <c r="S221" s="31">
        <v>8308484</v>
      </c>
      <c r="T221" s="36">
        <f t="shared" si="54"/>
        <v>0.70720625709995255</v>
      </c>
      <c r="U221" s="36">
        <f t="shared" si="55"/>
        <v>-0.10740958191972827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0</v>
      </c>
      <c r="E222" s="31">
        <v>0</v>
      </c>
      <c r="F222" s="31">
        <v>0</v>
      </c>
      <c r="G222" s="36">
        <f t="shared" si="48"/>
        <v>0</v>
      </c>
      <c r="H222" s="31">
        <v>0</v>
      </c>
      <c r="I222" s="36">
        <f t="shared" si="49"/>
        <v>0</v>
      </c>
      <c r="J222" s="31">
        <v>0</v>
      </c>
      <c r="K222" s="36">
        <f t="shared" si="50"/>
        <v>0</v>
      </c>
      <c r="L222" s="31">
        <v>0</v>
      </c>
      <c r="M222" s="36">
        <f t="shared" si="51"/>
        <v>0</v>
      </c>
      <c r="N222" s="31">
        <f t="shared" si="52"/>
        <v>0</v>
      </c>
      <c r="O222" s="36">
        <f t="shared" si="53"/>
        <v>0</v>
      </c>
      <c r="P222" s="31">
        <v>0</v>
      </c>
      <c r="Q222" s="31">
        <v>0</v>
      </c>
      <c r="R222" s="31">
        <v>0</v>
      </c>
      <c r="S222" s="31">
        <v>0</v>
      </c>
      <c r="T222" s="36">
        <f t="shared" si="54"/>
        <v>0</v>
      </c>
      <c r="U222" s="36">
        <f t="shared" si="55"/>
        <v>0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0</v>
      </c>
      <c r="E223" s="31">
        <v>0</v>
      </c>
      <c r="F223" s="31">
        <v>0</v>
      </c>
      <c r="G223" s="36">
        <f t="shared" si="48"/>
        <v>0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0</v>
      </c>
      <c r="M223" s="36">
        <f t="shared" si="51"/>
        <v>0</v>
      </c>
      <c r="N223" s="31">
        <f t="shared" si="52"/>
        <v>0</v>
      </c>
      <c r="O223" s="36">
        <f t="shared" si="53"/>
        <v>0</v>
      </c>
      <c r="P223" s="31">
        <v>0</v>
      </c>
      <c r="Q223" s="31">
        <v>0</v>
      </c>
      <c r="R223" s="31">
        <v>0</v>
      </c>
      <c r="S223" s="31">
        <v>0</v>
      </c>
      <c r="T223" s="36">
        <f t="shared" si="54"/>
        <v>0</v>
      </c>
      <c r="U223" s="36">
        <f t="shared" si="55"/>
        <v>0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161338719</v>
      </c>
      <c r="E224" s="32">
        <f>SUM(E217:E223)</f>
        <v>164489288</v>
      </c>
      <c r="F224" s="32">
        <f>SUM(F217:F223)</f>
        <v>30006313</v>
      </c>
      <c r="G224" s="37">
        <f t="shared" si="48"/>
        <v>0.18598333484970833</v>
      </c>
      <c r="H224" s="32">
        <f>SUM(H217:H223)</f>
        <v>40181464</v>
      </c>
      <c r="I224" s="37">
        <f t="shared" si="49"/>
        <v>0.24905034730069972</v>
      </c>
      <c r="J224" s="32">
        <f>SUM(J217:J223)</f>
        <v>40920240</v>
      </c>
      <c r="K224" s="37">
        <f t="shared" si="50"/>
        <v>0.24877145799305789</v>
      </c>
      <c r="L224" s="32">
        <f>SUM(L217:L223)</f>
        <v>0</v>
      </c>
      <c r="M224" s="37">
        <f t="shared" si="51"/>
        <v>0</v>
      </c>
      <c r="N224" s="32">
        <f t="shared" si="52"/>
        <v>111108017</v>
      </c>
      <c r="O224" s="37">
        <f t="shared" si="53"/>
        <v>0.67547266056620048</v>
      </c>
      <c r="P224" s="32">
        <f>SUM(P217:P223)</f>
        <v>33245171</v>
      </c>
      <c r="Q224" s="32">
        <f>SUM(Q217:Q223)</f>
        <v>153723793</v>
      </c>
      <c r="R224" s="32">
        <f>SUM(R217:R223)</f>
        <v>152313984</v>
      </c>
      <c r="S224" s="32">
        <f>SUM(S217:S223)</f>
        <v>96965004</v>
      </c>
      <c r="T224" s="37">
        <f t="shared" si="54"/>
        <v>0.63661261726303475</v>
      </c>
      <c r="U224" s="37">
        <f t="shared" si="55"/>
        <v>0.23086267175464381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1585194</v>
      </c>
      <c r="E225" s="31">
        <v>1585194</v>
      </c>
      <c r="F225" s="31">
        <v>260528</v>
      </c>
      <c r="G225" s="36">
        <f t="shared" si="48"/>
        <v>0.16435086178726388</v>
      </c>
      <c r="H225" s="31">
        <v>260529</v>
      </c>
      <c r="I225" s="36">
        <f t="shared" si="49"/>
        <v>0.16435149262487747</v>
      </c>
      <c r="J225" s="31">
        <v>255768</v>
      </c>
      <c r="K225" s="36">
        <f t="shared" si="50"/>
        <v>0.16134807474668716</v>
      </c>
      <c r="L225" s="31">
        <v>0</v>
      </c>
      <c r="M225" s="36">
        <f t="shared" si="51"/>
        <v>0</v>
      </c>
      <c r="N225" s="31">
        <f t="shared" si="52"/>
        <v>776825</v>
      </c>
      <c r="O225" s="36">
        <f t="shared" si="53"/>
        <v>0.49005042915882852</v>
      </c>
      <c r="P225" s="31">
        <v>385861</v>
      </c>
      <c r="Q225" s="31">
        <v>1440159</v>
      </c>
      <c r="R225" s="31">
        <v>1440159</v>
      </c>
      <c r="S225" s="31">
        <v>1059621</v>
      </c>
      <c r="T225" s="36">
        <f t="shared" si="54"/>
        <v>0.73576667576288457</v>
      </c>
      <c r="U225" s="36">
        <f t="shared" si="55"/>
        <v>-0.33714990631341335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6886213</v>
      </c>
      <c r="E226" s="31">
        <v>6413636</v>
      </c>
      <c r="F226" s="31">
        <v>12525</v>
      </c>
      <c r="G226" s="36">
        <f t="shared" si="48"/>
        <v>1.818851667818001E-3</v>
      </c>
      <c r="H226" s="31">
        <v>17254</v>
      </c>
      <c r="I226" s="36">
        <f t="shared" si="49"/>
        <v>2.5055861617989451E-3</v>
      </c>
      <c r="J226" s="31">
        <v>13473</v>
      </c>
      <c r="K226" s="36">
        <f t="shared" si="50"/>
        <v>2.1006804876360307E-3</v>
      </c>
      <c r="L226" s="31">
        <v>0</v>
      </c>
      <c r="M226" s="36">
        <f t="shared" si="51"/>
        <v>0</v>
      </c>
      <c r="N226" s="31">
        <f t="shared" si="52"/>
        <v>43252</v>
      </c>
      <c r="O226" s="36">
        <f t="shared" si="53"/>
        <v>6.7437565836290054E-3</v>
      </c>
      <c r="P226" s="31">
        <v>582318</v>
      </c>
      <c r="Q226" s="31">
        <v>11395180</v>
      </c>
      <c r="R226" s="31">
        <v>6360441</v>
      </c>
      <c r="S226" s="31">
        <v>3012864</v>
      </c>
      <c r="T226" s="36">
        <f t="shared" si="54"/>
        <v>0.47368790937609517</v>
      </c>
      <c r="U226" s="36">
        <f t="shared" si="55"/>
        <v>-0.9768631572439801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125000</v>
      </c>
      <c r="E227" s="31">
        <v>135001</v>
      </c>
      <c r="F227" s="31">
        <v>18800</v>
      </c>
      <c r="G227" s="36">
        <f t="shared" si="48"/>
        <v>0.15040000000000001</v>
      </c>
      <c r="H227" s="31">
        <v>0</v>
      </c>
      <c r="I227" s="36">
        <f t="shared" si="49"/>
        <v>0</v>
      </c>
      <c r="J227" s="31">
        <v>21900</v>
      </c>
      <c r="K227" s="36">
        <f t="shared" si="50"/>
        <v>0.16222102058503271</v>
      </c>
      <c r="L227" s="31">
        <v>0</v>
      </c>
      <c r="M227" s="36">
        <f t="shared" si="51"/>
        <v>0</v>
      </c>
      <c r="N227" s="31">
        <f t="shared" si="52"/>
        <v>40700</v>
      </c>
      <c r="O227" s="36">
        <f t="shared" si="53"/>
        <v>0.30147924830186446</v>
      </c>
      <c r="P227" s="31">
        <v>0</v>
      </c>
      <c r="Q227" s="31">
        <v>70000</v>
      </c>
      <c r="R227" s="31">
        <v>105000</v>
      </c>
      <c r="S227" s="31">
        <v>67500</v>
      </c>
      <c r="T227" s="36">
        <f t="shared" si="54"/>
        <v>0.6428571428571429</v>
      </c>
      <c r="U227" s="36">
        <f t="shared" si="55"/>
        <v>0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102780181</v>
      </c>
      <c r="E228" s="31">
        <v>95088254</v>
      </c>
      <c r="F228" s="31">
        <v>31593313</v>
      </c>
      <c r="G228" s="36">
        <f t="shared" si="48"/>
        <v>0.30738720921302909</v>
      </c>
      <c r="H228" s="31">
        <v>34576002</v>
      </c>
      <c r="I228" s="36">
        <f t="shared" si="49"/>
        <v>0.33640728848298096</v>
      </c>
      <c r="J228" s="31">
        <v>34595600</v>
      </c>
      <c r="K228" s="36">
        <f t="shared" si="50"/>
        <v>0.36382621979787327</v>
      </c>
      <c r="L228" s="31">
        <v>0</v>
      </c>
      <c r="M228" s="36">
        <f t="shared" si="51"/>
        <v>0</v>
      </c>
      <c r="N228" s="31">
        <f t="shared" si="52"/>
        <v>100764915</v>
      </c>
      <c r="O228" s="36">
        <f t="shared" si="53"/>
        <v>1.0596988666970371</v>
      </c>
      <c r="P228" s="31">
        <v>29965760</v>
      </c>
      <c r="Q228" s="31">
        <v>98391768</v>
      </c>
      <c r="R228" s="31">
        <v>96188793</v>
      </c>
      <c r="S228" s="31">
        <v>82389166</v>
      </c>
      <c r="T228" s="36">
        <f t="shared" si="54"/>
        <v>0.85653602078154778</v>
      </c>
      <c r="U228" s="36">
        <f t="shared" si="55"/>
        <v>0.15450434095447596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0</v>
      </c>
      <c r="E229" s="31">
        <v>0</v>
      </c>
      <c r="F229" s="31">
        <v>0</v>
      </c>
      <c r="G229" s="36">
        <f t="shared" si="48"/>
        <v>0</v>
      </c>
      <c r="H229" s="31">
        <v>0</v>
      </c>
      <c r="I229" s="36">
        <f t="shared" si="49"/>
        <v>0</v>
      </c>
      <c r="J229" s="31">
        <v>0</v>
      </c>
      <c r="K229" s="36">
        <f t="shared" si="50"/>
        <v>0</v>
      </c>
      <c r="L229" s="31">
        <v>0</v>
      </c>
      <c r="M229" s="36">
        <f t="shared" si="51"/>
        <v>0</v>
      </c>
      <c r="N229" s="31">
        <f t="shared" si="52"/>
        <v>0</v>
      </c>
      <c r="O229" s="36">
        <f t="shared" si="53"/>
        <v>0</v>
      </c>
      <c r="P229" s="31">
        <v>0</v>
      </c>
      <c r="Q229" s="31">
        <v>0</v>
      </c>
      <c r="R229" s="31">
        <v>0</v>
      </c>
      <c r="S229" s="31">
        <v>0</v>
      </c>
      <c r="T229" s="36">
        <f t="shared" si="54"/>
        <v>0</v>
      </c>
      <c r="U229" s="36">
        <f t="shared" si="55"/>
        <v>0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111376588</v>
      </c>
      <c r="E230" s="32">
        <f>SUM(E225:E229)</f>
        <v>103222085</v>
      </c>
      <c r="F230" s="32">
        <f>SUM(F225:F229)</f>
        <v>31885166</v>
      </c>
      <c r="G230" s="37">
        <f t="shared" si="48"/>
        <v>0.28628248155707553</v>
      </c>
      <c r="H230" s="32">
        <f>SUM(H225:H229)</f>
        <v>34853785</v>
      </c>
      <c r="I230" s="37">
        <f t="shared" si="49"/>
        <v>0.31293636863790442</v>
      </c>
      <c r="J230" s="32">
        <f>SUM(J225:J229)</f>
        <v>34886741</v>
      </c>
      <c r="K230" s="37">
        <f t="shared" si="50"/>
        <v>0.33797748805403416</v>
      </c>
      <c r="L230" s="32">
        <f>SUM(L225:L229)</f>
        <v>0</v>
      </c>
      <c r="M230" s="37">
        <f t="shared" si="51"/>
        <v>0</v>
      </c>
      <c r="N230" s="32">
        <f t="shared" si="52"/>
        <v>101625692</v>
      </c>
      <c r="O230" s="37">
        <f t="shared" si="53"/>
        <v>0.98453438525292336</v>
      </c>
      <c r="P230" s="32">
        <f>SUM(P225:P229)</f>
        <v>30933939</v>
      </c>
      <c r="Q230" s="32">
        <f>SUM(Q225:Q229)</f>
        <v>111297107</v>
      </c>
      <c r="R230" s="32">
        <f>SUM(R225:R229)</f>
        <v>104094393</v>
      </c>
      <c r="S230" s="32">
        <f>SUM(S225:S229)</f>
        <v>86529151</v>
      </c>
      <c r="T230" s="37">
        <f t="shared" si="54"/>
        <v>0.8312565980378982</v>
      </c>
      <c r="U230" s="37">
        <f t="shared" si="55"/>
        <v>0.12778204547438987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336079754</v>
      </c>
      <c r="E231" s="32">
        <f>SUM(E208:E215,E217:E223,E225:E229)</f>
        <v>330321382</v>
      </c>
      <c r="F231" s="32">
        <f>SUM(F208:F215,F217:F223,F225:F229)</f>
        <v>73803902</v>
      </c>
      <c r="G231" s="37">
        <f t="shared" si="48"/>
        <v>0.21960234474582482</v>
      </c>
      <c r="H231" s="32">
        <f>SUM(H208:H215,H217:H223,H225:H229)</f>
        <v>86519632</v>
      </c>
      <c r="I231" s="37">
        <f t="shared" si="49"/>
        <v>0.25743779852921461</v>
      </c>
      <c r="J231" s="32">
        <f>SUM(J208:J215,J217:J223,J225:J229)</f>
        <v>86313519</v>
      </c>
      <c r="K231" s="37">
        <f t="shared" si="50"/>
        <v>0.26130164047327703</v>
      </c>
      <c r="L231" s="32">
        <f>SUM(L208:L215,L217:L223,L225:L229)</f>
        <v>0</v>
      </c>
      <c r="M231" s="37">
        <f t="shared" si="51"/>
        <v>0</v>
      </c>
      <c r="N231" s="32">
        <f t="shared" si="52"/>
        <v>246637053</v>
      </c>
      <c r="O231" s="37">
        <f t="shared" si="53"/>
        <v>0.74665785032347676</v>
      </c>
      <c r="P231" s="32">
        <f>SUM(P208:P215,P217:P223,P225:P229)</f>
        <v>74882334</v>
      </c>
      <c r="Q231" s="32">
        <f>SUM(Q208:Q215,Q217:Q223,Q225:Q229)</f>
        <v>360836159</v>
      </c>
      <c r="R231" s="32">
        <f>SUM(R208:R215,R217:R223,R225:R229)</f>
        <v>316888461</v>
      </c>
      <c r="S231" s="32">
        <f>SUM(S208:S215,S217:S223,S225:S229)</f>
        <v>216836664</v>
      </c>
      <c r="T231" s="37">
        <f t="shared" si="54"/>
        <v>0.68426809646438969</v>
      </c>
      <c r="U231" s="37">
        <f t="shared" si="55"/>
        <v>0.15265529784368104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3879817</v>
      </c>
      <c r="E234" s="31">
        <v>3949817</v>
      </c>
      <c r="F234" s="31">
        <v>598982</v>
      </c>
      <c r="G234" s="36">
        <f t="shared" ref="G234:G260" si="56">IF(($D234     =0),0,($F234     /$D234     ))</f>
        <v>0.15438408564115266</v>
      </c>
      <c r="H234" s="31">
        <v>791448</v>
      </c>
      <c r="I234" s="36">
        <f t="shared" ref="I234:I260" si="57">IF(($D234     =0),0,($H234     /$D234     ))</f>
        <v>0.20399106452701249</v>
      </c>
      <c r="J234" s="31">
        <v>815727</v>
      </c>
      <c r="K234" s="36">
        <f t="shared" ref="K234:K260" si="58">IF(($E234     =0),0,($J234     /$E234     ))</f>
        <v>0.20652273257216727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2206157</v>
      </c>
      <c r="O234" s="36">
        <f t="shared" ref="O234:O260" si="61">IF(($E234     =0),0,($N234     /$E234     ))</f>
        <v>0.5585466364644236</v>
      </c>
      <c r="P234" s="31">
        <v>679343</v>
      </c>
      <c r="Q234" s="31">
        <v>3805386</v>
      </c>
      <c r="R234" s="31">
        <v>3282385</v>
      </c>
      <c r="S234" s="31">
        <v>1984110</v>
      </c>
      <c r="T234" s="36">
        <f t="shared" ref="T234:T260" si="62">IF(($R234     =0),0,($S234     /$R234     ))</f>
        <v>0.60447205309553875</v>
      </c>
      <c r="U234" s="36">
        <f t="shared" ref="U234:U260" si="63">IF(($P234     =0),0,(($J234     /$P234     )-1))</f>
        <v>0.20075867418962146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57862667</v>
      </c>
      <c r="E235" s="31">
        <v>57762667</v>
      </c>
      <c r="F235" s="31">
        <v>14713736</v>
      </c>
      <c r="G235" s="36">
        <f t="shared" si="56"/>
        <v>0.25428720732834525</v>
      </c>
      <c r="H235" s="31">
        <v>16561614</v>
      </c>
      <c r="I235" s="36">
        <f t="shared" si="57"/>
        <v>0.28622279024919473</v>
      </c>
      <c r="J235" s="31">
        <v>14955010</v>
      </c>
      <c r="K235" s="36">
        <f t="shared" si="58"/>
        <v>0.2589044235093923</v>
      </c>
      <c r="L235" s="31">
        <v>0</v>
      </c>
      <c r="M235" s="36">
        <f t="shared" si="59"/>
        <v>0</v>
      </c>
      <c r="N235" s="31">
        <f t="shared" si="60"/>
        <v>46230360</v>
      </c>
      <c r="O235" s="36">
        <f t="shared" si="61"/>
        <v>0.80035016388699642</v>
      </c>
      <c r="P235" s="31">
        <v>13737118</v>
      </c>
      <c r="Q235" s="31">
        <v>56643484</v>
      </c>
      <c r="R235" s="31">
        <v>57533726</v>
      </c>
      <c r="S235" s="31">
        <v>40929706</v>
      </c>
      <c r="T235" s="36">
        <f t="shared" si="62"/>
        <v>0.71140370780088191</v>
      </c>
      <c r="U235" s="36">
        <f t="shared" si="63"/>
        <v>8.865702398421571E-2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30456712</v>
      </c>
      <c r="E236" s="31">
        <v>50456712</v>
      </c>
      <c r="F236" s="31">
        <v>186718</v>
      </c>
      <c r="G236" s="36">
        <f t="shared" si="56"/>
        <v>6.1306026730659569E-3</v>
      </c>
      <c r="H236" s="31">
        <v>1515061</v>
      </c>
      <c r="I236" s="36">
        <f t="shared" si="57"/>
        <v>4.9744732786651431E-2</v>
      </c>
      <c r="J236" s="31">
        <v>24789406</v>
      </c>
      <c r="K236" s="36">
        <f t="shared" si="58"/>
        <v>0.49130046365288327</v>
      </c>
      <c r="L236" s="31">
        <v>0</v>
      </c>
      <c r="M236" s="36">
        <f t="shared" si="59"/>
        <v>0</v>
      </c>
      <c r="N236" s="31">
        <f t="shared" si="60"/>
        <v>26491185</v>
      </c>
      <c r="O236" s="36">
        <f t="shared" si="61"/>
        <v>0.525027968528746</v>
      </c>
      <c r="P236" s="31">
        <v>10067260</v>
      </c>
      <c r="Q236" s="31">
        <v>66134804</v>
      </c>
      <c r="R236" s="31">
        <v>66134804</v>
      </c>
      <c r="S236" s="31">
        <v>33524183</v>
      </c>
      <c r="T236" s="36">
        <f t="shared" si="62"/>
        <v>0.50690681717299713</v>
      </c>
      <c r="U236" s="36">
        <f t="shared" si="63"/>
        <v>1.4623786412588928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4283343</v>
      </c>
      <c r="E237" s="31">
        <v>3483343</v>
      </c>
      <c r="F237" s="31">
        <v>212433</v>
      </c>
      <c r="G237" s="36">
        <f t="shared" si="56"/>
        <v>4.9595140991510606E-2</v>
      </c>
      <c r="H237" s="31">
        <v>832156</v>
      </c>
      <c r="I237" s="36">
        <f t="shared" si="57"/>
        <v>0.19427722692298982</v>
      </c>
      <c r="J237" s="31">
        <v>697224</v>
      </c>
      <c r="K237" s="36">
        <f t="shared" si="58"/>
        <v>0.20015944453359891</v>
      </c>
      <c r="L237" s="31">
        <v>0</v>
      </c>
      <c r="M237" s="36">
        <f t="shared" si="59"/>
        <v>0</v>
      </c>
      <c r="N237" s="31">
        <f t="shared" si="60"/>
        <v>1741813</v>
      </c>
      <c r="O237" s="36">
        <f t="shared" si="61"/>
        <v>0.50004062189683873</v>
      </c>
      <c r="P237" s="31">
        <v>51517</v>
      </c>
      <c r="Q237" s="31">
        <v>2372175</v>
      </c>
      <c r="R237" s="31">
        <v>2397005</v>
      </c>
      <c r="S237" s="31">
        <v>1758181</v>
      </c>
      <c r="T237" s="36">
        <f t="shared" si="62"/>
        <v>0.7334907520009345</v>
      </c>
      <c r="U237" s="36">
        <f t="shared" si="63"/>
        <v>12.533862608459344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56965920</v>
      </c>
      <c r="E238" s="31">
        <v>57394166</v>
      </c>
      <c r="F238" s="31">
        <v>11764624</v>
      </c>
      <c r="G238" s="36">
        <f t="shared" si="56"/>
        <v>0.20652038973477477</v>
      </c>
      <c r="H238" s="31">
        <v>10965227</v>
      </c>
      <c r="I238" s="36">
        <f t="shared" si="57"/>
        <v>0.19248749076640911</v>
      </c>
      <c r="J238" s="31">
        <v>14650301</v>
      </c>
      <c r="K238" s="36">
        <f t="shared" si="58"/>
        <v>0.255257668523313</v>
      </c>
      <c r="L238" s="31">
        <v>0</v>
      </c>
      <c r="M238" s="36">
        <f t="shared" si="59"/>
        <v>0</v>
      </c>
      <c r="N238" s="31">
        <f t="shared" si="60"/>
        <v>37380152</v>
      </c>
      <c r="O238" s="36">
        <f t="shared" si="61"/>
        <v>0.65128835568409515</v>
      </c>
      <c r="P238" s="31">
        <v>8137507</v>
      </c>
      <c r="Q238" s="31">
        <v>51518821</v>
      </c>
      <c r="R238" s="31">
        <v>51118821</v>
      </c>
      <c r="S238" s="31">
        <v>34158107</v>
      </c>
      <c r="T238" s="36">
        <f t="shared" si="62"/>
        <v>0.66820999255831814</v>
      </c>
      <c r="U238" s="36">
        <f t="shared" si="63"/>
        <v>0.80034266022751188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2100000</v>
      </c>
      <c r="E239" s="31">
        <v>845016</v>
      </c>
      <c r="F239" s="31">
        <v>521265</v>
      </c>
      <c r="G239" s="36">
        <f t="shared" si="56"/>
        <v>0.24822142857142857</v>
      </c>
      <c r="H239" s="31">
        <v>145800</v>
      </c>
      <c r="I239" s="36">
        <f t="shared" si="57"/>
        <v>6.9428571428571423E-2</v>
      </c>
      <c r="J239" s="31">
        <v>201874</v>
      </c>
      <c r="K239" s="36">
        <f t="shared" si="58"/>
        <v>0.23889961846876273</v>
      </c>
      <c r="L239" s="31">
        <v>0</v>
      </c>
      <c r="M239" s="36">
        <f t="shared" si="59"/>
        <v>0</v>
      </c>
      <c r="N239" s="31">
        <f t="shared" si="60"/>
        <v>868939</v>
      </c>
      <c r="O239" s="36">
        <f t="shared" si="61"/>
        <v>1.0283107065428347</v>
      </c>
      <c r="P239" s="31">
        <v>29772</v>
      </c>
      <c r="Q239" s="31">
        <v>945000</v>
      </c>
      <c r="R239" s="31">
        <v>845016</v>
      </c>
      <c r="S239" s="31">
        <v>380211</v>
      </c>
      <c r="T239" s="36">
        <f t="shared" si="62"/>
        <v>0.44994532647902524</v>
      </c>
      <c r="U239" s="36">
        <f t="shared" si="63"/>
        <v>5.7806663979578126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155548459</v>
      </c>
      <c r="E240" s="32">
        <f>SUM(E234:E239)</f>
        <v>173891721</v>
      </c>
      <c r="F240" s="32">
        <f>SUM(F234:F239)</f>
        <v>27997758</v>
      </c>
      <c r="G240" s="37">
        <f t="shared" si="56"/>
        <v>0.17999379858851575</v>
      </c>
      <c r="H240" s="32">
        <f>SUM(H234:H239)</f>
        <v>30811306</v>
      </c>
      <c r="I240" s="37">
        <f t="shared" si="57"/>
        <v>0.19808171805803618</v>
      </c>
      <c r="J240" s="32">
        <f>SUM(J234:J239)</f>
        <v>56109542</v>
      </c>
      <c r="K240" s="37">
        <f t="shared" si="58"/>
        <v>0.32266942714311281</v>
      </c>
      <c r="L240" s="32">
        <f>SUM(L234:L239)</f>
        <v>0</v>
      </c>
      <c r="M240" s="37">
        <f t="shared" si="59"/>
        <v>0</v>
      </c>
      <c r="N240" s="32">
        <f t="shared" si="60"/>
        <v>114918606</v>
      </c>
      <c r="O240" s="37">
        <f t="shared" si="61"/>
        <v>0.66086300911358509</v>
      </c>
      <c r="P240" s="32">
        <f>SUM(P234:P239)</f>
        <v>32702517</v>
      </c>
      <c r="Q240" s="32">
        <f>SUM(Q234:Q239)</f>
        <v>181419670</v>
      </c>
      <c r="R240" s="32">
        <f>SUM(R234:R239)</f>
        <v>181311757</v>
      </c>
      <c r="S240" s="32">
        <f>SUM(S234:S239)</f>
        <v>112734498</v>
      </c>
      <c r="T240" s="37">
        <f t="shared" si="62"/>
        <v>0.62177158208223637</v>
      </c>
      <c r="U240" s="37">
        <f t="shared" si="63"/>
        <v>0.71575606856193974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6212365</v>
      </c>
      <c r="E242" s="31">
        <v>8207052</v>
      </c>
      <c r="F242" s="31">
        <v>1612594</v>
      </c>
      <c r="G242" s="36">
        <f t="shared" si="56"/>
        <v>0.25957811558078125</v>
      </c>
      <c r="H242" s="31">
        <v>2130331</v>
      </c>
      <c r="I242" s="36">
        <f t="shared" si="57"/>
        <v>0.34291787427171455</v>
      </c>
      <c r="J242" s="31">
        <v>2169598</v>
      </c>
      <c r="K242" s="36">
        <f t="shared" si="58"/>
        <v>0.26435777426535129</v>
      </c>
      <c r="L242" s="31">
        <v>0</v>
      </c>
      <c r="M242" s="36">
        <f t="shared" si="59"/>
        <v>0</v>
      </c>
      <c r="N242" s="31">
        <f t="shared" si="60"/>
        <v>5912523</v>
      </c>
      <c r="O242" s="36">
        <f t="shared" si="61"/>
        <v>0.72041982919079839</v>
      </c>
      <c r="P242" s="31">
        <v>1541275</v>
      </c>
      <c r="Q242" s="31">
        <v>4868739</v>
      </c>
      <c r="R242" s="31">
        <v>4790933</v>
      </c>
      <c r="S242" s="31">
        <v>3765848</v>
      </c>
      <c r="T242" s="36">
        <f t="shared" si="62"/>
        <v>0.78603645678200884</v>
      </c>
      <c r="U242" s="36">
        <f t="shared" si="63"/>
        <v>0.4076644336669315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42603268</v>
      </c>
      <c r="E243" s="31">
        <v>30324748</v>
      </c>
      <c r="F243" s="31">
        <v>4381371</v>
      </c>
      <c r="G243" s="36">
        <f t="shared" si="56"/>
        <v>0.10284119518718611</v>
      </c>
      <c r="H243" s="31">
        <v>8928638</v>
      </c>
      <c r="I243" s="36">
        <f t="shared" si="57"/>
        <v>0.2095763639540516</v>
      </c>
      <c r="J243" s="31">
        <v>6982060</v>
      </c>
      <c r="K243" s="36">
        <f t="shared" si="58"/>
        <v>0.2302429685483289</v>
      </c>
      <c r="L243" s="31">
        <v>0</v>
      </c>
      <c r="M243" s="36">
        <f t="shared" si="59"/>
        <v>0</v>
      </c>
      <c r="N243" s="31">
        <f t="shared" si="60"/>
        <v>20292069</v>
      </c>
      <c r="O243" s="36">
        <f t="shared" si="61"/>
        <v>0.66915870166505587</v>
      </c>
      <c r="P243" s="31">
        <v>6228358</v>
      </c>
      <c r="Q243" s="31">
        <v>41301084</v>
      </c>
      <c r="R243" s="31">
        <v>28802947</v>
      </c>
      <c r="S243" s="31">
        <v>19450098</v>
      </c>
      <c r="T243" s="36">
        <f t="shared" si="62"/>
        <v>0.67528152587997337</v>
      </c>
      <c r="U243" s="36">
        <f t="shared" si="63"/>
        <v>0.12101134841638839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7325000</v>
      </c>
      <c r="E244" s="31">
        <v>-547301</v>
      </c>
      <c r="F244" s="31">
        <v>0</v>
      </c>
      <c r="G244" s="36">
        <f t="shared" si="56"/>
        <v>0</v>
      </c>
      <c r="H244" s="31">
        <v>2353979</v>
      </c>
      <c r="I244" s="36">
        <f t="shared" si="57"/>
        <v>0.32136232081911265</v>
      </c>
      <c r="J244" s="31">
        <v>2018265</v>
      </c>
      <c r="K244" s="36">
        <f t="shared" si="58"/>
        <v>-3.6876691253990033</v>
      </c>
      <c r="L244" s="31">
        <v>0</v>
      </c>
      <c r="M244" s="36">
        <f t="shared" si="59"/>
        <v>0</v>
      </c>
      <c r="N244" s="31">
        <f t="shared" si="60"/>
        <v>4372244</v>
      </c>
      <c r="O244" s="36">
        <f t="shared" si="61"/>
        <v>-7.9887374589120066</v>
      </c>
      <c r="P244" s="31">
        <v>0</v>
      </c>
      <c r="Q244" s="31">
        <v>1500000</v>
      </c>
      <c r="R244" s="31">
        <v>1650000</v>
      </c>
      <c r="S244" s="31">
        <v>84637</v>
      </c>
      <c r="T244" s="36">
        <f t="shared" si="62"/>
        <v>5.1295151515151516E-2</v>
      </c>
      <c r="U244" s="36">
        <f t="shared" si="63"/>
        <v>0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8840154</v>
      </c>
      <c r="E245" s="31">
        <v>9176683</v>
      </c>
      <c r="F245" s="31">
        <v>3038656</v>
      </c>
      <c r="G245" s="36">
        <f t="shared" si="56"/>
        <v>0.34373337840042151</v>
      </c>
      <c r="H245" s="31">
        <v>3213740</v>
      </c>
      <c r="I245" s="36">
        <f t="shared" si="57"/>
        <v>0.36353891572477132</v>
      </c>
      <c r="J245" s="31">
        <v>2468717</v>
      </c>
      <c r="K245" s="36">
        <f t="shared" si="58"/>
        <v>0.26902062542642041</v>
      </c>
      <c r="L245" s="31">
        <v>0</v>
      </c>
      <c r="M245" s="36">
        <f t="shared" si="59"/>
        <v>0</v>
      </c>
      <c r="N245" s="31">
        <f t="shared" si="60"/>
        <v>8721113</v>
      </c>
      <c r="O245" s="36">
        <f t="shared" si="61"/>
        <v>0.95035570042029349</v>
      </c>
      <c r="P245" s="31">
        <v>239645</v>
      </c>
      <c r="Q245" s="31">
        <v>8837811</v>
      </c>
      <c r="R245" s="31">
        <v>8154202</v>
      </c>
      <c r="S245" s="31">
        <v>966468</v>
      </c>
      <c r="T245" s="36">
        <f t="shared" si="62"/>
        <v>0.11852392177677228</v>
      </c>
      <c r="U245" s="36">
        <f t="shared" si="63"/>
        <v>9.3015585553631421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0</v>
      </c>
      <c r="E246" s="31">
        <v>0</v>
      </c>
      <c r="F246" s="31">
        <v>0</v>
      </c>
      <c r="G246" s="36">
        <f t="shared" si="56"/>
        <v>0</v>
      </c>
      <c r="H246" s="31">
        <v>0</v>
      </c>
      <c r="I246" s="36">
        <f t="shared" si="57"/>
        <v>0</v>
      </c>
      <c r="J246" s="31">
        <v>0</v>
      </c>
      <c r="K246" s="36">
        <f t="shared" si="58"/>
        <v>0</v>
      </c>
      <c r="L246" s="31">
        <v>0</v>
      </c>
      <c r="M246" s="36">
        <f t="shared" si="59"/>
        <v>0</v>
      </c>
      <c r="N246" s="31">
        <f t="shared" si="60"/>
        <v>0</v>
      </c>
      <c r="O246" s="36">
        <f t="shared" si="61"/>
        <v>0</v>
      </c>
      <c r="P246" s="31">
        <v>0</v>
      </c>
      <c r="Q246" s="31">
        <v>0</v>
      </c>
      <c r="R246" s="31">
        <v>0</v>
      </c>
      <c r="S246" s="31">
        <v>0</v>
      </c>
      <c r="T246" s="36">
        <f t="shared" si="62"/>
        <v>0</v>
      </c>
      <c r="U246" s="36">
        <f t="shared" si="63"/>
        <v>0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64980787</v>
      </c>
      <c r="E247" s="32">
        <f>SUM(E241:E246)</f>
        <v>47161182</v>
      </c>
      <c r="F247" s="32">
        <f>SUM(F241:F246)</f>
        <v>9032621</v>
      </c>
      <c r="G247" s="37">
        <f t="shared" si="56"/>
        <v>0.13900448758800044</v>
      </c>
      <c r="H247" s="32">
        <f>SUM(H241:H246)</f>
        <v>16626688</v>
      </c>
      <c r="I247" s="37">
        <f t="shared" si="57"/>
        <v>0.25587083148131157</v>
      </c>
      <c r="J247" s="32">
        <f>SUM(J241:J246)</f>
        <v>13638640</v>
      </c>
      <c r="K247" s="37">
        <f t="shared" si="58"/>
        <v>0.2891920732605896</v>
      </c>
      <c r="L247" s="32">
        <f>SUM(L241:L246)</f>
        <v>0</v>
      </c>
      <c r="M247" s="37">
        <f t="shared" si="59"/>
        <v>0</v>
      </c>
      <c r="N247" s="32">
        <f t="shared" si="60"/>
        <v>39297949</v>
      </c>
      <c r="O247" s="37">
        <f t="shared" si="61"/>
        <v>0.83326895835647208</v>
      </c>
      <c r="P247" s="32">
        <f>SUM(P241:P246)</f>
        <v>8009278</v>
      </c>
      <c r="Q247" s="32">
        <f>SUM(Q241:Q246)</f>
        <v>56507634</v>
      </c>
      <c r="R247" s="32">
        <f>SUM(R241:R246)</f>
        <v>43398082</v>
      </c>
      <c r="S247" s="32">
        <f>SUM(S241:S246)</f>
        <v>24267051</v>
      </c>
      <c r="T247" s="37">
        <f t="shared" si="62"/>
        <v>0.5591733524076018</v>
      </c>
      <c r="U247" s="37">
        <f t="shared" si="63"/>
        <v>0.70285511378179155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17365804</v>
      </c>
      <c r="E248" s="31">
        <v>26454739</v>
      </c>
      <c r="F248" s="31">
        <v>7811941</v>
      </c>
      <c r="G248" s="36">
        <f t="shared" si="56"/>
        <v>0.44984620349279536</v>
      </c>
      <c r="H248" s="31">
        <v>5629247</v>
      </c>
      <c r="I248" s="36">
        <f t="shared" si="57"/>
        <v>0.32415700419053445</v>
      </c>
      <c r="J248" s="31">
        <v>4865840</v>
      </c>
      <c r="K248" s="36">
        <f t="shared" si="58"/>
        <v>0.18393075055474939</v>
      </c>
      <c r="L248" s="31">
        <v>0</v>
      </c>
      <c r="M248" s="36">
        <f t="shared" si="59"/>
        <v>0</v>
      </c>
      <c r="N248" s="31">
        <f t="shared" si="60"/>
        <v>18307028</v>
      </c>
      <c r="O248" s="36">
        <f t="shared" si="61"/>
        <v>0.69201317767678605</v>
      </c>
      <c r="P248" s="31">
        <v>6426069</v>
      </c>
      <c r="Q248" s="31">
        <v>16664942</v>
      </c>
      <c r="R248" s="31">
        <v>26357653</v>
      </c>
      <c r="S248" s="31">
        <v>18844923</v>
      </c>
      <c r="T248" s="36">
        <f t="shared" si="62"/>
        <v>0.71496969020724266</v>
      </c>
      <c r="U248" s="36">
        <f t="shared" si="63"/>
        <v>-0.24279680159052131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25524</v>
      </c>
      <c r="E249" s="31">
        <v>25524</v>
      </c>
      <c r="F249" s="31">
        <v>0</v>
      </c>
      <c r="G249" s="36">
        <f t="shared" si="56"/>
        <v>0</v>
      </c>
      <c r="H249" s="31">
        <v>0</v>
      </c>
      <c r="I249" s="36">
        <f t="shared" si="57"/>
        <v>0</v>
      </c>
      <c r="J249" s="31">
        <v>18423</v>
      </c>
      <c r="K249" s="36">
        <f t="shared" si="58"/>
        <v>0.72179125528913968</v>
      </c>
      <c r="L249" s="31">
        <v>0</v>
      </c>
      <c r="M249" s="36">
        <f t="shared" si="59"/>
        <v>0</v>
      </c>
      <c r="N249" s="31">
        <f t="shared" si="60"/>
        <v>18423</v>
      </c>
      <c r="O249" s="36">
        <f t="shared" si="61"/>
        <v>0.72179125528913968</v>
      </c>
      <c r="P249" s="31">
        <v>0</v>
      </c>
      <c r="Q249" s="31">
        <v>0</v>
      </c>
      <c r="R249" s="31">
        <v>68000</v>
      </c>
      <c r="S249" s="31">
        <v>18350</v>
      </c>
      <c r="T249" s="36">
        <f t="shared" si="62"/>
        <v>0.26985294117647057</v>
      </c>
      <c r="U249" s="36">
        <f t="shared" si="63"/>
        <v>0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14847854</v>
      </c>
      <c r="E250" s="31">
        <v>15347854</v>
      </c>
      <c r="F250" s="31">
        <v>1931666</v>
      </c>
      <c r="G250" s="36">
        <f t="shared" si="56"/>
        <v>0.13009731911426392</v>
      </c>
      <c r="H250" s="31">
        <v>2404824</v>
      </c>
      <c r="I250" s="36">
        <f t="shared" si="57"/>
        <v>0.16196441586777457</v>
      </c>
      <c r="J250" s="31">
        <v>5865249</v>
      </c>
      <c r="K250" s="36">
        <f t="shared" si="58"/>
        <v>0.38215433897142886</v>
      </c>
      <c r="L250" s="31">
        <v>0</v>
      </c>
      <c r="M250" s="36">
        <f t="shared" si="59"/>
        <v>0</v>
      </c>
      <c r="N250" s="31">
        <f t="shared" si="60"/>
        <v>10201739</v>
      </c>
      <c r="O250" s="36">
        <f t="shared" si="61"/>
        <v>0.66470133218624572</v>
      </c>
      <c r="P250" s="31">
        <v>2935338</v>
      </c>
      <c r="Q250" s="31">
        <v>19784545</v>
      </c>
      <c r="R250" s="31">
        <v>16034545</v>
      </c>
      <c r="S250" s="31">
        <v>8664018</v>
      </c>
      <c r="T250" s="36">
        <f t="shared" si="62"/>
        <v>0.54033450902411018</v>
      </c>
      <c r="U250" s="36">
        <f t="shared" si="63"/>
        <v>0.99815114988461295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3506675</v>
      </c>
      <c r="E251" s="31">
        <v>2306675</v>
      </c>
      <c r="F251" s="31">
        <v>0</v>
      </c>
      <c r="G251" s="36">
        <f t="shared" si="56"/>
        <v>0</v>
      </c>
      <c r="H251" s="31">
        <v>0</v>
      </c>
      <c r="I251" s="36">
        <f t="shared" si="57"/>
        <v>0</v>
      </c>
      <c r="J251" s="31">
        <v>557133</v>
      </c>
      <c r="K251" s="36">
        <f t="shared" si="58"/>
        <v>0.24153077481656496</v>
      </c>
      <c r="L251" s="31">
        <v>0</v>
      </c>
      <c r="M251" s="36">
        <f t="shared" si="59"/>
        <v>0</v>
      </c>
      <c r="N251" s="31">
        <f t="shared" si="60"/>
        <v>557133</v>
      </c>
      <c r="O251" s="36">
        <f t="shared" si="61"/>
        <v>0.24153077481656496</v>
      </c>
      <c r="P251" s="31">
        <v>76006</v>
      </c>
      <c r="Q251" s="31">
        <v>3595419</v>
      </c>
      <c r="R251" s="31">
        <v>2006675</v>
      </c>
      <c r="S251" s="31">
        <v>216049</v>
      </c>
      <c r="T251" s="36">
        <f t="shared" si="62"/>
        <v>0.10766516750345721</v>
      </c>
      <c r="U251" s="36">
        <f t="shared" si="63"/>
        <v>6.3301186748414597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59675</v>
      </c>
      <c r="T252" s="36">
        <f t="shared" si="62"/>
        <v>0</v>
      </c>
      <c r="U252" s="36">
        <f t="shared" si="63"/>
        <v>0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35745857</v>
      </c>
      <c r="E254" s="32">
        <f>SUM(E248:E253)</f>
        <v>44134792</v>
      </c>
      <c r="F254" s="32">
        <f>SUM(F248:F253)</f>
        <v>9743607</v>
      </c>
      <c r="G254" s="37">
        <f t="shared" si="56"/>
        <v>0.27258003633819716</v>
      </c>
      <c r="H254" s="32">
        <f>SUM(H248:H253)</f>
        <v>8034071</v>
      </c>
      <c r="I254" s="37">
        <f t="shared" si="57"/>
        <v>0.22475530520921627</v>
      </c>
      <c r="J254" s="32">
        <f>SUM(J248:J253)</f>
        <v>11306645</v>
      </c>
      <c r="K254" s="37">
        <f t="shared" si="58"/>
        <v>0.25618439529521292</v>
      </c>
      <c r="L254" s="32">
        <f>SUM(L248:L253)</f>
        <v>0</v>
      </c>
      <c r="M254" s="37">
        <f t="shared" si="59"/>
        <v>0</v>
      </c>
      <c r="N254" s="32">
        <f t="shared" si="60"/>
        <v>29084323</v>
      </c>
      <c r="O254" s="37">
        <f t="shared" si="61"/>
        <v>0.65898855941135959</v>
      </c>
      <c r="P254" s="32">
        <f>SUM(P248:P253)</f>
        <v>9437413</v>
      </c>
      <c r="Q254" s="32">
        <f>SUM(Q248:Q253)</f>
        <v>40044906</v>
      </c>
      <c r="R254" s="32">
        <f>SUM(R248:R253)</f>
        <v>44466873</v>
      </c>
      <c r="S254" s="32">
        <f>SUM(S248:S253)</f>
        <v>27803015</v>
      </c>
      <c r="T254" s="37">
        <f t="shared" si="62"/>
        <v>0.62525230861185133</v>
      </c>
      <c r="U254" s="37">
        <f t="shared" si="63"/>
        <v>0.19806614376206699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85099536</v>
      </c>
      <c r="E255" s="31">
        <v>85099087</v>
      </c>
      <c r="F255" s="31">
        <v>16060246</v>
      </c>
      <c r="G255" s="36">
        <f t="shared" si="56"/>
        <v>0.18872307364872118</v>
      </c>
      <c r="H255" s="31">
        <v>18091910</v>
      </c>
      <c r="I255" s="36">
        <f t="shared" si="57"/>
        <v>0.21259704635757357</v>
      </c>
      <c r="J255" s="31">
        <v>20879491</v>
      </c>
      <c r="K255" s="36">
        <f t="shared" si="58"/>
        <v>0.24535505298664367</v>
      </c>
      <c r="L255" s="31">
        <v>0</v>
      </c>
      <c r="M255" s="36">
        <f t="shared" si="59"/>
        <v>0</v>
      </c>
      <c r="N255" s="31">
        <f t="shared" si="60"/>
        <v>55031647</v>
      </c>
      <c r="O255" s="36">
        <f t="shared" si="61"/>
        <v>0.64667729043908539</v>
      </c>
      <c r="P255" s="31">
        <v>20531395</v>
      </c>
      <c r="Q255" s="31">
        <v>84174333</v>
      </c>
      <c r="R255" s="31">
        <v>86889541</v>
      </c>
      <c r="S255" s="31">
        <v>56675311</v>
      </c>
      <c r="T255" s="36">
        <f t="shared" si="62"/>
        <v>0.65226850490555588</v>
      </c>
      <c r="U255" s="36">
        <f t="shared" si="63"/>
        <v>1.6954327750257514E-2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2171879</v>
      </c>
      <c r="E256" s="31">
        <v>2171879</v>
      </c>
      <c r="F256" s="31">
        <v>569146</v>
      </c>
      <c r="G256" s="36">
        <f t="shared" si="56"/>
        <v>0.26205235190358211</v>
      </c>
      <c r="H256" s="31">
        <v>712543</v>
      </c>
      <c r="I256" s="36">
        <f t="shared" si="57"/>
        <v>0.32807674829030531</v>
      </c>
      <c r="J256" s="31">
        <v>679063</v>
      </c>
      <c r="K256" s="36">
        <f t="shared" si="58"/>
        <v>0.31266152488237142</v>
      </c>
      <c r="L256" s="31">
        <v>0</v>
      </c>
      <c r="M256" s="36">
        <f t="shared" si="59"/>
        <v>0</v>
      </c>
      <c r="N256" s="31">
        <f t="shared" si="60"/>
        <v>1960752</v>
      </c>
      <c r="O256" s="36">
        <f t="shared" si="61"/>
        <v>0.90279062507625885</v>
      </c>
      <c r="P256" s="31">
        <v>567862</v>
      </c>
      <c r="Q256" s="31">
        <v>2154702</v>
      </c>
      <c r="R256" s="31">
        <v>2154702</v>
      </c>
      <c r="S256" s="31">
        <v>1624333</v>
      </c>
      <c r="T256" s="36">
        <f t="shared" si="62"/>
        <v>0.75385505745109993</v>
      </c>
      <c r="U256" s="36">
        <f t="shared" si="63"/>
        <v>0.19582398540490464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74984316</v>
      </c>
      <c r="E257" s="31">
        <v>71901583</v>
      </c>
      <c r="F257" s="31">
        <v>15592722</v>
      </c>
      <c r="G257" s="36">
        <f t="shared" si="56"/>
        <v>0.20794644576073748</v>
      </c>
      <c r="H257" s="31">
        <v>16269425</v>
      </c>
      <c r="I257" s="36">
        <f t="shared" si="57"/>
        <v>0.21697103965047837</v>
      </c>
      <c r="J257" s="31">
        <v>18976973</v>
      </c>
      <c r="K257" s="36">
        <f t="shared" si="58"/>
        <v>0.26392983587023389</v>
      </c>
      <c r="L257" s="31">
        <v>0</v>
      </c>
      <c r="M257" s="36">
        <f t="shared" si="59"/>
        <v>0</v>
      </c>
      <c r="N257" s="31">
        <f t="shared" si="60"/>
        <v>50839120</v>
      </c>
      <c r="O257" s="36">
        <f t="shared" si="61"/>
        <v>0.70706537851885676</v>
      </c>
      <c r="P257" s="31">
        <v>15212801</v>
      </c>
      <c r="Q257" s="31">
        <v>70671142</v>
      </c>
      <c r="R257" s="31">
        <v>69521944</v>
      </c>
      <c r="S257" s="31">
        <v>47051489</v>
      </c>
      <c r="T257" s="36">
        <f t="shared" si="62"/>
        <v>0.67678615258514641</v>
      </c>
      <c r="U257" s="36">
        <f t="shared" si="63"/>
        <v>0.24743451255294802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162255731</v>
      </c>
      <c r="E259" s="32">
        <f>SUM(E255:E258)</f>
        <v>159172549</v>
      </c>
      <c r="F259" s="32">
        <f>SUM(F255:F258)</f>
        <v>32222114</v>
      </c>
      <c r="G259" s="37">
        <f t="shared" si="56"/>
        <v>0.19858844924251087</v>
      </c>
      <c r="H259" s="32">
        <f>SUM(H255:H258)</f>
        <v>35073878</v>
      </c>
      <c r="I259" s="37">
        <f t="shared" si="57"/>
        <v>0.21616418590478015</v>
      </c>
      <c r="J259" s="32">
        <f>SUM(J255:J258)</f>
        <v>40535527</v>
      </c>
      <c r="K259" s="37">
        <f t="shared" si="58"/>
        <v>0.25466405642596074</v>
      </c>
      <c r="L259" s="32">
        <f>SUM(L255:L258)</f>
        <v>0</v>
      </c>
      <c r="M259" s="37">
        <f t="shared" si="59"/>
        <v>0</v>
      </c>
      <c r="N259" s="32">
        <f t="shared" si="60"/>
        <v>107831519</v>
      </c>
      <c r="O259" s="37">
        <f t="shared" si="61"/>
        <v>0.67745047545855408</v>
      </c>
      <c r="P259" s="32">
        <f>SUM(P255:P258)</f>
        <v>36312058</v>
      </c>
      <c r="Q259" s="32">
        <f>SUM(Q255:Q258)</f>
        <v>157000177</v>
      </c>
      <c r="R259" s="32">
        <f>SUM(R255:R258)</f>
        <v>158566187</v>
      </c>
      <c r="S259" s="32">
        <f>SUM(S255:S258)</f>
        <v>105351133</v>
      </c>
      <c r="T259" s="37">
        <f t="shared" si="62"/>
        <v>0.66439847607611324</v>
      </c>
      <c r="U259" s="37">
        <f t="shared" si="63"/>
        <v>0.11631037271420963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418530834</v>
      </c>
      <c r="E260" s="32">
        <f>SUM(E234:E239,E241:E246,E248:E253,E255:E258)</f>
        <v>424360244</v>
      </c>
      <c r="F260" s="32">
        <f>SUM(F234:F239,F241:F246,F248:F253,F255:F258)</f>
        <v>78996100</v>
      </c>
      <c r="G260" s="37">
        <f t="shared" si="56"/>
        <v>0.18874618924731362</v>
      </c>
      <c r="H260" s="32">
        <f>SUM(H234:H239,H241:H246,H248:H253,H255:H258)</f>
        <v>90545943</v>
      </c>
      <c r="I260" s="37">
        <f t="shared" si="57"/>
        <v>0.21634234719251294</v>
      </c>
      <c r="J260" s="32">
        <f>SUM(J234:J239,J241:J246,J248:J253,J255:J258)</f>
        <v>121590354</v>
      </c>
      <c r="K260" s="37">
        <f t="shared" si="58"/>
        <v>0.28652626092843891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291132397</v>
      </c>
      <c r="O260" s="37">
        <f t="shared" si="61"/>
        <v>0.686050121603757</v>
      </c>
      <c r="P260" s="32">
        <f>SUM(P234:P239,P241:P246,P248:P253,P255:P258)</f>
        <v>86461266</v>
      </c>
      <c r="Q260" s="32">
        <f>SUM(Q234:Q239,Q241:Q246,Q248:Q253,Q255:Q258)</f>
        <v>434972387</v>
      </c>
      <c r="R260" s="32">
        <f>SUM(R234:R239,R241:R246,R248:R253,R255:R258)</f>
        <v>427742899</v>
      </c>
      <c r="S260" s="32">
        <f>SUM(S234:S239,S241:S246,S248:S253,S255:S258)</f>
        <v>270155697</v>
      </c>
      <c r="T260" s="37">
        <f t="shared" si="62"/>
        <v>0.6315842942842167</v>
      </c>
      <c r="U260" s="37">
        <f t="shared" si="63"/>
        <v>0.40629856148532451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0</v>
      </c>
      <c r="E263" s="31">
        <v>0</v>
      </c>
      <c r="F263" s="31">
        <v>0</v>
      </c>
      <c r="G263" s="36">
        <f t="shared" ref="G263:G299" si="64">IF(($D263     =0),0,($F263     /$D263     ))</f>
        <v>0</v>
      </c>
      <c r="H263" s="31">
        <v>0</v>
      </c>
      <c r="I263" s="36">
        <f t="shared" ref="I263:I299" si="65">IF(($D263     =0),0,($H263     /$D263     ))</f>
        <v>0</v>
      </c>
      <c r="J263" s="31">
        <v>0</v>
      </c>
      <c r="K263" s="36">
        <f t="shared" ref="K263:K299" si="66">IF(($E263     =0),0,($J263     /$E263     ))</f>
        <v>0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0</v>
      </c>
      <c r="O263" s="36">
        <f t="shared" ref="O263:O299" si="69">IF(($E263     =0),0,($N263     /$E263     ))</f>
        <v>0</v>
      </c>
      <c r="P263" s="31">
        <v>0</v>
      </c>
      <c r="Q263" s="31">
        <v>0</v>
      </c>
      <c r="R263" s="31">
        <v>0</v>
      </c>
      <c r="S263" s="31">
        <v>-5277</v>
      </c>
      <c r="T263" s="36">
        <f t="shared" ref="T263:T299" si="70">IF(($R263     =0),0,($S263     /$R263     ))</f>
        <v>0</v>
      </c>
      <c r="U263" s="36">
        <f t="shared" ref="U263:U299" si="71">IF(($P263     =0),0,(($J263     /$P263     )-1))</f>
        <v>0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18918372</v>
      </c>
      <c r="E264" s="31">
        <v>18740602</v>
      </c>
      <c r="F264" s="31">
        <v>6247178</v>
      </c>
      <c r="G264" s="36">
        <f t="shared" si="64"/>
        <v>0.33021752611694072</v>
      </c>
      <c r="H264" s="31">
        <v>5120936</v>
      </c>
      <c r="I264" s="36">
        <f t="shared" si="65"/>
        <v>0.27068587085611806</v>
      </c>
      <c r="J264" s="31">
        <v>4756646</v>
      </c>
      <c r="K264" s="36">
        <f t="shared" si="66"/>
        <v>0.25381500551583136</v>
      </c>
      <c r="L264" s="31">
        <v>0</v>
      </c>
      <c r="M264" s="36">
        <f t="shared" si="67"/>
        <v>0</v>
      </c>
      <c r="N264" s="31">
        <f t="shared" si="68"/>
        <v>16124760</v>
      </c>
      <c r="O264" s="36">
        <f t="shared" si="69"/>
        <v>0.86041846467898953</v>
      </c>
      <c r="P264" s="31">
        <v>2028442</v>
      </c>
      <c r="Q264" s="31">
        <v>18313410</v>
      </c>
      <c r="R264" s="31">
        <v>18238003</v>
      </c>
      <c r="S264" s="31">
        <v>12640072</v>
      </c>
      <c r="T264" s="36">
        <f t="shared" si="70"/>
        <v>0.69306228318966723</v>
      </c>
      <c r="U264" s="36">
        <f t="shared" si="71"/>
        <v>1.3449751089752628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38489158</v>
      </c>
      <c r="E265" s="31">
        <v>38270785</v>
      </c>
      <c r="F265" s="31">
        <v>5861205</v>
      </c>
      <c r="G265" s="36">
        <f t="shared" si="64"/>
        <v>0.15228197509542818</v>
      </c>
      <c r="H265" s="31">
        <v>5548729</v>
      </c>
      <c r="I265" s="36">
        <f t="shared" si="65"/>
        <v>0.14416342908826429</v>
      </c>
      <c r="J265" s="31">
        <v>10902893</v>
      </c>
      <c r="K265" s="36">
        <f t="shared" si="66"/>
        <v>0.28488814640201399</v>
      </c>
      <c r="L265" s="31">
        <v>0</v>
      </c>
      <c r="M265" s="36">
        <f t="shared" si="67"/>
        <v>0</v>
      </c>
      <c r="N265" s="31">
        <f t="shared" si="68"/>
        <v>22312827</v>
      </c>
      <c r="O265" s="36">
        <f t="shared" si="69"/>
        <v>0.58302506729349812</v>
      </c>
      <c r="P265" s="31">
        <v>8553241</v>
      </c>
      <c r="Q265" s="31">
        <v>45314132</v>
      </c>
      <c r="R265" s="31">
        <v>38633862</v>
      </c>
      <c r="S265" s="31">
        <v>27486359</v>
      </c>
      <c r="T265" s="36">
        <f t="shared" si="70"/>
        <v>0.71145771033711303</v>
      </c>
      <c r="U265" s="36">
        <f t="shared" si="71"/>
        <v>0.27470896704535752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57407530</v>
      </c>
      <c r="E267" s="32">
        <f>SUM(E263:E266)</f>
        <v>57011387</v>
      </c>
      <c r="F267" s="32">
        <f>SUM(F263:F266)</f>
        <v>12108383</v>
      </c>
      <c r="G267" s="37">
        <f t="shared" si="64"/>
        <v>0.21091976958423397</v>
      </c>
      <c r="H267" s="32">
        <f>SUM(H263:H266)</f>
        <v>10669665</v>
      </c>
      <c r="I267" s="37">
        <f t="shared" si="65"/>
        <v>0.18585828374779406</v>
      </c>
      <c r="J267" s="32">
        <f>SUM(J263:J266)</f>
        <v>15659539</v>
      </c>
      <c r="K267" s="37">
        <f t="shared" si="66"/>
        <v>0.27467388225443456</v>
      </c>
      <c r="L267" s="32">
        <f>SUM(L263:L266)</f>
        <v>0</v>
      </c>
      <c r="M267" s="37">
        <f t="shared" si="67"/>
        <v>0</v>
      </c>
      <c r="N267" s="32">
        <f t="shared" si="68"/>
        <v>38437587</v>
      </c>
      <c r="O267" s="37">
        <f t="shared" si="69"/>
        <v>0.67420894355718797</v>
      </c>
      <c r="P267" s="32">
        <f>SUM(P263:P266)</f>
        <v>10581683</v>
      </c>
      <c r="Q267" s="32">
        <f>SUM(Q263:Q266)</f>
        <v>63627542</v>
      </c>
      <c r="R267" s="32">
        <f>SUM(R263:R266)</f>
        <v>56871865</v>
      </c>
      <c r="S267" s="32">
        <f>SUM(S263:S266)</f>
        <v>40121154</v>
      </c>
      <c r="T267" s="37">
        <f t="shared" si="70"/>
        <v>0.70546576940988304</v>
      </c>
      <c r="U267" s="37">
        <f t="shared" si="71"/>
        <v>0.47987224716521948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3563478</v>
      </c>
      <c r="E268" s="31">
        <v>5295572</v>
      </c>
      <c r="F268" s="31">
        <v>915434</v>
      </c>
      <c r="G268" s="36">
        <f t="shared" si="64"/>
        <v>0.25689340582430986</v>
      </c>
      <c r="H268" s="31">
        <v>633891</v>
      </c>
      <c r="I268" s="36">
        <f t="shared" si="65"/>
        <v>0.17788548154359307</v>
      </c>
      <c r="J268" s="31">
        <v>868375</v>
      </c>
      <c r="K268" s="36">
        <f t="shared" si="66"/>
        <v>0.16398134139239348</v>
      </c>
      <c r="L268" s="31">
        <v>0</v>
      </c>
      <c r="M268" s="36">
        <f t="shared" si="67"/>
        <v>0</v>
      </c>
      <c r="N268" s="31">
        <f t="shared" si="68"/>
        <v>2417700</v>
      </c>
      <c r="O268" s="36">
        <f t="shared" si="69"/>
        <v>0.45655124696633337</v>
      </c>
      <c r="P268" s="31">
        <v>443042</v>
      </c>
      <c r="Q268" s="31">
        <v>2808026</v>
      </c>
      <c r="R268" s="31">
        <v>1776021</v>
      </c>
      <c r="S268" s="31">
        <v>1237895</v>
      </c>
      <c r="T268" s="36">
        <f t="shared" si="70"/>
        <v>0.69700470884071752</v>
      </c>
      <c r="U268" s="36">
        <f t="shared" si="71"/>
        <v>0.96002862031139258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16879629</v>
      </c>
      <c r="E269" s="31">
        <v>21315856</v>
      </c>
      <c r="F269" s="31">
        <v>1679539</v>
      </c>
      <c r="G269" s="36">
        <f t="shared" si="64"/>
        <v>9.9500942822854696E-2</v>
      </c>
      <c r="H269" s="31">
        <v>1960647</v>
      </c>
      <c r="I269" s="36">
        <f t="shared" si="65"/>
        <v>0.11615462638426473</v>
      </c>
      <c r="J269" s="31">
        <v>1512038</v>
      </c>
      <c r="K269" s="36">
        <f t="shared" si="66"/>
        <v>7.0934894662452216E-2</v>
      </c>
      <c r="L269" s="31">
        <v>0</v>
      </c>
      <c r="M269" s="36">
        <f t="shared" si="67"/>
        <v>0</v>
      </c>
      <c r="N269" s="31">
        <f t="shared" si="68"/>
        <v>5152224</v>
      </c>
      <c r="O269" s="36">
        <f t="shared" si="69"/>
        <v>0.24170851970476814</v>
      </c>
      <c r="P269" s="31">
        <v>1667945</v>
      </c>
      <c r="Q269" s="31">
        <v>13852125</v>
      </c>
      <c r="R269" s="31">
        <v>16539165</v>
      </c>
      <c r="S269" s="31">
        <v>5086757</v>
      </c>
      <c r="T269" s="36">
        <f t="shared" si="70"/>
        <v>0.30755827153305504</v>
      </c>
      <c r="U269" s="36">
        <f t="shared" si="71"/>
        <v>-9.3472506587447435E-2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0</v>
      </c>
      <c r="E270" s="31">
        <v>0</v>
      </c>
      <c r="F270" s="31">
        <v>0</v>
      </c>
      <c r="G270" s="36">
        <f t="shared" si="64"/>
        <v>0</v>
      </c>
      <c r="H270" s="31">
        <v>0</v>
      </c>
      <c r="I270" s="36">
        <f t="shared" si="65"/>
        <v>0</v>
      </c>
      <c r="J270" s="31">
        <v>0</v>
      </c>
      <c r="K270" s="36">
        <f t="shared" si="66"/>
        <v>0</v>
      </c>
      <c r="L270" s="31">
        <v>0</v>
      </c>
      <c r="M270" s="36">
        <f t="shared" si="67"/>
        <v>0</v>
      </c>
      <c r="N270" s="31">
        <f t="shared" si="68"/>
        <v>0</v>
      </c>
      <c r="O270" s="36">
        <f t="shared" si="69"/>
        <v>0</v>
      </c>
      <c r="P270" s="31">
        <v>0</v>
      </c>
      <c r="Q270" s="31">
        <v>0</v>
      </c>
      <c r="R270" s="31">
        <v>0</v>
      </c>
      <c r="S270" s="31">
        <v>0</v>
      </c>
      <c r="T270" s="36">
        <f t="shared" si="70"/>
        <v>0</v>
      </c>
      <c r="U270" s="36">
        <f t="shared" si="71"/>
        <v>0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2571801</v>
      </c>
      <c r="E271" s="31">
        <v>2336774</v>
      </c>
      <c r="F271" s="31">
        <v>127712</v>
      </c>
      <c r="G271" s="36">
        <f t="shared" si="64"/>
        <v>4.9658585559302602E-2</v>
      </c>
      <c r="H271" s="31">
        <v>201159</v>
      </c>
      <c r="I271" s="36">
        <f t="shared" si="65"/>
        <v>7.8217171546321046E-2</v>
      </c>
      <c r="J271" s="31">
        <v>200869</v>
      </c>
      <c r="K271" s="36">
        <f t="shared" si="66"/>
        <v>8.5959960184425199E-2</v>
      </c>
      <c r="L271" s="31">
        <v>0</v>
      </c>
      <c r="M271" s="36">
        <f t="shared" si="67"/>
        <v>0</v>
      </c>
      <c r="N271" s="31">
        <f t="shared" si="68"/>
        <v>529740</v>
      </c>
      <c r="O271" s="36">
        <f t="shared" si="69"/>
        <v>0.22669714743488245</v>
      </c>
      <c r="P271" s="31">
        <v>105321</v>
      </c>
      <c r="Q271" s="31">
        <v>1965107</v>
      </c>
      <c r="R271" s="31">
        <v>2612167</v>
      </c>
      <c r="S271" s="31">
        <v>229802</v>
      </c>
      <c r="T271" s="36">
        <f t="shared" si="70"/>
        <v>8.7973701528271359E-2</v>
      </c>
      <c r="U271" s="36">
        <f t="shared" si="71"/>
        <v>0.90720748948452834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1516740</v>
      </c>
      <c r="E272" s="31">
        <v>1516740</v>
      </c>
      <c r="F272" s="31">
        <v>273588</v>
      </c>
      <c r="G272" s="36">
        <f t="shared" si="64"/>
        <v>0.1803789706871316</v>
      </c>
      <c r="H272" s="31">
        <v>115709</v>
      </c>
      <c r="I272" s="36">
        <f t="shared" si="65"/>
        <v>7.6287959703047331E-2</v>
      </c>
      <c r="J272" s="31">
        <v>70379</v>
      </c>
      <c r="K272" s="36">
        <f t="shared" si="66"/>
        <v>4.6401492675079446E-2</v>
      </c>
      <c r="L272" s="31">
        <v>0</v>
      </c>
      <c r="M272" s="36">
        <f t="shared" si="67"/>
        <v>0</v>
      </c>
      <c r="N272" s="31">
        <f t="shared" si="68"/>
        <v>459676</v>
      </c>
      <c r="O272" s="36">
        <f t="shared" si="69"/>
        <v>0.30306842306525839</v>
      </c>
      <c r="P272" s="31">
        <v>242496</v>
      </c>
      <c r="Q272" s="31">
        <v>832318</v>
      </c>
      <c r="R272" s="31">
        <v>902318</v>
      </c>
      <c r="S272" s="31">
        <v>720621</v>
      </c>
      <c r="T272" s="36">
        <f t="shared" si="70"/>
        <v>0.79863307614388723</v>
      </c>
      <c r="U272" s="36">
        <f t="shared" si="71"/>
        <v>-0.70977253233043025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931811</v>
      </c>
      <c r="E273" s="31">
        <v>931811</v>
      </c>
      <c r="F273" s="31">
        <v>83554</v>
      </c>
      <c r="G273" s="36">
        <f t="shared" si="64"/>
        <v>8.9668398419851233E-2</v>
      </c>
      <c r="H273" s="31">
        <v>64242</v>
      </c>
      <c r="I273" s="36">
        <f t="shared" si="65"/>
        <v>6.8943165513178098E-2</v>
      </c>
      <c r="J273" s="31">
        <v>68547</v>
      </c>
      <c r="K273" s="36">
        <f t="shared" si="66"/>
        <v>7.3563201121257416E-2</v>
      </c>
      <c r="L273" s="31">
        <v>0</v>
      </c>
      <c r="M273" s="36">
        <f t="shared" si="67"/>
        <v>0</v>
      </c>
      <c r="N273" s="31">
        <f t="shared" si="68"/>
        <v>216343</v>
      </c>
      <c r="O273" s="36">
        <f t="shared" si="69"/>
        <v>0.23217476505428675</v>
      </c>
      <c r="P273" s="31">
        <v>71969</v>
      </c>
      <c r="Q273" s="31">
        <v>910881</v>
      </c>
      <c r="R273" s="31">
        <v>910881</v>
      </c>
      <c r="S273" s="31">
        <v>226108</v>
      </c>
      <c r="T273" s="36">
        <f t="shared" si="70"/>
        <v>0.24823001028674438</v>
      </c>
      <c r="U273" s="36">
        <f t="shared" si="71"/>
        <v>-4.7548249940946752E-2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0</v>
      </c>
      <c r="E274" s="31">
        <v>0</v>
      </c>
      <c r="F274" s="31">
        <v>0</v>
      </c>
      <c r="G274" s="36">
        <f t="shared" si="64"/>
        <v>0</v>
      </c>
      <c r="H274" s="31">
        <v>0</v>
      </c>
      <c r="I274" s="36">
        <f t="shared" si="65"/>
        <v>0</v>
      </c>
      <c r="J274" s="31">
        <v>0</v>
      </c>
      <c r="K274" s="36">
        <f t="shared" si="66"/>
        <v>0</v>
      </c>
      <c r="L274" s="31">
        <v>0</v>
      </c>
      <c r="M274" s="36">
        <f t="shared" si="67"/>
        <v>0</v>
      </c>
      <c r="N274" s="31">
        <f t="shared" si="68"/>
        <v>0</v>
      </c>
      <c r="O274" s="36">
        <f t="shared" si="69"/>
        <v>0</v>
      </c>
      <c r="P274" s="31">
        <v>0</v>
      </c>
      <c r="Q274" s="31">
        <v>0</v>
      </c>
      <c r="R274" s="31">
        <v>0</v>
      </c>
      <c r="S274" s="31">
        <v>0</v>
      </c>
      <c r="T274" s="36">
        <f t="shared" si="70"/>
        <v>0</v>
      </c>
      <c r="U274" s="36">
        <f t="shared" si="71"/>
        <v>0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25463459</v>
      </c>
      <c r="E275" s="32">
        <f>SUM(E268:E274)</f>
        <v>31396753</v>
      </c>
      <c r="F275" s="32">
        <f>SUM(F268:F274)</f>
        <v>3079827</v>
      </c>
      <c r="G275" s="37">
        <f t="shared" si="64"/>
        <v>0.12095084960766721</v>
      </c>
      <c r="H275" s="32">
        <f>SUM(H268:H274)</f>
        <v>2975648</v>
      </c>
      <c r="I275" s="37">
        <f t="shared" si="65"/>
        <v>0.11685953585488916</v>
      </c>
      <c r="J275" s="32">
        <f>SUM(J268:J274)</f>
        <v>2720208</v>
      </c>
      <c r="K275" s="37">
        <f t="shared" si="66"/>
        <v>8.6639787241693439E-2</v>
      </c>
      <c r="L275" s="32">
        <f>SUM(L268:L274)</f>
        <v>0</v>
      </c>
      <c r="M275" s="37">
        <f t="shared" si="67"/>
        <v>0</v>
      </c>
      <c r="N275" s="32">
        <f t="shared" si="68"/>
        <v>8775683</v>
      </c>
      <c r="O275" s="37">
        <f t="shared" si="69"/>
        <v>0.27950925371168156</v>
      </c>
      <c r="P275" s="32">
        <f>SUM(P268:P274)</f>
        <v>2530773</v>
      </c>
      <c r="Q275" s="32">
        <f>SUM(Q268:Q274)</f>
        <v>20368457</v>
      </c>
      <c r="R275" s="32">
        <f>SUM(R268:R274)</f>
        <v>22740552</v>
      </c>
      <c r="S275" s="32">
        <f>SUM(S268:S274)</f>
        <v>7501183</v>
      </c>
      <c r="T275" s="37">
        <f t="shared" si="70"/>
        <v>0.32985931915812772</v>
      </c>
      <c r="U275" s="37">
        <f t="shared" si="71"/>
        <v>7.485262407967852E-2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0</v>
      </c>
      <c r="E276" s="31">
        <v>0</v>
      </c>
      <c r="F276" s="31">
        <v>0</v>
      </c>
      <c r="G276" s="36">
        <f t="shared" si="64"/>
        <v>0</v>
      </c>
      <c r="H276" s="31">
        <v>0</v>
      </c>
      <c r="I276" s="36">
        <f t="shared" si="65"/>
        <v>0</v>
      </c>
      <c r="J276" s="31">
        <v>0</v>
      </c>
      <c r="K276" s="36">
        <f t="shared" si="66"/>
        <v>0</v>
      </c>
      <c r="L276" s="31">
        <v>0</v>
      </c>
      <c r="M276" s="36">
        <f t="shared" si="67"/>
        <v>0</v>
      </c>
      <c r="N276" s="31">
        <f t="shared" si="68"/>
        <v>0</v>
      </c>
      <c r="O276" s="36">
        <f t="shared" si="69"/>
        <v>0</v>
      </c>
      <c r="P276" s="31">
        <v>0</v>
      </c>
      <c r="Q276" s="31">
        <v>0</v>
      </c>
      <c r="R276" s="31">
        <v>0</v>
      </c>
      <c r="S276" s="31">
        <v>0</v>
      </c>
      <c r="T276" s="36">
        <f t="shared" si="70"/>
        <v>0</v>
      </c>
      <c r="U276" s="36">
        <f t="shared" si="71"/>
        <v>0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4975000</v>
      </c>
      <c r="E277" s="31">
        <v>4958900</v>
      </c>
      <c r="F277" s="31">
        <v>859107</v>
      </c>
      <c r="G277" s="36">
        <f t="shared" si="64"/>
        <v>0.17268482412060301</v>
      </c>
      <c r="H277" s="31">
        <v>1134939</v>
      </c>
      <c r="I277" s="36">
        <f t="shared" si="65"/>
        <v>0.22812844221105527</v>
      </c>
      <c r="J277" s="31">
        <v>1127303</v>
      </c>
      <c r="K277" s="36">
        <f t="shared" si="66"/>
        <v>0.22732924640545282</v>
      </c>
      <c r="L277" s="31">
        <v>0</v>
      </c>
      <c r="M277" s="36">
        <f t="shared" si="67"/>
        <v>0</v>
      </c>
      <c r="N277" s="31">
        <f t="shared" si="68"/>
        <v>3121349</v>
      </c>
      <c r="O277" s="36">
        <f t="shared" si="69"/>
        <v>0.62944382826836598</v>
      </c>
      <c r="P277" s="31">
        <v>1118593</v>
      </c>
      <c r="Q277" s="31">
        <v>5263607</v>
      </c>
      <c r="R277" s="31">
        <v>5025480</v>
      </c>
      <c r="S277" s="31">
        <v>3182556</v>
      </c>
      <c r="T277" s="36">
        <f t="shared" si="70"/>
        <v>0.63328398481339099</v>
      </c>
      <c r="U277" s="36">
        <f t="shared" si="71"/>
        <v>7.7865675898203257E-3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10717125</v>
      </c>
      <c r="E278" s="31">
        <v>9751013</v>
      </c>
      <c r="F278" s="31">
        <v>4583</v>
      </c>
      <c r="G278" s="36">
        <f t="shared" si="64"/>
        <v>4.2763334383055156E-4</v>
      </c>
      <c r="H278" s="31">
        <v>13217</v>
      </c>
      <c r="I278" s="36">
        <f t="shared" si="65"/>
        <v>1.2332598528056731E-3</v>
      </c>
      <c r="J278" s="31">
        <v>1440</v>
      </c>
      <c r="K278" s="36">
        <f t="shared" si="66"/>
        <v>1.4767696443436184E-4</v>
      </c>
      <c r="L278" s="31">
        <v>0</v>
      </c>
      <c r="M278" s="36">
        <f t="shared" si="67"/>
        <v>0</v>
      </c>
      <c r="N278" s="31">
        <f t="shared" si="68"/>
        <v>19240</v>
      </c>
      <c r="O278" s="36">
        <f t="shared" si="69"/>
        <v>1.9731283303591122E-3</v>
      </c>
      <c r="P278" s="31">
        <v>8127</v>
      </c>
      <c r="Q278" s="31">
        <v>0</v>
      </c>
      <c r="R278" s="31">
        <v>3297755</v>
      </c>
      <c r="S278" s="31">
        <v>8127</v>
      </c>
      <c r="T278" s="36">
        <f t="shared" si="70"/>
        <v>2.4644038141099019E-3</v>
      </c>
      <c r="U278" s="36">
        <f t="shared" si="71"/>
        <v>-0.82281284606866001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618083</v>
      </c>
      <c r="E279" s="31">
        <v>469173</v>
      </c>
      <c r="F279" s="31">
        <v>600</v>
      </c>
      <c r="G279" s="36">
        <f t="shared" si="64"/>
        <v>9.70743411483571E-4</v>
      </c>
      <c r="H279" s="31">
        <v>0</v>
      </c>
      <c r="I279" s="36">
        <f t="shared" si="65"/>
        <v>0</v>
      </c>
      <c r="J279" s="31">
        <v>1729</v>
      </c>
      <c r="K279" s="36">
        <f t="shared" si="66"/>
        <v>3.6852078018129774E-3</v>
      </c>
      <c r="L279" s="31">
        <v>0</v>
      </c>
      <c r="M279" s="36">
        <f t="shared" si="67"/>
        <v>0</v>
      </c>
      <c r="N279" s="31">
        <f t="shared" si="68"/>
        <v>2329</v>
      </c>
      <c r="O279" s="36">
        <f t="shared" si="69"/>
        <v>4.9640537712101933E-3</v>
      </c>
      <c r="P279" s="31">
        <v>0</v>
      </c>
      <c r="Q279" s="31">
        <v>426538</v>
      </c>
      <c r="R279" s="31">
        <v>584238</v>
      </c>
      <c r="S279" s="31">
        <v>0</v>
      </c>
      <c r="T279" s="36">
        <f t="shared" si="70"/>
        <v>0</v>
      </c>
      <c r="U279" s="36">
        <f t="shared" si="71"/>
        <v>0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2414399</v>
      </c>
      <c r="E280" s="31">
        <v>2673083</v>
      </c>
      <c r="F280" s="31">
        <v>659597</v>
      </c>
      <c r="G280" s="36">
        <f t="shared" si="64"/>
        <v>0.27319303893018509</v>
      </c>
      <c r="H280" s="31">
        <v>572570</v>
      </c>
      <c r="I280" s="36">
        <f t="shared" si="65"/>
        <v>0.23714804388172792</v>
      </c>
      <c r="J280" s="31">
        <v>676288</v>
      </c>
      <c r="K280" s="36">
        <f t="shared" si="66"/>
        <v>0.25299925217436198</v>
      </c>
      <c r="L280" s="31">
        <v>0</v>
      </c>
      <c r="M280" s="36">
        <f t="shared" si="67"/>
        <v>0</v>
      </c>
      <c r="N280" s="31">
        <f t="shared" si="68"/>
        <v>1908455</v>
      </c>
      <c r="O280" s="36">
        <f t="shared" si="69"/>
        <v>0.71395276540234631</v>
      </c>
      <c r="P280" s="31">
        <v>616583</v>
      </c>
      <c r="Q280" s="31">
        <v>2226629</v>
      </c>
      <c r="R280" s="31">
        <v>2617349</v>
      </c>
      <c r="S280" s="31">
        <v>1889269</v>
      </c>
      <c r="T280" s="36">
        <f t="shared" si="70"/>
        <v>0.72182540425445751</v>
      </c>
      <c r="U280" s="36">
        <f t="shared" si="71"/>
        <v>9.6832056673635147E-2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0</v>
      </c>
      <c r="E281" s="31">
        <v>0</v>
      </c>
      <c r="F281" s="31">
        <v>0</v>
      </c>
      <c r="G281" s="36">
        <f t="shared" si="64"/>
        <v>0</v>
      </c>
      <c r="H281" s="31">
        <v>0</v>
      </c>
      <c r="I281" s="36">
        <f t="shared" si="65"/>
        <v>0</v>
      </c>
      <c r="J281" s="31">
        <v>0</v>
      </c>
      <c r="K281" s="36">
        <f t="shared" si="66"/>
        <v>0</v>
      </c>
      <c r="L281" s="31">
        <v>0</v>
      </c>
      <c r="M281" s="36">
        <f t="shared" si="67"/>
        <v>0</v>
      </c>
      <c r="N281" s="31">
        <f t="shared" si="68"/>
        <v>0</v>
      </c>
      <c r="O281" s="36">
        <f t="shared" si="69"/>
        <v>0</v>
      </c>
      <c r="P281" s="31">
        <v>0</v>
      </c>
      <c r="Q281" s="31">
        <v>0</v>
      </c>
      <c r="R281" s="31">
        <v>0</v>
      </c>
      <c r="S281" s="31">
        <v>0</v>
      </c>
      <c r="T281" s="36">
        <f t="shared" si="70"/>
        <v>0</v>
      </c>
      <c r="U281" s="36">
        <f t="shared" si="71"/>
        <v>0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5279903</v>
      </c>
      <c r="E282" s="31">
        <v>5277302</v>
      </c>
      <c r="F282" s="31">
        <v>807143</v>
      </c>
      <c r="G282" s="36">
        <f t="shared" si="64"/>
        <v>0.1528708008461519</v>
      </c>
      <c r="H282" s="31">
        <v>930843</v>
      </c>
      <c r="I282" s="36">
        <f t="shared" si="65"/>
        <v>0.17629926155840364</v>
      </c>
      <c r="J282" s="31">
        <v>1125048</v>
      </c>
      <c r="K282" s="36">
        <f t="shared" si="66"/>
        <v>0.21318620764928745</v>
      </c>
      <c r="L282" s="31">
        <v>0</v>
      </c>
      <c r="M282" s="36">
        <f t="shared" si="67"/>
        <v>0</v>
      </c>
      <c r="N282" s="31">
        <f t="shared" si="68"/>
        <v>2863034</v>
      </c>
      <c r="O282" s="36">
        <f t="shared" si="69"/>
        <v>0.54251850661569112</v>
      </c>
      <c r="P282" s="31">
        <v>1283355</v>
      </c>
      <c r="Q282" s="31">
        <v>5227101</v>
      </c>
      <c r="R282" s="31">
        <v>4929268</v>
      </c>
      <c r="S282" s="31">
        <v>3594030</v>
      </c>
      <c r="T282" s="36">
        <f t="shared" si="70"/>
        <v>0.72912042924020359</v>
      </c>
      <c r="U282" s="36">
        <f t="shared" si="71"/>
        <v>-0.12335402129574435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439239</v>
      </c>
      <c r="E283" s="31">
        <v>520427</v>
      </c>
      <c r="F283" s="31">
        <v>0</v>
      </c>
      <c r="G283" s="36">
        <f t="shared" si="64"/>
        <v>0</v>
      </c>
      <c r="H283" s="31">
        <v>192254</v>
      </c>
      <c r="I283" s="36">
        <f t="shared" si="65"/>
        <v>0.43769792755197057</v>
      </c>
      <c r="J283" s="31">
        <v>0</v>
      </c>
      <c r="K283" s="36">
        <f t="shared" si="66"/>
        <v>0</v>
      </c>
      <c r="L283" s="31">
        <v>0</v>
      </c>
      <c r="M283" s="36">
        <f t="shared" si="67"/>
        <v>0</v>
      </c>
      <c r="N283" s="31">
        <f t="shared" si="68"/>
        <v>192254</v>
      </c>
      <c r="O283" s="36">
        <f t="shared" si="69"/>
        <v>0.36941588349566801</v>
      </c>
      <c r="P283" s="31">
        <v>56384</v>
      </c>
      <c r="Q283" s="31">
        <v>399096</v>
      </c>
      <c r="R283" s="31">
        <v>399096</v>
      </c>
      <c r="S283" s="31">
        <v>211237</v>
      </c>
      <c r="T283" s="36">
        <f t="shared" si="70"/>
        <v>0.52928869244492549</v>
      </c>
      <c r="U283" s="36">
        <f t="shared" si="71"/>
        <v>-1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0</v>
      </c>
      <c r="E284" s="31">
        <v>0</v>
      </c>
      <c r="F284" s="31">
        <v>0</v>
      </c>
      <c r="G284" s="36">
        <f t="shared" si="64"/>
        <v>0</v>
      </c>
      <c r="H284" s="31">
        <v>0</v>
      </c>
      <c r="I284" s="36">
        <f t="shared" si="65"/>
        <v>0</v>
      </c>
      <c r="J284" s="31">
        <v>0</v>
      </c>
      <c r="K284" s="36">
        <f t="shared" si="66"/>
        <v>0</v>
      </c>
      <c r="L284" s="31">
        <v>0</v>
      </c>
      <c r="M284" s="36">
        <f t="shared" si="67"/>
        <v>0</v>
      </c>
      <c r="N284" s="31">
        <f t="shared" si="68"/>
        <v>0</v>
      </c>
      <c r="O284" s="36">
        <f t="shared" si="69"/>
        <v>0</v>
      </c>
      <c r="P284" s="31">
        <v>0</v>
      </c>
      <c r="Q284" s="31">
        <v>0</v>
      </c>
      <c r="R284" s="31">
        <v>0</v>
      </c>
      <c r="S284" s="31">
        <v>0</v>
      </c>
      <c r="T284" s="36">
        <f t="shared" si="70"/>
        <v>0</v>
      </c>
      <c r="U284" s="36">
        <f t="shared" si="71"/>
        <v>0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24443749</v>
      </c>
      <c r="E285" s="32">
        <f>SUM(E276:E284)</f>
        <v>23649898</v>
      </c>
      <c r="F285" s="32">
        <f>SUM(F276:F284)</f>
        <v>2331030</v>
      </c>
      <c r="G285" s="37">
        <f t="shared" si="64"/>
        <v>9.5363031260057532E-2</v>
      </c>
      <c r="H285" s="32">
        <f>SUM(H276:H284)</f>
        <v>2843823</v>
      </c>
      <c r="I285" s="37">
        <f t="shared" si="65"/>
        <v>0.11634152355270871</v>
      </c>
      <c r="J285" s="32">
        <f>SUM(J276:J284)</f>
        <v>2931808</v>
      </c>
      <c r="K285" s="37">
        <f t="shared" si="66"/>
        <v>0.12396704628493535</v>
      </c>
      <c r="L285" s="32">
        <f>SUM(L276:L284)</f>
        <v>0</v>
      </c>
      <c r="M285" s="37">
        <f t="shared" si="67"/>
        <v>0</v>
      </c>
      <c r="N285" s="32">
        <f t="shared" si="68"/>
        <v>8106661</v>
      </c>
      <c r="O285" s="37">
        <f t="shared" si="69"/>
        <v>0.34277784200168643</v>
      </c>
      <c r="P285" s="32">
        <f>SUM(P276:P284)</f>
        <v>3083042</v>
      </c>
      <c r="Q285" s="32">
        <f>SUM(Q276:Q284)</f>
        <v>13542971</v>
      </c>
      <c r="R285" s="32">
        <f>SUM(R276:R284)</f>
        <v>16853186</v>
      </c>
      <c r="S285" s="32">
        <f>SUM(S276:S284)</f>
        <v>8885219</v>
      </c>
      <c r="T285" s="37">
        <f t="shared" si="70"/>
        <v>0.52721301479732086</v>
      </c>
      <c r="U285" s="37">
        <f t="shared" si="71"/>
        <v>-4.9053499757706787E-2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0</v>
      </c>
      <c r="E286" s="31">
        <v>0</v>
      </c>
      <c r="F286" s="31">
        <v>0</v>
      </c>
      <c r="G286" s="36">
        <f t="shared" si="64"/>
        <v>0</v>
      </c>
      <c r="H286" s="31">
        <v>0</v>
      </c>
      <c r="I286" s="36">
        <f t="shared" si="65"/>
        <v>0</v>
      </c>
      <c r="J286" s="31">
        <v>0</v>
      </c>
      <c r="K286" s="36">
        <f t="shared" si="66"/>
        <v>0</v>
      </c>
      <c r="L286" s="31">
        <v>0</v>
      </c>
      <c r="M286" s="36">
        <f t="shared" si="67"/>
        <v>0</v>
      </c>
      <c r="N286" s="31">
        <f t="shared" si="68"/>
        <v>0</v>
      </c>
      <c r="O286" s="36">
        <f t="shared" si="69"/>
        <v>0</v>
      </c>
      <c r="P286" s="31">
        <v>0</v>
      </c>
      <c r="Q286" s="31">
        <v>0</v>
      </c>
      <c r="R286" s="31">
        <v>0</v>
      </c>
      <c r="S286" s="31">
        <v>0</v>
      </c>
      <c r="T286" s="36">
        <f t="shared" si="70"/>
        <v>0</v>
      </c>
      <c r="U286" s="36">
        <f t="shared" si="71"/>
        <v>0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0</v>
      </c>
      <c r="E287" s="31">
        <v>0</v>
      </c>
      <c r="F287" s="31">
        <v>0</v>
      </c>
      <c r="G287" s="36">
        <f t="shared" si="64"/>
        <v>0</v>
      </c>
      <c r="H287" s="31">
        <v>0</v>
      </c>
      <c r="I287" s="36">
        <f t="shared" si="65"/>
        <v>0</v>
      </c>
      <c r="J287" s="31">
        <v>0</v>
      </c>
      <c r="K287" s="36">
        <f t="shared" si="66"/>
        <v>0</v>
      </c>
      <c r="L287" s="31">
        <v>0</v>
      </c>
      <c r="M287" s="36">
        <f t="shared" si="67"/>
        <v>0</v>
      </c>
      <c r="N287" s="31">
        <f t="shared" si="68"/>
        <v>0</v>
      </c>
      <c r="O287" s="36">
        <f t="shared" si="69"/>
        <v>0</v>
      </c>
      <c r="P287" s="31">
        <v>0</v>
      </c>
      <c r="Q287" s="31">
        <v>0</v>
      </c>
      <c r="R287" s="31">
        <v>0</v>
      </c>
      <c r="S287" s="31">
        <v>0</v>
      </c>
      <c r="T287" s="36">
        <f t="shared" si="70"/>
        <v>0</v>
      </c>
      <c r="U287" s="36">
        <f t="shared" si="71"/>
        <v>0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5664243</v>
      </c>
      <c r="E288" s="31">
        <v>5294272</v>
      </c>
      <c r="F288" s="31">
        <v>1432345</v>
      </c>
      <c r="G288" s="36">
        <f t="shared" si="64"/>
        <v>0.25287492079700674</v>
      </c>
      <c r="H288" s="31">
        <v>1535838</v>
      </c>
      <c r="I288" s="36">
        <f t="shared" si="65"/>
        <v>0.27114620612145346</v>
      </c>
      <c r="J288" s="31">
        <v>1464955</v>
      </c>
      <c r="K288" s="36">
        <f t="shared" si="66"/>
        <v>0.27670565471513364</v>
      </c>
      <c r="L288" s="31">
        <v>0</v>
      </c>
      <c r="M288" s="36">
        <f t="shared" si="67"/>
        <v>0</v>
      </c>
      <c r="N288" s="31">
        <f t="shared" si="68"/>
        <v>4433138</v>
      </c>
      <c r="O288" s="36">
        <f t="shared" si="69"/>
        <v>0.8373460978204369</v>
      </c>
      <c r="P288" s="31">
        <v>1643671</v>
      </c>
      <c r="Q288" s="31">
        <v>8298818</v>
      </c>
      <c r="R288" s="31">
        <v>8358469</v>
      </c>
      <c r="S288" s="31">
        <v>4842520</v>
      </c>
      <c r="T288" s="36">
        <f t="shared" si="70"/>
        <v>0.5793549033919968</v>
      </c>
      <c r="U288" s="36">
        <f t="shared" si="71"/>
        <v>-0.10872978838222491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578607</v>
      </c>
      <c r="E289" s="31">
        <v>2179946</v>
      </c>
      <c r="F289" s="31">
        <v>661090</v>
      </c>
      <c r="G289" s="36">
        <f t="shared" si="64"/>
        <v>1.1425544454180472</v>
      </c>
      <c r="H289" s="31">
        <v>346091</v>
      </c>
      <c r="I289" s="36">
        <f t="shared" si="65"/>
        <v>0.59814520045557695</v>
      </c>
      <c r="J289" s="31">
        <v>785003</v>
      </c>
      <c r="K289" s="36">
        <f t="shared" si="66"/>
        <v>0.36010203922482481</v>
      </c>
      <c r="L289" s="31">
        <v>0</v>
      </c>
      <c r="M289" s="36">
        <f t="shared" si="67"/>
        <v>0</v>
      </c>
      <c r="N289" s="31">
        <f t="shared" si="68"/>
        <v>1792184</v>
      </c>
      <c r="O289" s="36">
        <f t="shared" si="69"/>
        <v>0.82212311681115036</v>
      </c>
      <c r="P289" s="31">
        <v>538373</v>
      </c>
      <c r="Q289" s="31">
        <v>2066477</v>
      </c>
      <c r="R289" s="31">
        <v>1940995</v>
      </c>
      <c r="S289" s="31">
        <v>1037044</v>
      </c>
      <c r="T289" s="36">
        <f t="shared" si="70"/>
        <v>0.53428473540632515</v>
      </c>
      <c r="U289" s="36">
        <f t="shared" si="71"/>
        <v>0.45810246799152265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36467326</v>
      </c>
      <c r="E290" s="31">
        <v>37942446</v>
      </c>
      <c r="F290" s="31">
        <v>7752649</v>
      </c>
      <c r="G290" s="36">
        <f t="shared" si="64"/>
        <v>0.21259164985115717</v>
      </c>
      <c r="H290" s="31">
        <v>8017724</v>
      </c>
      <c r="I290" s="36">
        <f t="shared" si="65"/>
        <v>0.21986048552065485</v>
      </c>
      <c r="J290" s="31">
        <v>7749288</v>
      </c>
      <c r="K290" s="36">
        <f t="shared" si="66"/>
        <v>0.20423796610265979</v>
      </c>
      <c r="L290" s="31">
        <v>0</v>
      </c>
      <c r="M290" s="36">
        <f t="shared" si="67"/>
        <v>0</v>
      </c>
      <c r="N290" s="31">
        <f t="shared" si="68"/>
        <v>23519661</v>
      </c>
      <c r="O290" s="36">
        <f t="shared" si="69"/>
        <v>0.61987730047767609</v>
      </c>
      <c r="P290" s="31">
        <v>8077858</v>
      </c>
      <c r="Q290" s="31">
        <v>35418057</v>
      </c>
      <c r="R290" s="31">
        <v>35418057</v>
      </c>
      <c r="S290" s="31">
        <v>23368172</v>
      </c>
      <c r="T290" s="36">
        <f t="shared" si="70"/>
        <v>0.65978130872622398</v>
      </c>
      <c r="U290" s="36">
        <f t="shared" si="71"/>
        <v>-4.0675386965207894E-2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42710176</v>
      </c>
      <c r="E292" s="32">
        <f>SUM(E286:E291)</f>
        <v>45416664</v>
      </c>
      <c r="F292" s="32">
        <f>SUM(F286:F291)</f>
        <v>9846084</v>
      </c>
      <c r="G292" s="37">
        <f t="shared" si="64"/>
        <v>0.23053250822473784</v>
      </c>
      <c r="H292" s="32">
        <f>SUM(H286:H291)</f>
        <v>9899653</v>
      </c>
      <c r="I292" s="37">
        <f t="shared" si="65"/>
        <v>0.23178675264648874</v>
      </c>
      <c r="J292" s="32">
        <f>SUM(J286:J291)</f>
        <v>9999246</v>
      </c>
      <c r="K292" s="37">
        <f t="shared" si="66"/>
        <v>0.22016689733090039</v>
      </c>
      <c r="L292" s="32">
        <f>SUM(L286:L291)</f>
        <v>0</v>
      </c>
      <c r="M292" s="37">
        <f t="shared" si="67"/>
        <v>0</v>
      </c>
      <c r="N292" s="32">
        <f t="shared" si="68"/>
        <v>29744983</v>
      </c>
      <c r="O292" s="37">
        <f t="shared" si="69"/>
        <v>0.65493544395951231</v>
      </c>
      <c r="P292" s="32">
        <f>SUM(P286:P291)</f>
        <v>10259902</v>
      </c>
      <c r="Q292" s="32">
        <f>SUM(Q286:Q291)</f>
        <v>45783352</v>
      </c>
      <c r="R292" s="32">
        <f>SUM(R286:R291)</f>
        <v>45717521</v>
      </c>
      <c r="S292" s="32">
        <f>SUM(S286:S291)</f>
        <v>29247736</v>
      </c>
      <c r="T292" s="37">
        <f t="shared" si="70"/>
        <v>0.63974894876736643</v>
      </c>
      <c r="U292" s="37">
        <f t="shared" si="71"/>
        <v>-2.5405310888934385E-2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66956651</v>
      </c>
      <c r="E293" s="31">
        <v>67389204</v>
      </c>
      <c r="F293" s="31">
        <v>14879322</v>
      </c>
      <c r="G293" s="36">
        <f t="shared" si="64"/>
        <v>0.22222321125350192</v>
      </c>
      <c r="H293" s="31">
        <v>15664427</v>
      </c>
      <c r="I293" s="36">
        <f t="shared" si="65"/>
        <v>0.23394878277290182</v>
      </c>
      <c r="J293" s="31">
        <v>15142410</v>
      </c>
      <c r="K293" s="36">
        <f t="shared" si="66"/>
        <v>0.22470082893396395</v>
      </c>
      <c r="L293" s="31">
        <v>0</v>
      </c>
      <c r="M293" s="36">
        <f t="shared" si="67"/>
        <v>0</v>
      </c>
      <c r="N293" s="31">
        <f t="shared" si="68"/>
        <v>45686159</v>
      </c>
      <c r="O293" s="36">
        <f t="shared" si="69"/>
        <v>0.67794477881056436</v>
      </c>
      <c r="P293" s="31">
        <v>16436445</v>
      </c>
      <c r="Q293" s="31">
        <v>63042875</v>
      </c>
      <c r="R293" s="31">
        <v>63142875</v>
      </c>
      <c r="S293" s="31">
        <v>47334498</v>
      </c>
      <c r="T293" s="36">
        <f t="shared" si="70"/>
        <v>0.74964115903813378</v>
      </c>
      <c r="U293" s="36">
        <f t="shared" si="71"/>
        <v>-7.8729615801957142E-2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0</v>
      </c>
      <c r="E294" s="31">
        <v>0</v>
      </c>
      <c r="F294" s="31">
        <v>0</v>
      </c>
      <c r="G294" s="36">
        <f t="shared" si="64"/>
        <v>0</v>
      </c>
      <c r="H294" s="31">
        <v>0</v>
      </c>
      <c r="I294" s="36">
        <f t="shared" si="65"/>
        <v>0</v>
      </c>
      <c r="J294" s="31">
        <v>0</v>
      </c>
      <c r="K294" s="36">
        <f t="shared" si="66"/>
        <v>0</v>
      </c>
      <c r="L294" s="31">
        <v>0</v>
      </c>
      <c r="M294" s="36">
        <f t="shared" si="67"/>
        <v>0</v>
      </c>
      <c r="N294" s="31">
        <f t="shared" si="68"/>
        <v>0</v>
      </c>
      <c r="O294" s="36">
        <f t="shared" si="69"/>
        <v>0</v>
      </c>
      <c r="P294" s="31">
        <v>0</v>
      </c>
      <c r="Q294" s="31">
        <v>0</v>
      </c>
      <c r="R294" s="31">
        <v>0</v>
      </c>
      <c r="S294" s="31">
        <v>0</v>
      </c>
      <c r="T294" s="36">
        <f t="shared" si="70"/>
        <v>0</v>
      </c>
      <c r="U294" s="36">
        <f t="shared" si="71"/>
        <v>0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6694544</v>
      </c>
      <c r="E295" s="31">
        <v>5436194</v>
      </c>
      <c r="F295" s="31">
        <v>725171</v>
      </c>
      <c r="G295" s="36">
        <f t="shared" si="64"/>
        <v>0.10832268784849275</v>
      </c>
      <c r="H295" s="31">
        <v>1731131</v>
      </c>
      <c r="I295" s="36">
        <f t="shared" si="65"/>
        <v>0.25858833700995915</v>
      </c>
      <c r="J295" s="31">
        <v>712770</v>
      </c>
      <c r="K295" s="36">
        <f t="shared" si="66"/>
        <v>0.13111562979540464</v>
      </c>
      <c r="L295" s="31">
        <v>0</v>
      </c>
      <c r="M295" s="36">
        <f t="shared" si="67"/>
        <v>0</v>
      </c>
      <c r="N295" s="31">
        <f t="shared" si="68"/>
        <v>3169072</v>
      </c>
      <c r="O295" s="36">
        <f t="shared" si="69"/>
        <v>0.58295785617658236</v>
      </c>
      <c r="P295" s="31">
        <v>799826</v>
      </c>
      <c r="Q295" s="31">
        <v>4845041</v>
      </c>
      <c r="R295" s="31">
        <v>5252581</v>
      </c>
      <c r="S295" s="31">
        <v>2420061</v>
      </c>
      <c r="T295" s="36">
        <f t="shared" si="70"/>
        <v>0.46073749267264991</v>
      </c>
      <c r="U295" s="36">
        <f t="shared" si="71"/>
        <v>-0.10884367349898605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0</v>
      </c>
      <c r="E296" s="31">
        <v>0</v>
      </c>
      <c r="F296" s="31">
        <v>0</v>
      </c>
      <c r="G296" s="36">
        <f t="shared" si="64"/>
        <v>0</v>
      </c>
      <c r="H296" s="31">
        <v>0</v>
      </c>
      <c r="I296" s="36">
        <f t="shared" si="65"/>
        <v>0</v>
      </c>
      <c r="J296" s="31">
        <v>0</v>
      </c>
      <c r="K296" s="36">
        <f t="shared" si="66"/>
        <v>0</v>
      </c>
      <c r="L296" s="31">
        <v>0</v>
      </c>
      <c r="M296" s="36">
        <f t="shared" si="67"/>
        <v>0</v>
      </c>
      <c r="N296" s="31">
        <f t="shared" si="68"/>
        <v>0</v>
      </c>
      <c r="O296" s="36">
        <f t="shared" si="69"/>
        <v>0</v>
      </c>
      <c r="P296" s="31">
        <v>0</v>
      </c>
      <c r="Q296" s="31">
        <v>0</v>
      </c>
      <c r="R296" s="31">
        <v>0</v>
      </c>
      <c r="S296" s="31">
        <v>0</v>
      </c>
      <c r="T296" s="36">
        <f t="shared" si="70"/>
        <v>0</v>
      </c>
      <c r="U296" s="36">
        <f t="shared" si="71"/>
        <v>0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73651195</v>
      </c>
      <c r="E298" s="32">
        <f>SUM(E293:E297)</f>
        <v>72825398</v>
      </c>
      <c r="F298" s="32">
        <f>SUM(F293:F297)</f>
        <v>15604493</v>
      </c>
      <c r="G298" s="37">
        <f t="shared" si="64"/>
        <v>0.21187019436683954</v>
      </c>
      <c r="H298" s="32">
        <f>SUM(H293:H297)</f>
        <v>17395558</v>
      </c>
      <c r="I298" s="37">
        <f t="shared" si="65"/>
        <v>0.23618840128798996</v>
      </c>
      <c r="J298" s="32">
        <f>SUM(J293:J297)</f>
        <v>15855180</v>
      </c>
      <c r="K298" s="37">
        <f t="shared" si="66"/>
        <v>0.21771497905167644</v>
      </c>
      <c r="L298" s="32">
        <f>SUM(L293:L297)</f>
        <v>0</v>
      </c>
      <c r="M298" s="37">
        <f t="shared" si="67"/>
        <v>0</v>
      </c>
      <c r="N298" s="32">
        <f t="shared" si="68"/>
        <v>48855231</v>
      </c>
      <c r="O298" s="37">
        <f t="shared" si="69"/>
        <v>0.67085429454158285</v>
      </c>
      <c r="P298" s="32">
        <f>SUM(P293:P297)</f>
        <v>17236271</v>
      </c>
      <c r="Q298" s="32">
        <f>SUM(Q293:Q297)</f>
        <v>67887916</v>
      </c>
      <c r="R298" s="32">
        <f>SUM(R293:R297)</f>
        <v>68395456</v>
      </c>
      <c r="S298" s="32">
        <f>SUM(S293:S297)</f>
        <v>49754559</v>
      </c>
      <c r="T298" s="37">
        <f t="shared" si="70"/>
        <v>0.72745416011262498</v>
      </c>
      <c r="U298" s="37">
        <f t="shared" si="71"/>
        <v>-8.0127018193204336E-2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223676109</v>
      </c>
      <c r="E299" s="32">
        <f>SUM(E263:E266,E268:E274,E276:E284,E286:E291,E293:E297)</f>
        <v>230300100</v>
      </c>
      <c r="F299" s="32">
        <f>SUM(F263:F266,F268:F274,F276:F284,F286:F291,F293:F297)</f>
        <v>42969817</v>
      </c>
      <c r="G299" s="37">
        <f t="shared" si="64"/>
        <v>0.19210731620872393</v>
      </c>
      <c r="H299" s="32">
        <f>SUM(H263:H266,H268:H274,H276:H284,H286:H291,H293:H297)</f>
        <v>43784347</v>
      </c>
      <c r="I299" s="37">
        <f t="shared" si="65"/>
        <v>0.19574887633618485</v>
      </c>
      <c r="J299" s="32">
        <f>SUM(J263:J266,J268:J274,J276:J284,J286:J291,J293:J297)</f>
        <v>47165981</v>
      </c>
      <c r="K299" s="37">
        <f t="shared" si="66"/>
        <v>0.20480226018138942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133920145</v>
      </c>
      <c r="O299" s="37">
        <f t="shared" si="69"/>
        <v>0.58150276530492173</v>
      </c>
      <c r="P299" s="32">
        <f>SUM(P263:P266,P268:P274,P276:P284,P286:P291,P293:P297)</f>
        <v>43691671</v>
      </c>
      <c r="Q299" s="32">
        <f>SUM(Q263:Q266,Q268:Q274,Q276:Q284,Q286:Q291,Q293:Q297)</f>
        <v>211210238</v>
      </c>
      <c r="R299" s="32">
        <f>SUM(R263:R266,R268:R274,R276:R284,R286:R291,R293:R297)</f>
        <v>210578580</v>
      </c>
      <c r="S299" s="32">
        <f>SUM(S263:S266,S268:S274,S276:S284,S286:S291,S293:S297)</f>
        <v>135509851</v>
      </c>
      <c r="T299" s="37">
        <f t="shared" si="70"/>
        <v>0.64351203716921257</v>
      </c>
      <c r="U299" s="37">
        <f t="shared" si="71"/>
        <v>7.9518817213468429E-2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1448707119</v>
      </c>
      <c r="E302" s="31">
        <v>1485746479</v>
      </c>
      <c r="F302" s="31">
        <v>300434292</v>
      </c>
      <c r="G302" s="36">
        <f t="shared" ref="G302:G339" si="72">IF(($D302     =0),0,($F302     /$D302     ))</f>
        <v>0.20738097304814859</v>
      </c>
      <c r="H302" s="31">
        <v>448773189</v>
      </c>
      <c r="I302" s="36">
        <f t="shared" ref="I302:I339" si="73">IF(($D302     =0),0,($H302     /$D302     ))</f>
        <v>0.30977495942021388</v>
      </c>
      <c r="J302" s="31">
        <v>380401114</v>
      </c>
      <c r="K302" s="36">
        <f t="shared" ref="K302:K339" si="74">IF(($E302     =0),0,($J302     /$E302     ))</f>
        <v>0.25603366346594586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1129608595</v>
      </c>
      <c r="O302" s="36">
        <f t="shared" ref="O302:O339" si="77">IF(($E302     =0),0,($N302     /$E302     ))</f>
        <v>0.76029700286437629</v>
      </c>
      <c r="P302" s="31">
        <v>362978676</v>
      </c>
      <c r="Q302" s="31">
        <v>1385761898</v>
      </c>
      <c r="R302" s="31">
        <v>1419448124</v>
      </c>
      <c r="S302" s="31">
        <v>1070511817</v>
      </c>
      <c r="T302" s="36">
        <f t="shared" ref="T302:T339" si="78">IF(($R302     =0),0,($S302     /$R302     ))</f>
        <v>0.75417466753438045</v>
      </c>
      <c r="U302" s="36">
        <f t="shared" ref="U302:U339" si="79">IF(($P302     =0),0,(($J302     /$P302     )-1))</f>
        <v>4.7998516585034956E-2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1448707119</v>
      </c>
      <c r="E303" s="32">
        <f>E302</f>
        <v>1485746479</v>
      </c>
      <c r="F303" s="32">
        <f>F302</f>
        <v>300434292</v>
      </c>
      <c r="G303" s="37">
        <f t="shared" si="72"/>
        <v>0.20738097304814859</v>
      </c>
      <c r="H303" s="32">
        <f>H302</f>
        <v>448773189</v>
      </c>
      <c r="I303" s="37">
        <f t="shared" si="73"/>
        <v>0.30977495942021388</v>
      </c>
      <c r="J303" s="32">
        <f>J302</f>
        <v>380401114</v>
      </c>
      <c r="K303" s="37">
        <f t="shared" si="74"/>
        <v>0.25603366346594586</v>
      </c>
      <c r="L303" s="32">
        <f>L302</f>
        <v>0</v>
      </c>
      <c r="M303" s="37">
        <f t="shared" si="75"/>
        <v>0</v>
      </c>
      <c r="N303" s="32">
        <f t="shared" si="76"/>
        <v>1129608595</v>
      </c>
      <c r="O303" s="37">
        <f t="shared" si="77"/>
        <v>0.76029700286437629</v>
      </c>
      <c r="P303" s="32">
        <f>P302</f>
        <v>362978676</v>
      </c>
      <c r="Q303" s="32">
        <f>Q302</f>
        <v>1385761898</v>
      </c>
      <c r="R303" s="32">
        <f>R302</f>
        <v>1419448124</v>
      </c>
      <c r="S303" s="32">
        <f>S302</f>
        <v>1070511817</v>
      </c>
      <c r="T303" s="37">
        <f t="shared" si="78"/>
        <v>0.75417466753438045</v>
      </c>
      <c r="U303" s="37">
        <f t="shared" si="79"/>
        <v>4.7998516585034956E-2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10842636</v>
      </c>
      <c r="E304" s="31">
        <v>11083749</v>
      </c>
      <c r="F304" s="31">
        <v>1991120</v>
      </c>
      <c r="G304" s="36">
        <f t="shared" si="72"/>
        <v>0.18363800094368196</v>
      </c>
      <c r="H304" s="31">
        <v>3226762</v>
      </c>
      <c r="I304" s="36">
        <f t="shared" si="73"/>
        <v>0.29759940294961484</v>
      </c>
      <c r="J304" s="31">
        <v>2595423</v>
      </c>
      <c r="K304" s="36">
        <f t="shared" si="74"/>
        <v>0.23416472170201616</v>
      </c>
      <c r="L304" s="31">
        <v>0</v>
      </c>
      <c r="M304" s="36">
        <f t="shared" si="75"/>
        <v>0</v>
      </c>
      <c r="N304" s="31">
        <f t="shared" si="76"/>
        <v>7813305</v>
      </c>
      <c r="O304" s="36">
        <f t="shared" si="77"/>
        <v>0.70493341197098558</v>
      </c>
      <c r="P304" s="31">
        <v>2221812</v>
      </c>
      <c r="Q304" s="31">
        <v>10405192</v>
      </c>
      <c r="R304" s="31">
        <v>10027656</v>
      </c>
      <c r="S304" s="31">
        <v>6660517</v>
      </c>
      <c r="T304" s="36">
        <f t="shared" si="78"/>
        <v>0.66421474769377808</v>
      </c>
      <c r="U304" s="36">
        <f t="shared" si="79"/>
        <v>0.16815599159604866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14664444</v>
      </c>
      <c r="E305" s="31">
        <v>14683138</v>
      </c>
      <c r="F305" s="31">
        <v>2921570</v>
      </c>
      <c r="G305" s="36">
        <f t="shared" si="72"/>
        <v>0.19922814666549921</v>
      </c>
      <c r="H305" s="31">
        <v>3936550</v>
      </c>
      <c r="I305" s="36">
        <f t="shared" si="73"/>
        <v>0.26844181750088852</v>
      </c>
      <c r="J305" s="31">
        <v>3197036</v>
      </c>
      <c r="K305" s="36">
        <f t="shared" si="74"/>
        <v>0.21773520074523581</v>
      </c>
      <c r="L305" s="31">
        <v>0</v>
      </c>
      <c r="M305" s="36">
        <f t="shared" si="75"/>
        <v>0</v>
      </c>
      <c r="N305" s="31">
        <f t="shared" si="76"/>
        <v>10055156</v>
      </c>
      <c r="O305" s="36">
        <f t="shared" si="77"/>
        <v>0.68480974570967046</v>
      </c>
      <c r="P305" s="31">
        <v>3060624</v>
      </c>
      <c r="Q305" s="31">
        <v>14485308</v>
      </c>
      <c r="R305" s="31">
        <v>13302576</v>
      </c>
      <c r="S305" s="31">
        <v>9279409</v>
      </c>
      <c r="T305" s="36">
        <f t="shared" si="78"/>
        <v>0.69756481752105759</v>
      </c>
      <c r="U305" s="36">
        <f t="shared" si="79"/>
        <v>4.4569996183784655E-2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27752000</v>
      </c>
      <c r="E306" s="31">
        <v>27063530</v>
      </c>
      <c r="F306" s="31">
        <v>5300899</v>
      </c>
      <c r="G306" s="36">
        <f t="shared" si="72"/>
        <v>0.19100962092822138</v>
      </c>
      <c r="H306" s="31">
        <v>6994102</v>
      </c>
      <c r="I306" s="36">
        <f t="shared" si="73"/>
        <v>0.25202154799654081</v>
      </c>
      <c r="J306" s="31">
        <v>5601455</v>
      </c>
      <c r="K306" s="36">
        <f t="shared" si="74"/>
        <v>0.20697429344952414</v>
      </c>
      <c r="L306" s="31">
        <v>0</v>
      </c>
      <c r="M306" s="36">
        <f t="shared" si="75"/>
        <v>0</v>
      </c>
      <c r="N306" s="31">
        <f t="shared" si="76"/>
        <v>17896456</v>
      </c>
      <c r="O306" s="36">
        <f t="shared" si="77"/>
        <v>0.66127574636420305</v>
      </c>
      <c r="P306" s="31">
        <v>5507249</v>
      </c>
      <c r="Q306" s="31">
        <v>25122601</v>
      </c>
      <c r="R306" s="31">
        <v>25495547</v>
      </c>
      <c r="S306" s="31">
        <v>16708136</v>
      </c>
      <c r="T306" s="36">
        <f t="shared" si="78"/>
        <v>0.6553354591686148</v>
      </c>
      <c r="U306" s="36">
        <f t="shared" si="79"/>
        <v>1.710581816801815E-2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63744118</v>
      </c>
      <c r="E307" s="31">
        <v>61838888</v>
      </c>
      <c r="F307" s="31">
        <v>13799442</v>
      </c>
      <c r="G307" s="36">
        <f t="shared" si="72"/>
        <v>0.21648180934906025</v>
      </c>
      <c r="H307" s="31">
        <v>13770431</v>
      </c>
      <c r="I307" s="36">
        <f t="shared" si="73"/>
        <v>0.21602669284717377</v>
      </c>
      <c r="J307" s="31">
        <v>14707851</v>
      </c>
      <c r="K307" s="36">
        <f t="shared" si="74"/>
        <v>0.23784145342328925</v>
      </c>
      <c r="L307" s="31">
        <v>0</v>
      </c>
      <c r="M307" s="36">
        <f t="shared" si="75"/>
        <v>0</v>
      </c>
      <c r="N307" s="31">
        <f t="shared" si="76"/>
        <v>42277724</v>
      </c>
      <c r="O307" s="36">
        <f t="shared" si="77"/>
        <v>0.68367535975097093</v>
      </c>
      <c r="P307" s="31">
        <v>14540458</v>
      </c>
      <c r="Q307" s="31">
        <v>60590594</v>
      </c>
      <c r="R307" s="31">
        <v>60365174</v>
      </c>
      <c r="S307" s="31">
        <v>41247752</v>
      </c>
      <c r="T307" s="36">
        <f t="shared" si="78"/>
        <v>0.68330378704781003</v>
      </c>
      <c r="U307" s="36">
        <f t="shared" si="79"/>
        <v>1.1512223342621031E-2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42430752</v>
      </c>
      <c r="E308" s="31">
        <v>42605031</v>
      </c>
      <c r="F308" s="31">
        <v>8658587</v>
      </c>
      <c r="G308" s="36">
        <f t="shared" si="72"/>
        <v>0.20406395342698616</v>
      </c>
      <c r="H308" s="31">
        <v>10687828</v>
      </c>
      <c r="I308" s="36">
        <f t="shared" si="73"/>
        <v>0.25188872447983007</v>
      </c>
      <c r="J308" s="31">
        <v>9600579</v>
      </c>
      <c r="K308" s="36">
        <f t="shared" si="74"/>
        <v>0.22533909199596638</v>
      </c>
      <c r="L308" s="31">
        <v>0</v>
      </c>
      <c r="M308" s="36">
        <f t="shared" si="75"/>
        <v>0</v>
      </c>
      <c r="N308" s="31">
        <f t="shared" si="76"/>
        <v>28946994</v>
      </c>
      <c r="O308" s="36">
        <f t="shared" si="77"/>
        <v>0.67942666207659841</v>
      </c>
      <c r="P308" s="31">
        <v>8509618</v>
      </c>
      <c r="Q308" s="31">
        <v>40195976</v>
      </c>
      <c r="R308" s="31">
        <v>39113232</v>
      </c>
      <c r="S308" s="31">
        <v>25677387</v>
      </c>
      <c r="T308" s="36">
        <f t="shared" si="78"/>
        <v>0.65648849985089441</v>
      </c>
      <c r="U308" s="36">
        <f t="shared" si="79"/>
        <v>0.12820328715108009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8730546</v>
      </c>
      <c r="E309" s="31">
        <v>10730546</v>
      </c>
      <c r="F309" s="31">
        <v>1938716</v>
      </c>
      <c r="G309" s="36">
        <f t="shared" si="72"/>
        <v>0.22206125481728176</v>
      </c>
      <c r="H309" s="31">
        <v>1739901</v>
      </c>
      <c r="I309" s="36">
        <f t="shared" si="73"/>
        <v>0.19928891045302322</v>
      </c>
      <c r="J309" s="31">
        <v>1614529</v>
      </c>
      <c r="K309" s="36">
        <f t="shared" si="74"/>
        <v>0.15046102966242353</v>
      </c>
      <c r="L309" s="31">
        <v>0</v>
      </c>
      <c r="M309" s="36">
        <f t="shared" si="75"/>
        <v>0</v>
      </c>
      <c r="N309" s="31">
        <f t="shared" si="76"/>
        <v>5293146</v>
      </c>
      <c r="O309" s="36">
        <f t="shared" si="77"/>
        <v>0.49327834762555417</v>
      </c>
      <c r="P309" s="31">
        <v>1783790</v>
      </c>
      <c r="Q309" s="31">
        <v>8041762</v>
      </c>
      <c r="R309" s="31">
        <v>8541762</v>
      </c>
      <c r="S309" s="31">
        <v>4981937</v>
      </c>
      <c r="T309" s="36">
        <f t="shared" si="78"/>
        <v>0.58324465139628101</v>
      </c>
      <c r="U309" s="36">
        <f t="shared" si="79"/>
        <v>-9.4888411752504509E-2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168164496</v>
      </c>
      <c r="E310" s="32">
        <f>SUM(E304:E309)</f>
        <v>168004882</v>
      </c>
      <c r="F310" s="32">
        <f>SUM(F304:F309)</f>
        <v>34610334</v>
      </c>
      <c r="G310" s="37">
        <f t="shared" si="72"/>
        <v>0.20581237314206918</v>
      </c>
      <c r="H310" s="32">
        <f>SUM(H304:H309)</f>
        <v>40355574</v>
      </c>
      <c r="I310" s="37">
        <f t="shared" si="73"/>
        <v>0.23997677845149906</v>
      </c>
      <c r="J310" s="32">
        <f>SUM(J304:J309)</f>
        <v>37316873</v>
      </c>
      <c r="K310" s="37">
        <f t="shared" si="74"/>
        <v>0.22211778941042915</v>
      </c>
      <c r="L310" s="32">
        <f>SUM(L304:L309)</f>
        <v>0</v>
      </c>
      <c r="M310" s="37">
        <f t="shared" si="75"/>
        <v>0</v>
      </c>
      <c r="N310" s="32">
        <f t="shared" si="76"/>
        <v>112282781</v>
      </c>
      <c r="O310" s="37">
        <f t="shared" si="77"/>
        <v>0.66833046553968589</v>
      </c>
      <c r="P310" s="32">
        <f>SUM(P304:P309)</f>
        <v>35623551</v>
      </c>
      <c r="Q310" s="32">
        <f>SUM(Q304:Q309)</f>
        <v>158841433</v>
      </c>
      <c r="R310" s="32">
        <f>SUM(R304:R309)</f>
        <v>156845947</v>
      </c>
      <c r="S310" s="32">
        <f>SUM(S304:S309)</f>
        <v>104555138</v>
      </c>
      <c r="T310" s="37">
        <f t="shared" si="78"/>
        <v>0.66661039064018657</v>
      </c>
      <c r="U310" s="37">
        <f t="shared" si="79"/>
        <v>4.7533778987951081E-2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51222066</v>
      </c>
      <c r="E311" s="31">
        <v>50488466</v>
      </c>
      <c r="F311" s="31">
        <v>8296151</v>
      </c>
      <c r="G311" s="36">
        <f t="shared" si="72"/>
        <v>0.16196439635995941</v>
      </c>
      <c r="H311" s="31">
        <v>12325633</v>
      </c>
      <c r="I311" s="36">
        <f t="shared" si="73"/>
        <v>0.24063131307511101</v>
      </c>
      <c r="J311" s="31">
        <v>11585219</v>
      </c>
      <c r="K311" s="36">
        <f t="shared" si="74"/>
        <v>0.22946268559634986</v>
      </c>
      <c r="L311" s="31">
        <v>0</v>
      </c>
      <c r="M311" s="36">
        <f t="shared" si="75"/>
        <v>0</v>
      </c>
      <c r="N311" s="31">
        <f t="shared" si="76"/>
        <v>32207003</v>
      </c>
      <c r="O311" s="36">
        <f t="shared" si="77"/>
        <v>0.63790813133439228</v>
      </c>
      <c r="P311" s="31">
        <v>10254667</v>
      </c>
      <c r="Q311" s="31">
        <v>42560541</v>
      </c>
      <c r="R311" s="31">
        <v>42616943</v>
      </c>
      <c r="S311" s="31">
        <v>26845164</v>
      </c>
      <c r="T311" s="36">
        <f t="shared" si="78"/>
        <v>0.62991763627907338</v>
      </c>
      <c r="U311" s="36">
        <f t="shared" si="79"/>
        <v>0.12975087343157998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80564934</v>
      </c>
      <c r="E312" s="31">
        <v>86969329</v>
      </c>
      <c r="F312" s="31">
        <v>17971515</v>
      </c>
      <c r="G312" s="36">
        <f t="shared" si="72"/>
        <v>0.22306869884607614</v>
      </c>
      <c r="H312" s="31">
        <v>24774764</v>
      </c>
      <c r="I312" s="36">
        <f t="shared" si="73"/>
        <v>0.30751299318385839</v>
      </c>
      <c r="J312" s="31">
        <v>20938874</v>
      </c>
      <c r="K312" s="36">
        <f t="shared" si="74"/>
        <v>0.24076159079024284</v>
      </c>
      <c r="L312" s="31">
        <v>0</v>
      </c>
      <c r="M312" s="36">
        <f t="shared" si="75"/>
        <v>0</v>
      </c>
      <c r="N312" s="31">
        <f t="shared" si="76"/>
        <v>63685153</v>
      </c>
      <c r="O312" s="36">
        <f t="shared" si="77"/>
        <v>0.73227140800407919</v>
      </c>
      <c r="P312" s="31">
        <v>18347191</v>
      </c>
      <c r="Q312" s="31">
        <v>75767315</v>
      </c>
      <c r="R312" s="31">
        <v>75744514</v>
      </c>
      <c r="S312" s="31">
        <v>55791826</v>
      </c>
      <c r="T312" s="36">
        <f t="shared" si="78"/>
        <v>0.7365791006329514</v>
      </c>
      <c r="U312" s="36">
        <f t="shared" si="79"/>
        <v>0.14125775438866905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81538727</v>
      </c>
      <c r="E313" s="31">
        <v>81037610</v>
      </c>
      <c r="F313" s="31">
        <v>1860051</v>
      </c>
      <c r="G313" s="36">
        <f t="shared" si="72"/>
        <v>2.2811871958707423E-2</v>
      </c>
      <c r="H313" s="31">
        <v>28421171</v>
      </c>
      <c r="I313" s="36">
        <f t="shared" si="73"/>
        <v>0.348560396337804</v>
      </c>
      <c r="J313" s="31">
        <v>15763255</v>
      </c>
      <c r="K313" s="36">
        <f t="shared" si="74"/>
        <v>0.19451776773772078</v>
      </c>
      <c r="L313" s="31">
        <v>0</v>
      </c>
      <c r="M313" s="36">
        <f t="shared" si="75"/>
        <v>0</v>
      </c>
      <c r="N313" s="31">
        <f t="shared" si="76"/>
        <v>46044477</v>
      </c>
      <c r="O313" s="36">
        <f t="shared" si="77"/>
        <v>0.56818651241071894</v>
      </c>
      <c r="P313" s="31">
        <v>37702832</v>
      </c>
      <c r="Q313" s="31">
        <v>75132700</v>
      </c>
      <c r="R313" s="31">
        <v>77512768</v>
      </c>
      <c r="S313" s="31">
        <v>45554438</v>
      </c>
      <c r="T313" s="36">
        <f t="shared" si="78"/>
        <v>0.58770237698129935</v>
      </c>
      <c r="U313" s="36">
        <f t="shared" si="79"/>
        <v>-0.5819079320089271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49838798</v>
      </c>
      <c r="E314" s="31">
        <v>50570798</v>
      </c>
      <c r="F314" s="31">
        <v>7863147</v>
      </c>
      <c r="G314" s="36">
        <f t="shared" si="72"/>
        <v>0.15777160195556883</v>
      </c>
      <c r="H314" s="31">
        <v>9948946</v>
      </c>
      <c r="I314" s="36">
        <f t="shared" si="73"/>
        <v>0.19962251096023623</v>
      </c>
      <c r="J314" s="31">
        <v>11468594</v>
      </c>
      <c r="K314" s="36">
        <f t="shared" si="74"/>
        <v>0.22678293508439396</v>
      </c>
      <c r="L314" s="31">
        <v>0</v>
      </c>
      <c r="M314" s="36">
        <f t="shared" si="75"/>
        <v>0</v>
      </c>
      <c r="N314" s="31">
        <f t="shared" si="76"/>
        <v>29280687</v>
      </c>
      <c r="O314" s="36">
        <f t="shared" si="77"/>
        <v>0.57900385514976449</v>
      </c>
      <c r="P314" s="31">
        <v>11605764</v>
      </c>
      <c r="Q314" s="31">
        <v>42321533</v>
      </c>
      <c r="R314" s="31">
        <v>42715633</v>
      </c>
      <c r="S314" s="31">
        <v>28614246</v>
      </c>
      <c r="T314" s="36">
        <f t="shared" si="78"/>
        <v>0.66987760663642748</v>
      </c>
      <c r="U314" s="36">
        <f t="shared" si="79"/>
        <v>-1.1819127116491468E-2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35849638</v>
      </c>
      <c r="E315" s="31">
        <v>37362373</v>
      </c>
      <c r="F315" s="31">
        <v>8064847</v>
      </c>
      <c r="G315" s="36">
        <f t="shared" si="72"/>
        <v>0.22496313630837778</v>
      </c>
      <c r="H315" s="31">
        <v>10189256</v>
      </c>
      <c r="I315" s="36">
        <f t="shared" si="73"/>
        <v>0.28422200525427899</v>
      </c>
      <c r="J315" s="31">
        <v>7299813</v>
      </c>
      <c r="K315" s="36">
        <f t="shared" si="74"/>
        <v>0.19537873036062245</v>
      </c>
      <c r="L315" s="31">
        <v>0</v>
      </c>
      <c r="M315" s="36">
        <f t="shared" si="75"/>
        <v>0</v>
      </c>
      <c r="N315" s="31">
        <f t="shared" si="76"/>
        <v>25553916</v>
      </c>
      <c r="O315" s="36">
        <f t="shared" si="77"/>
        <v>0.68394788521596317</v>
      </c>
      <c r="P315" s="31">
        <v>8034455</v>
      </c>
      <c r="Q315" s="31">
        <v>30934700</v>
      </c>
      <c r="R315" s="31">
        <v>34129087</v>
      </c>
      <c r="S315" s="31">
        <v>23160487</v>
      </c>
      <c r="T315" s="36">
        <f t="shared" si="78"/>
        <v>0.67861431511484616</v>
      </c>
      <c r="U315" s="36">
        <f t="shared" si="79"/>
        <v>-9.1436444662394645E-2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0</v>
      </c>
      <c r="E316" s="31">
        <v>0</v>
      </c>
      <c r="F316" s="31">
        <v>0</v>
      </c>
      <c r="G316" s="36">
        <f t="shared" si="72"/>
        <v>0</v>
      </c>
      <c r="H316" s="31">
        <v>0</v>
      </c>
      <c r="I316" s="36">
        <f t="shared" si="73"/>
        <v>0</v>
      </c>
      <c r="J316" s="31">
        <v>0</v>
      </c>
      <c r="K316" s="36">
        <f t="shared" si="74"/>
        <v>0</v>
      </c>
      <c r="L316" s="31">
        <v>0</v>
      </c>
      <c r="M316" s="36">
        <f t="shared" si="75"/>
        <v>0</v>
      </c>
      <c r="N316" s="31">
        <f t="shared" si="76"/>
        <v>0</v>
      </c>
      <c r="O316" s="36">
        <f t="shared" si="77"/>
        <v>0</v>
      </c>
      <c r="P316" s="31">
        <v>0</v>
      </c>
      <c r="Q316" s="31">
        <v>0</v>
      </c>
      <c r="R316" s="31">
        <v>0</v>
      </c>
      <c r="S316" s="31">
        <v>0</v>
      </c>
      <c r="T316" s="36">
        <f t="shared" si="78"/>
        <v>0</v>
      </c>
      <c r="U316" s="36">
        <f t="shared" si="79"/>
        <v>0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299014163</v>
      </c>
      <c r="E317" s="32">
        <f>SUM(E311:E316)</f>
        <v>306428576</v>
      </c>
      <c r="F317" s="32">
        <f>SUM(F311:F316)</f>
        <v>44055711</v>
      </c>
      <c r="G317" s="37">
        <f t="shared" si="72"/>
        <v>0.14733653602889707</v>
      </c>
      <c r="H317" s="32">
        <f>SUM(H311:H316)</f>
        <v>85659770</v>
      </c>
      <c r="I317" s="37">
        <f t="shared" si="73"/>
        <v>0.28647395541595133</v>
      </c>
      <c r="J317" s="32">
        <f>SUM(J311:J316)</f>
        <v>67055755</v>
      </c>
      <c r="K317" s="37">
        <f t="shared" si="74"/>
        <v>0.21882996643237346</v>
      </c>
      <c r="L317" s="32">
        <f>SUM(L311:L316)</f>
        <v>0</v>
      </c>
      <c r="M317" s="37">
        <f t="shared" si="75"/>
        <v>0</v>
      </c>
      <c r="N317" s="32">
        <f t="shared" si="76"/>
        <v>196771236</v>
      </c>
      <c r="O317" s="37">
        <f t="shared" si="77"/>
        <v>0.64214388412652479</v>
      </c>
      <c r="P317" s="32">
        <f>SUM(P311:P316)</f>
        <v>85944909</v>
      </c>
      <c r="Q317" s="32">
        <f>SUM(Q311:Q316)</f>
        <v>266716789</v>
      </c>
      <c r="R317" s="32">
        <f>SUM(R311:R316)</f>
        <v>272718945</v>
      </c>
      <c r="S317" s="32">
        <f>SUM(S311:S316)</f>
        <v>179966161</v>
      </c>
      <c r="T317" s="37">
        <f t="shared" si="78"/>
        <v>0.65989607359327385</v>
      </c>
      <c r="U317" s="37">
        <f t="shared" si="79"/>
        <v>-0.21978211647184365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11505746</v>
      </c>
      <c r="E318" s="31">
        <v>10445968</v>
      </c>
      <c r="F318" s="31">
        <v>2140877</v>
      </c>
      <c r="G318" s="36">
        <f t="shared" si="72"/>
        <v>0.18607024698789632</v>
      </c>
      <c r="H318" s="31">
        <v>2285086</v>
      </c>
      <c r="I318" s="36">
        <f t="shared" si="73"/>
        <v>0.19860389756561633</v>
      </c>
      <c r="J318" s="31">
        <v>2244176</v>
      </c>
      <c r="K318" s="36">
        <f t="shared" si="74"/>
        <v>0.21483657617944071</v>
      </c>
      <c r="L318" s="31">
        <v>0</v>
      </c>
      <c r="M318" s="36">
        <f t="shared" si="75"/>
        <v>0</v>
      </c>
      <c r="N318" s="31">
        <f t="shared" si="76"/>
        <v>6670139</v>
      </c>
      <c r="O318" s="36">
        <f t="shared" si="77"/>
        <v>0.63853718487362776</v>
      </c>
      <c r="P318" s="31">
        <v>2774821</v>
      </c>
      <c r="Q318" s="31">
        <v>11802165</v>
      </c>
      <c r="R318" s="31">
        <v>10066667</v>
      </c>
      <c r="S318" s="31">
        <v>7851475</v>
      </c>
      <c r="T318" s="36">
        <f t="shared" si="78"/>
        <v>0.7799478218560324</v>
      </c>
      <c r="U318" s="36">
        <f t="shared" si="79"/>
        <v>-0.19123575899130074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79621704</v>
      </c>
      <c r="E319" s="31">
        <v>71445277</v>
      </c>
      <c r="F319" s="31">
        <v>13166208</v>
      </c>
      <c r="G319" s="36">
        <f t="shared" si="72"/>
        <v>0.16535953563616274</v>
      </c>
      <c r="H319" s="31">
        <v>25332868</v>
      </c>
      <c r="I319" s="36">
        <f t="shared" si="73"/>
        <v>0.31816535853088501</v>
      </c>
      <c r="J319" s="31">
        <v>16675639</v>
      </c>
      <c r="K319" s="36">
        <f t="shared" si="74"/>
        <v>0.23340435785559344</v>
      </c>
      <c r="L319" s="31">
        <v>0</v>
      </c>
      <c r="M319" s="36">
        <f t="shared" si="75"/>
        <v>0</v>
      </c>
      <c r="N319" s="31">
        <f t="shared" si="76"/>
        <v>55174715</v>
      </c>
      <c r="O319" s="36">
        <f t="shared" si="77"/>
        <v>0.7722653941141554</v>
      </c>
      <c r="P319" s="31">
        <v>15094189</v>
      </c>
      <c r="Q319" s="31">
        <v>69335118</v>
      </c>
      <c r="R319" s="31">
        <v>68153667</v>
      </c>
      <c r="S319" s="31">
        <v>44661816</v>
      </c>
      <c r="T319" s="36">
        <f t="shared" si="78"/>
        <v>0.65531053523503002</v>
      </c>
      <c r="U319" s="36">
        <f t="shared" si="79"/>
        <v>0.10477210799467263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19695180</v>
      </c>
      <c r="E320" s="31">
        <v>21840511</v>
      </c>
      <c r="F320" s="31">
        <v>3670034</v>
      </c>
      <c r="G320" s="36">
        <f t="shared" si="72"/>
        <v>0.18634173437358786</v>
      </c>
      <c r="H320" s="31">
        <v>4654989</v>
      </c>
      <c r="I320" s="36">
        <f t="shared" si="73"/>
        <v>0.23635168604704299</v>
      </c>
      <c r="J320" s="31">
        <v>6385019</v>
      </c>
      <c r="K320" s="36">
        <f t="shared" si="74"/>
        <v>0.29234750963473338</v>
      </c>
      <c r="L320" s="31">
        <v>0</v>
      </c>
      <c r="M320" s="36">
        <f t="shared" si="75"/>
        <v>0</v>
      </c>
      <c r="N320" s="31">
        <f t="shared" si="76"/>
        <v>14710042</v>
      </c>
      <c r="O320" s="36">
        <f t="shared" si="77"/>
        <v>0.67352096294816544</v>
      </c>
      <c r="P320" s="31">
        <v>4687929</v>
      </c>
      <c r="Q320" s="31">
        <v>17234073</v>
      </c>
      <c r="R320" s="31">
        <v>17222683</v>
      </c>
      <c r="S320" s="31">
        <v>12431986</v>
      </c>
      <c r="T320" s="36">
        <f t="shared" si="78"/>
        <v>0.72183793895527193</v>
      </c>
      <c r="U320" s="36">
        <f t="shared" si="79"/>
        <v>0.36201273526113553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13670055</v>
      </c>
      <c r="E321" s="31">
        <v>17622371</v>
      </c>
      <c r="F321" s="31">
        <v>2987362</v>
      </c>
      <c r="G321" s="36">
        <f t="shared" si="72"/>
        <v>0.21853328315065301</v>
      </c>
      <c r="H321" s="31">
        <v>3518515</v>
      </c>
      <c r="I321" s="36">
        <f t="shared" si="73"/>
        <v>0.25738850355759357</v>
      </c>
      <c r="J321" s="31">
        <v>2829030</v>
      </c>
      <c r="K321" s="36">
        <f t="shared" si="74"/>
        <v>0.16053628651899338</v>
      </c>
      <c r="L321" s="31">
        <v>0</v>
      </c>
      <c r="M321" s="36">
        <f t="shared" si="75"/>
        <v>0</v>
      </c>
      <c r="N321" s="31">
        <f t="shared" si="76"/>
        <v>9334907</v>
      </c>
      <c r="O321" s="36">
        <f t="shared" si="77"/>
        <v>0.52971912803333898</v>
      </c>
      <c r="P321" s="31">
        <v>2934984</v>
      </c>
      <c r="Q321" s="31">
        <v>13242414</v>
      </c>
      <c r="R321" s="31">
        <v>13020361</v>
      </c>
      <c r="S321" s="31">
        <v>9326205</v>
      </c>
      <c r="T321" s="36">
        <f t="shared" si="78"/>
        <v>0.71627852714682794</v>
      </c>
      <c r="U321" s="36">
        <f t="shared" si="79"/>
        <v>-3.6100367157027136E-2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22249577</v>
      </c>
      <c r="E322" s="31">
        <v>23243077</v>
      </c>
      <c r="F322" s="31">
        <v>4167876</v>
      </c>
      <c r="G322" s="36">
        <f t="shared" si="72"/>
        <v>0.18732383092047097</v>
      </c>
      <c r="H322" s="31">
        <v>5255584</v>
      </c>
      <c r="I322" s="36">
        <f t="shared" si="73"/>
        <v>0.2362105131257102</v>
      </c>
      <c r="J322" s="31">
        <v>4734010</v>
      </c>
      <c r="K322" s="36">
        <f t="shared" si="74"/>
        <v>0.20367397999843137</v>
      </c>
      <c r="L322" s="31">
        <v>0</v>
      </c>
      <c r="M322" s="36">
        <f t="shared" si="75"/>
        <v>0</v>
      </c>
      <c r="N322" s="31">
        <f t="shared" si="76"/>
        <v>14157470</v>
      </c>
      <c r="O322" s="36">
        <f t="shared" si="77"/>
        <v>0.6091048100042864</v>
      </c>
      <c r="P322" s="31">
        <v>4085552</v>
      </c>
      <c r="Q322" s="31">
        <v>21498635</v>
      </c>
      <c r="R322" s="31">
        <v>24287293</v>
      </c>
      <c r="S322" s="31">
        <v>15034304</v>
      </c>
      <c r="T322" s="36">
        <f t="shared" si="78"/>
        <v>0.61901933657242081</v>
      </c>
      <c r="U322" s="36">
        <f t="shared" si="79"/>
        <v>0.15871980089838544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146742262</v>
      </c>
      <c r="E323" s="32">
        <f>SUM(E318:E322)</f>
        <v>144597204</v>
      </c>
      <c r="F323" s="32">
        <f>SUM(F318:F322)</f>
        <v>26132357</v>
      </c>
      <c r="G323" s="37">
        <f t="shared" si="72"/>
        <v>0.17808337314576764</v>
      </c>
      <c r="H323" s="32">
        <f>SUM(H318:H322)</f>
        <v>41047042</v>
      </c>
      <c r="I323" s="37">
        <f t="shared" si="73"/>
        <v>0.2797220203679292</v>
      </c>
      <c r="J323" s="32">
        <f>SUM(J318:J322)</f>
        <v>32867874</v>
      </c>
      <c r="K323" s="37">
        <f t="shared" si="74"/>
        <v>0.2273064284147569</v>
      </c>
      <c r="L323" s="32">
        <f>SUM(L318:L322)</f>
        <v>0</v>
      </c>
      <c r="M323" s="37">
        <f t="shared" si="75"/>
        <v>0</v>
      </c>
      <c r="N323" s="32">
        <f t="shared" si="76"/>
        <v>100047273</v>
      </c>
      <c r="O323" s="37">
        <f t="shared" si="77"/>
        <v>0.69190323348161009</v>
      </c>
      <c r="P323" s="32">
        <f>SUM(P318:P322)</f>
        <v>29577475</v>
      </c>
      <c r="Q323" s="32">
        <f>SUM(Q318:Q322)</f>
        <v>133112405</v>
      </c>
      <c r="R323" s="32">
        <f>SUM(R318:R322)</f>
        <v>132750671</v>
      </c>
      <c r="S323" s="32">
        <f>SUM(S318:S322)</f>
        <v>89305786</v>
      </c>
      <c r="T323" s="37">
        <f t="shared" si="78"/>
        <v>0.67273321729575286</v>
      </c>
      <c r="U323" s="37">
        <f t="shared" si="79"/>
        <v>0.11124678492670514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1701775</v>
      </c>
      <c r="E324" s="31">
        <v>1701775</v>
      </c>
      <c r="F324" s="31">
        <v>325333</v>
      </c>
      <c r="G324" s="36">
        <f t="shared" si="72"/>
        <v>0.19117274610333329</v>
      </c>
      <c r="H324" s="31">
        <v>270565</v>
      </c>
      <c r="I324" s="36">
        <f t="shared" si="73"/>
        <v>0.15898987821539276</v>
      </c>
      <c r="J324" s="31">
        <v>375782</v>
      </c>
      <c r="K324" s="36">
        <f t="shared" si="74"/>
        <v>0.22081767566217625</v>
      </c>
      <c r="L324" s="31">
        <v>0</v>
      </c>
      <c r="M324" s="36">
        <f t="shared" si="75"/>
        <v>0</v>
      </c>
      <c r="N324" s="31">
        <f t="shared" si="76"/>
        <v>971680</v>
      </c>
      <c r="O324" s="36">
        <f t="shared" si="77"/>
        <v>0.57098029998090227</v>
      </c>
      <c r="P324" s="31">
        <v>448044</v>
      </c>
      <c r="Q324" s="31">
        <v>1922403</v>
      </c>
      <c r="R324" s="31">
        <v>1922403</v>
      </c>
      <c r="S324" s="31">
        <v>1091145</v>
      </c>
      <c r="T324" s="36">
        <f t="shared" si="78"/>
        <v>0.5675943077492076</v>
      </c>
      <c r="U324" s="36">
        <f t="shared" si="79"/>
        <v>-0.16128326682200855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32497322</v>
      </c>
      <c r="E325" s="31">
        <v>32033661</v>
      </c>
      <c r="F325" s="31">
        <v>5583417</v>
      </c>
      <c r="G325" s="36">
        <f t="shared" si="72"/>
        <v>0.17181160342996879</v>
      </c>
      <c r="H325" s="31">
        <v>9265528</v>
      </c>
      <c r="I325" s="36">
        <f t="shared" si="73"/>
        <v>0.28511666284378756</v>
      </c>
      <c r="J325" s="31">
        <v>6784717</v>
      </c>
      <c r="K325" s="36">
        <f t="shared" si="74"/>
        <v>0.21179961291342878</v>
      </c>
      <c r="L325" s="31">
        <v>0</v>
      </c>
      <c r="M325" s="36">
        <f t="shared" si="75"/>
        <v>0</v>
      </c>
      <c r="N325" s="31">
        <f t="shared" si="76"/>
        <v>21633662</v>
      </c>
      <c r="O325" s="36">
        <f t="shared" si="77"/>
        <v>0.67534154151159931</v>
      </c>
      <c r="P325" s="31">
        <v>7156897</v>
      </c>
      <c r="Q325" s="31">
        <v>29704084</v>
      </c>
      <c r="R325" s="31">
        <v>30525099</v>
      </c>
      <c r="S325" s="31">
        <v>21507200</v>
      </c>
      <c r="T325" s="36">
        <f t="shared" si="78"/>
        <v>0.70457429147076645</v>
      </c>
      <c r="U325" s="36">
        <f t="shared" si="79"/>
        <v>-5.2002983974758887E-2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64475100</v>
      </c>
      <c r="E326" s="31">
        <v>68150272</v>
      </c>
      <c r="F326" s="31">
        <v>14993769</v>
      </c>
      <c r="G326" s="36">
        <f t="shared" si="72"/>
        <v>0.23255131050591624</v>
      </c>
      <c r="H326" s="31">
        <v>16576892</v>
      </c>
      <c r="I326" s="36">
        <f t="shared" si="73"/>
        <v>0.25710533213597186</v>
      </c>
      <c r="J326" s="31">
        <v>16854904</v>
      </c>
      <c r="K326" s="36">
        <f t="shared" si="74"/>
        <v>0.24731968788033598</v>
      </c>
      <c r="L326" s="31">
        <v>0</v>
      </c>
      <c r="M326" s="36">
        <f t="shared" si="75"/>
        <v>0</v>
      </c>
      <c r="N326" s="31">
        <f t="shared" si="76"/>
        <v>48425565</v>
      </c>
      <c r="O326" s="36">
        <f t="shared" si="77"/>
        <v>0.71057038481078993</v>
      </c>
      <c r="P326" s="31">
        <v>15808480</v>
      </c>
      <c r="Q326" s="31">
        <v>58253827</v>
      </c>
      <c r="R326" s="31">
        <v>59171539</v>
      </c>
      <c r="S326" s="31">
        <v>47034567</v>
      </c>
      <c r="T326" s="36">
        <f t="shared" si="78"/>
        <v>0.7948849699515167</v>
      </c>
      <c r="U326" s="36">
        <f t="shared" si="79"/>
        <v>6.6193840268008008E-2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43233230</v>
      </c>
      <c r="E327" s="31">
        <v>48203355</v>
      </c>
      <c r="F327" s="31">
        <v>7508960</v>
      </c>
      <c r="G327" s="36">
        <f t="shared" si="72"/>
        <v>0.17368491782825388</v>
      </c>
      <c r="H327" s="31">
        <v>13810065</v>
      </c>
      <c r="I327" s="36">
        <f t="shared" si="73"/>
        <v>0.31943171953610683</v>
      </c>
      <c r="J327" s="31">
        <v>11291263</v>
      </c>
      <c r="K327" s="36">
        <f t="shared" si="74"/>
        <v>0.23424226384242341</v>
      </c>
      <c r="L327" s="31">
        <v>0</v>
      </c>
      <c r="M327" s="36">
        <f t="shared" si="75"/>
        <v>0</v>
      </c>
      <c r="N327" s="31">
        <f t="shared" si="76"/>
        <v>32610288</v>
      </c>
      <c r="O327" s="36">
        <f t="shared" si="77"/>
        <v>0.67651490233408029</v>
      </c>
      <c r="P327" s="31">
        <v>10042045</v>
      </c>
      <c r="Q327" s="31">
        <v>47110323</v>
      </c>
      <c r="R327" s="31">
        <v>47225323</v>
      </c>
      <c r="S327" s="31">
        <v>30302605</v>
      </c>
      <c r="T327" s="36">
        <f t="shared" si="78"/>
        <v>0.64166008986322864</v>
      </c>
      <c r="U327" s="36">
        <f t="shared" si="79"/>
        <v>0.12439876539091399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51470700</v>
      </c>
      <c r="E328" s="31">
        <v>51074300</v>
      </c>
      <c r="F328" s="31">
        <v>10863992</v>
      </c>
      <c r="G328" s="36">
        <f t="shared" si="72"/>
        <v>0.21107138624498986</v>
      </c>
      <c r="H328" s="31">
        <v>14125586</v>
      </c>
      <c r="I328" s="36">
        <f t="shared" si="73"/>
        <v>0.27443936064595975</v>
      </c>
      <c r="J328" s="31">
        <v>13747201</v>
      </c>
      <c r="K328" s="36">
        <f t="shared" si="74"/>
        <v>0.26916083039806715</v>
      </c>
      <c r="L328" s="31">
        <v>0</v>
      </c>
      <c r="M328" s="36">
        <f t="shared" si="75"/>
        <v>0</v>
      </c>
      <c r="N328" s="31">
        <f t="shared" si="76"/>
        <v>38736779</v>
      </c>
      <c r="O328" s="36">
        <f t="shared" si="77"/>
        <v>0.75843974366755884</v>
      </c>
      <c r="P328" s="31">
        <v>12443622</v>
      </c>
      <c r="Q328" s="31">
        <v>50410100</v>
      </c>
      <c r="R328" s="31">
        <v>50580200</v>
      </c>
      <c r="S328" s="31">
        <v>33967350</v>
      </c>
      <c r="T328" s="36">
        <f t="shared" si="78"/>
        <v>0.67155428408744922</v>
      </c>
      <c r="U328" s="36">
        <f t="shared" si="79"/>
        <v>0.10475880736332233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29338707</v>
      </c>
      <c r="E329" s="31">
        <v>32067598</v>
      </c>
      <c r="F329" s="31">
        <v>4551181</v>
      </c>
      <c r="G329" s="36">
        <f t="shared" si="72"/>
        <v>0.15512547979704763</v>
      </c>
      <c r="H329" s="31">
        <v>7029665</v>
      </c>
      <c r="I329" s="36">
        <f t="shared" si="73"/>
        <v>0.23960377667632046</v>
      </c>
      <c r="J329" s="31">
        <v>6317625</v>
      </c>
      <c r="K329" s="36">
        <f t="shared" si="74"/>
        <v>0.19700961076036938</v>
      </c>
      <c r="L329" s="31">
        <v>0</v>
      </c>
      <c r="M329" s="36">
        <f t="shared" si="75"/>
        <v>0</v>
      </c>
      <c r="N329" s="31">
        <f t="shared" si="76"/>
        <v>17898471</v>
      </c>
      <c r="O329" s="36">
        <f t="shared" si="77"/>
        <v>0.55814816563435776</v>
      </c>
      <c r="P329" s="31">
        <v>6043702</v>
      </c>
      <c r="Q329" s="31">
        <v>34036413</v>
      </c>
      <c r="R329" s="31">
        <v>34062708</v>
      </c>
      <c r="S329" s="31">
        <v>17149746</v>
      </c>
      <c r="T329" s="36">
        <f t="shared" si="78"/>
        <v>0.50347570721623192</v>
      </c>
      <c r="U329" s="36">
        <f t="shared" si="79"/>
        <v>4.5323710533709205E-2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28149006</v>
      </c>
      <c r="E330" s="31">
        <v>25732052</v>
      </c>
      <c r="F330" s="31">
        <v>4792985</v>
      </c>
      <c r="G330" s="36">
        <f t="shared" si="72"/>
        <v>0.17027190942372886</v>
      </c>
      <c r="H330" s="31">
        <v>9159909</v>
      </c>
      <c r="I330" s="36">
        <f t="shared" si="73"/>
        <v>0.32540790250284501</v>
      </c>
      <c r="J330" s="31">
        <v>5618163</v>
      </c>
      <c r="K330" s="36">
        <f t="shared" si="74"/>
        <v>0.2183332677860281</v>
      </c>
      <c r="L330" s="31">
        <v>0</v>
      </c>
      <c r="M330" s="36">
        <f t="shared" si="75"/>
        <v>0</v>
      </c>
      <c r="N330" s="31">
        <f t="shared" si="76"/>
        <v>19571057</v>
      </c>
      <c r="O330" s="36">
        <f t="shared" si="77"/>
        <v>0.76057117403617869</v>
      </c>
      <c r="P330" s="31">
        <v>5760005</v>
      </c>
      <c r="Q330" s="31">
        <v>23402803</v>
      </c>
      <c r="R330" s="31">
        <v>23111745</v>
      </c>
      <c r="S330" s="31">
        <v>19144366</v>
      </c>
      <c r="T330" s="36">
        <f t="shared" si="78"/>
        <v>0.82833927079067371</v>
      </c>
      <c r="U330" s="36">
        <f t="shared" si="79"/>
        <v>-2.4625325846071355E-2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8212058</v>
      </c>
      <c r="E331" s="31">
        <v>8212058</v>
      </c>
      <c r="F331" s="31">
        <v>2094330</v>
      </c>
      <c r="G331" s="36">
        <f t="shared" si="72"/>
        <v>0.25503107747168857</v>
      </c>
      <c r="H331" s="31">
        <v>2460870</v>
      </c>
      <c r="I331" s="36">
        <f t="shared" si="73"/>
        <v>0.29966544318123423</v>
      </c>
      <c r="J331" s="31">
        <v>2865904</v>
      </c>
      <c r="K331" s="36">
        <f t="shared" si="74"/>
        <v>0.34898730622701396</v>
      </c>
      <c r="L331" s="31">
        <v>0</v>
      </c>
      <c r="M331" s="36">
        <f t="shared" si="75"/>
        <v>0</v>
      </c>
      <c r="N331" s="31">
        <f t="shared" si="76"/>
        <v>7421104</v>
      </c>
      <c r="O331" s="36">
        <f t="shared" si="77"/>
        <v>0.90368382687993676</v>
      </c>
      <c r="P331" s="31">
        <v>3030689</v>
      </c>
      <c r="Q331" s="31">
        <v>10650080</v>
      </c>
      <c r="R331" s="31">
        <v>11378988</v>
      </c>
      <c r="S331" s="31">
        <v>7928908</v>
      </c>
      <c r="T331" s="36">
        <f t="shared" si="78"/>
        <v>0.6968025627586566</v>
      </c>
      <c r="U331" s="36">
        <f t="shared" si="79"/>
        <v>-5.4372124622486862E-2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259077898</v>
      </c>
      <c r="E332" s="32">
        <f>SUM(E324:E331)</f>
        <v>267175071</v>
      </c>
      <c r="F332" s="32">
        <f>SUM(F324:F331)</f>
        <v>50713967</v>
      </c>
      <c r="G332" s="37">
        <f t="shared" si="72"/>
        <v>0.19574794836416343</v>
      </c>
      <c r="H332" s="32">
        <f>SUM(H324:H331)</f>
        <v>72699080</v>
      </c>
      <c r="I332" s="37">
        <f t="shared" si="73"/>
        <v>0.28060703194372838</v>
      </c>
      <c r="J332" s="32">
        <f>SUM(J324:J331)</f>
        <v>63855559</v>
      </c>
      <c r="K332" s="37">
        <f t="shared" si="74"/>
        <v>0.23900268374963771</v>
      </c>
      <c r="L332" s="32">
        <f>SUM(L324:L331)</f>
        <v>0</v>
      </c>
      <c r="M332" s="37">
        <f t="shared" si="75"/>
        <v>0</v>
      </c>
      <c r="N332" s="32">
        <f t="shared" si="76"/>
        <v>187268606</v>
      </c>
      <c r="O332" s="37">
        <f t="shared" si="77"/>
        <v>0.70092095530873832</v>
      </c>
      <c r="P332" s="32">
        <f>SUM(P324:P331)</f>
        <v>60733484</v>
      </c>
      <c r="Q332" s="32">
        <f>SUM(Q324:Q331)</f>
        <v>255490033</v>
      </c>
      <c r="R332" s="32">
        <f>SUM(R324:R331)</f>
        <v>257978005</v>
      </c>
      <c r="S332" s="32">
        <f>SUM(S324:S331)</f>
        <v>178125887</v>
      </c>
      <c r="T332" s="37">
        <f t="shared" si="78"/>
        <v>0.69046927857279927</v>
      </c>
      <c r="U332" s="37">
        <f t="shared" si="79"/>
        <v>5.1406156775066547E-2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1882700</v>
      </c>
      <c r="E333" s="31">
        <v>1687457</v>
      </c>
      <c r="F333" s="31">
        <v>224119</v>
      </c>
      <c r="G333" s="36">
        <f t="shared" si="72"/>
        <v>0.11904127051574866</v>
      </c>
      <c r="H333" s="31">
        <v>237215</v>
      </c>
      <c r="I333" s="36">
        <f t="shared" si="73"/>
        <v>0.12599723800924204</v>
      </c>
      <c r="J333" s="31">
        <v>191304</v>
      </c>
      <c r="K333" s="36">
        <f t="shared" si="74"/>
        <v>0.11336822212358597</v>
      </c>
      <c r="L333" s="31">
        <v>0</v>
      </c>
      <c r="M333" s="36">
        <f t="shared" si="75"/>
        <v>0</v>
      </c>
      <c r="N333" s="31">
        <f t="shared" si="76"/>
        <v>652638</v>
      </c>
      <c r="O333" s="36">
        <f t="shared" si="77"/>
        <v>0.38675829961889402</v>
      </c>
      <c r="P333" s="31">
        <v>81594</v>
      </c>
      <c r="Q333" s="31">
        <v>348710</v>
      </c>
      <c r="R333" s="31">
        <v>895900</v>
      </c>
      <c r="S333" s="31">
        <v>267408</v>
      </c>
      <c r="T333" s="36">
        <f t="shared" si="78"/>
        <v>0.29847974104252706</v>
      </c>
      <c r="U333" s="36">
        <f t="shared" si="79"/>
        <v>1.3445841606000442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2219263</v>
      </c>
      <c r="E334" s="31">
        <v>2608067</v>
      </c>
      <c r="F334" s="31">
        <v>298650</v>
      </c>
      <c r="G334" s="36">
        <f t="shared" si="72"/>
        <v>0.13457170240751096</v>
      </c>
      <c r="H334" s="31">
        <v>777177</v>
      </c>
      <c r="I334" s="36">
        <f t="shared" si="73"/>
        <v>0.35019598848807015</v>
      </c>
      <c r="J334" s="31">
        <v>557677</v>
      </c>
      <c r="K334" s="36">
        <f t="shared" si="74"/>
        <v>0.21382771224818994</v>
      </c>
      <c r="L334" s="31">
        <v>0</v>
      </c>
      <c r="M334" s="36">
        <f t="shared" si="75"/>
        <v>0</v>
      </c>
      <c r="N334" s="31">
        <f t="shared" si="76"/>
        <v>1633504</v>
      </c>
      <c r="O334" s="36">
        <f t="shared" si="77"/>
        <v>0.6263274678142855</v>
      </c>
      <c r="P334" s="31">
        <v>574658</v>
      </c>
      <c r="Q334" s="31">
        <v>2155223</v>
      </c>
      <c r="R334" s="31">
        <v>2082389</v>
      </c>
      <c r="S334" s="31">
        <v>1422866</v>
      </c>
      <c r="T334" s="36">
        <f t="shared" si="78"/>
        <v>0.68328539960593337</v>
      </c>
      <c r="U334" s="36">
        <f t="shared" si="79"/>
        <v>-2.9549749590191077E-2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9872957</v>
      </c>
      <c r="E335" s="31">
        <v>9797839</v>
      </c>
      <c r="F335" s="31">
        <v>2175143</v>
      </c>
      <c r="G335" s="36">
        <f t="shared" si="72"/>
        <v>0.22031322530828404</v>
      </c>
      <c r="H335" s="31">
        <v>2482524</v>
      </c>
      <c r="I335" s="36">
        <f t="shared" si="73"/>
        <v>0.25144685629644697</v>
      </c>
      <c r="J335" s="31">
        <v>2427079</v>
      </c>
      <c r="K335" s="36">
        <f t="shared" si="74"/>
        <v>0.24771574629875015</v>
      </c>
      <c r="L335" s="31">
        <v>0</v>
      </c>
      <c r="M335" s="36">
        <f t="shared" si="75"/>
        <v>0</v>
      </c>
      <c r="N335" s="31">
        <f t="shared" si="76"/>
        <v>7084746</v>
      </c>
      <c r="O335" s="36">
        <f t="shared" si="77"/>
        <v>0.72309271462819502</v>
      </c>
      <c r="P335" s="31">
        <v>2031345</v>
      </c>
      <c r="Q335" s="31">
        <v>9526788</v>
      </c>
      <c r="R335" s="31">
        <v>9299251</v>
      </c>
      <c r="S335" s="31">
        <v>6203575</v>
      </c>
      <c r="T335" s="36">
        <f t="shared" si="78"/>
        <v>0.66710480231149794</v>
      </c>
      <c r="U335" s="36">
        <f t="shared" si="79"/>
        <v>0.19481378101701097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0</v>
      </c>
      <c r="O336" s="36">
        <f t="shared" si="77"/>
        <v>0</v>
      </c>
      <c r="P336" s="31">
        <v>0</v>
      </c>
      <c r="Q336" s="31">
        <v>0</v>
      </c>
      <c r="R336" s="31">
        <v>0</v>
      </c>
      <c r="S336" s="31">
        <v>0</v>
      </c>
      <c r="T336" s="36">
        <f t="shared" si="78"/>
        <v>0</v>
      </c>
      <c r="U336" s="36">
        <f t="shared" si="79"/>
        <v>0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13974920</v>
      </c>
      <c r="E337" s="32">
        <f>SUM(E333:E336)</f>
        <v>14093363</v>
      </c>
      <c r="F337" s="32">
        <f>SUM(F333:F336)</f>
        <v>2697912</v>
      </c>
      <c r="G337" s="37">
        <f t="shared" si="72"/>
        <v>0.19305384216868504</v>
      </c>
      <c r="H337" s="32">
        <f>SUM(H333:H336)</f>
        <v>3496916</v>
      </c>
      <c r="I337" s="37">
        <f t="shared" si="73"/>
        <v>0.25022797983816725</v>
      </c>
      <c r="J337" s="32">
        <f>SUM(J333:J336)</f>
        <v>3176060</v>
      </c>
      <c r="K337" s="37">
        <f t="shared" si="74"/>
        <v>0.22535856062176218</v>
      </c>
      <c r="L337" s="32">
        <f>SUM(L333:L336)</f>
        <v>0</v>
      </c>
      <c r="M337" s="37">
        <f t="shared" si="75"/>
        <v>0</v>
      </c>
      <c r="N337" s="32">
        <f t="shared" si="76"/>
        <v>9370888</v>
      </c>
      <c r="O337" s="37">
        <f t="shared" si="77"/>
        <v>0.66491496742118972</v>
      </c>
      <c r="P337" s="32">
        <f>SUM(P333:P336)</f>
        <v>2687597</v>
      </c>
      <c r="Q337" s="32">
        <f>SUM(Q333:Q336)</f>
        <v>12030721</v>
      </c>
      <c r="R337" s="32">
        <f>SUM(R333:R336)</f>
        <v>12277540</v>
      </c>
      <c r="S337" s="32">
        <f>SUM(S333:S336)</f>
        <v>7893849</v>
      </c>
      <c r="T337" s="37">
        <f t="shared" si="78"/>
        <v>0.64295037931051335</v>
      </c>
      <c r="U337" s="37">
        <f t="shared" si="79"/>
        <v>0.18174711461577009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2335680858</v>
      </c>
      <c r="E338" s="32">
        <f>SUM(E302,E304:E309,E311:E316,E318:E322,E324:E331,E333:E336)</f>
        <v>2386045575</v>
      </c>
      <c r="F338" s="32">
        <f>SUM(F302,F304:F309,F311:F316,F318:F322,F324:F331,F333:F336)</f>
        <v>458644573</v>
      </c>
      <c r="G338" s="37">
        <f t="shared" si="72"/>
        <v>0.19636440116768727</v>
      </c>
      <c r="H338" s="32">
        <f>SUM(H302,H304:H309,H311:H316,H318:H322,H324:H331,H333:H336)</f>
        <v>692031571</v>
      </c>
      <c r="I338" s="37">
        <f t="shared" si="73"/>
        <v>0.29628687011314281</v>
      </c>
      <c r="J338" s="32">
        <f>SUM(J302,J304:J309,J311:J316,J318:J322,J324:J331,J333:J336)</f>
        <v>584673235</v>
      </c>
      <c r="K338" s="37">
        <f t="shared" si="74"/>
        <v>0.24503858649053675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1735349379</v>
      </c>
      <c r="O338" s="37">
        <f t="shared" si="77"/>
        <v>0.72729096090295764</v>
      </c>
      <c r="P338" s="32">
        <f>SUM(P302,P304:P309,P311:P316,P318:P322,P324:P331,P333:P336)</f>
        <v>577545692</v>
      </c>
      <c r="Q338" s="32">
        <f>SUM(Q302,Q304:Q309,Q311:Q316,Q318:Q322,Q324:Q331,Q333:Q336)</f>
        <v>2211953279</v>
      </c>
      <c r="R338" s="32">
        <f>SUM(R302,R304:R309,R311:R316,R318:R322,R324:R331,R333:R336)</f>
        <v>2252019232</v>
      </c>
      <c r="S338" s="32">
        <f>SUM(S302,S304:S309,S311:S316,S318:S322,S324:S331,S333:S336)</f>
        <v>1630358638</v>
      </c>
      <c r="T338" s="37">
        <f t="shared" si="78"/>
        <v>0.72395413628510252</v>
      </c>
      <c r="U338" s="37">
        <f t="shared" si="79"/>
        <v>1.2341089369600988E-2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11120789060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11078524864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2160363262</v>
      </c>
      <c r="G339" s="39">
        <f t="shared" si="72"/>
        <v>0.19426348709108596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2602517036</v>
      </c>
      <c r="I339" s="39">
        <f t="shared" si="73"/>
        <v>0.23402269586794949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2547273463</v>
      </c>
      <c r="K339" s="39">
        <f t="shared" si="74"/>
        <v>0.22992893857894761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7310153761</v>
      </c>
      <c r="O339" s="39">
        <f t="shared" si="77"/>
        <v>0.65984901877636837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2621001956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10656556259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10524889398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7418573335</v>
      </c>
      <c r="T339" s="39">
        <f t="shared" si="78"/>
        <v>0.70485998042029019</v>
      </c>
      <c r="U339" s="39">
        <f t="shared" si="79"/>
        <v>-2.8129888583723006E-2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52" orientation="landscape" r:id="rId1"/>
  <rowBreaks count="9" manualBreakCount="9">
    <brk id="54" max="16383" man="1"/>
    <brk id="85" max="16383" man="1"/>
    <brk id="103" max="16383" man="1"/>
    <brk id="170" max="16383" man="1"/>
    <brk id="205" max="16383" man="1"/>
    <brk id="231" max="16383" man="1"/>
    <brk id="260" max="16383" man="1"/>
    <brk id="300" max="16383" man="1"/>
    <brk id="3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60"/>
  <sheetViews>
    <sheetView showGridLines="0" tabSelected="1" view="pageBreakPreview" zoomScale="60" zoomScaleNormal="100" workbookViewId="0">
      <selection activeCell="A86" sqref="A86:XFD86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1" width="11.7265625" customWidth="1"/>
    <col min="12" max="13" width="11.7265625" hidden="1" customWidth="1"/>
    <col min="1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607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558069277</v>
      </c>
      <c r="E8" s="31">
        <v>562626922</v>
      </c>
      <c r="F8" s="31">
        <v>133125324</v>
      </c>
      <c r="G8" s="36">
        <f>IF(($D8       =0),0,($F8       /$D8       ))</f>
        <v>0.23854623339173714</v>
      </c>
      <c r="H8" s="31">
        <v>140895177</v>
      </c>
      <c r="I8" s="36">
        <f>IF(($D8       =0),0,($H8       /$D8       ))</f>
        <v>0.25246897259316425</v>
      </c>
      <c r="J8" s="31">
        <v>131145272</v>
      </c>
      <c r="K8" s="36">
        <f>IF(($E8       =0),0,($J8       /$E8       ))</f>
        <v>0.23309455497403303</v>
      </c>
      <c r="L8" s="31">
        <v>0</v>
      </c>
      <c r="M8" s="36">
        <f>IF(($E8       =0),0,($L8       /$E8       ))</f>
        <v>0</v>
      </c>
      <c r="N8" s="31">
        <f>$F8       +$H8       +$J8</f>
        <v>405165773</v>
      </c>
      <c r="O8" s="36">
        <f>IF(($E8       =0),0,($N8       /$E8       ))</f>
        <v>0.72013221756210233</v>
      </c>
      <c r="P8" s="31">
        <v>129485470</v>
      </c>
      <c r="Q8" s="31">
        <v>537338208</v>
      </c>
      <c r="R8" s="31">
        <v>538856409</v>
      </c>
      <c r="S8" s="31">
        <v>386972942</v>
      </c>
      <c r="T8" s="36">
        <f>IF(($R8       =0),0,($S8       /$R8       ))</f>
        <v>0.71813740272318072</v>
      </c>
      <c r="U8" s="36">
        <f>IF(($P8       =0),0,(($J8       /$P8       )-1))</f>
        <v>1.2818442100105853E-2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706633880</v>
      </c>
      <c r="E9" s="31">
        <v>667338150</v>
      </c>
      <c r="F9" s="31">
        <v>90713778</v>
      </c>
      <c r="G9" s="36">
        <f>IF(($D9       =0),0,($F9       /$D9       ))</f>
        <v>0.12837450986641061</v>
      </c>
      <c r="H9" s="31">
        <v>0</v>
      </c>
      <c r="I9" s="36">
        <f>IF(($D9       =0),0,($H9       /$D9       ))</f>
        <v>0</v>
      </c>
      <c r="J9" s="31">
        <v>0</v>
      </c>
      <c r="K9" s="36">
        <f>IF(($E9       =0),0,($J9       /$E9       ))</f>
        <v>0</v>
      </c>
      <c r="L9" s="31">
        <v>0</v>
      </c>
      <c r="M9" s="36">
        <f>IF(($E9       =0),0,($L9       /$E9       ))</f>
        <v>0</v>
      </c>
      <c r="N9" s="31">
        <f>$F9       +$H9       +$J9</f>
        <v>90713778</v>
      </c>
      <c r="O9" s="36">
        <f>IF(($E9       =0),0,($N9       /$E9       ))</f>
        <v>0.1359337511275206</v>
      </c>
      <c r="P9" s="31">
        <v>137204066</v>
      </c>
      <c r="Q9" s="31">
        <v>689409040</v>
      </c>
      <c r="R9" s="31">
        <v>673995540</v>
      </c>
      <c r="S9" s="31">
        <v>418054728</v>
      </c>
      <c r="T9" s="36">
        <f>IF(($R9       =0),0,($S9       /$R9       ))</f>
        <v>0.62026334476931411</v>
      </c>
      <c r="U9" s="36">
        <f>IF(($P9       =0),0,(($J9       /$P9       )-1))</f>
        <v>-1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1264703157</v>
      </c>
      <c r="E10" s="32">
        <f>SUM(E8:E9)</f>
        <v>1229965072</v>
      </c>
      <c r="F10" s="32">
        <f>SUM(F8:F9)</f>
        <v>223839102</v>
      </c>
      <c r="G10" s="37">
        <f t="shared" ref="G10:G54" si="0">IF(($D10      =0),0,($F10      /$D10      ))</f>
        <v>0.17698943879524134</v>
      </c>
      <c r="H10" s="32">
        <f>SUM(H8:H9)</f>
        <v>140895177</v>
      </c>
      <c r="I10" s="37">
        <f t="shared" ref="I10:I54" si="1">IF(($D10      =0),0,($H10      /$D10      ))</f>
        <v>0.11140572886227088</v>
      </c>
      <c r="J10" s="32">
        <f>SUM(J8:J9)</f>
        <v>131145272</v>
      </c>
      <c r="K10" s="37">
        <f t="shared" ref="K10:K54" si="2">IF(($E10      =0),0,($J10      /$E10      ))</f>
        <v>0.10662520016665969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495879551</v>
      </c>
      <c r="O10" s="37">
        <f t="shared" ref="O10:O54" si="5">IF(($E10      =0),0,($N10      /$E10      ))</f>
        <v>0.40316555509472224</v>
      </c>
      <c r="P10" s="32">
        <f>SUM(P8:P9)</f>
        <v>266689536</v>
      </c>
      <c r="Q10" s="32">
        <f>SUM(Q8:Q9)</f>
        <v>1226747248</v>
      </c>
      <c r="R10" s="32">
        <f>SUM(R8:R9)</f>
        <v>1212851949</v>
      </c>
      <c r="S10" s="32">
        <f>SUM(S8:S9)</f>
        <v>805027670</v>
      </c>
      <c r="T10" s="37">
        <f t="shared" ref="T10:T54" si="6">IF(($R10      =0),0,($S10      /$R10      ))</f>
        <v>0.66374768219958558</v>
      </c>
      <c r="U10" s="37">
        <f t="shared" ref="U10:U54" si="7">IF(($P10      =0),0,(($J10      /$P10      )-1))</f>
        <v>-0.50824740270274416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9962307</v>
      </c>
      <c r="E11" s="31">
        <v>10072131</v>
      </c>
      <c r="F11" s="31">
        <v>2575531</v>
      </c>
      <c r="G11" s="36">
        <f t="shared" si="0"/>
        <v>0.25852756796191884</v>
      </c>
      <c r="H11" s="31">
        <v>1941849</v>
      </c>
      <c r="I11" s="36">
        <f t="shared" si="1"/>
        <v>0.1949196104878117</v>
      </c>
      <c r="J11" s="31">
        <v>2858942</v>
      </c>
      <c r="K11" s="36">
        <f t="shared" si="2"/>
        <v>0.2838467847568702</v>
      </c>
      <c r="L11" s="31">
        <v>0</v>
      </c>
      <c r="M11" s="36">
        <f t="shared" si="3"/>
        <v>0</v>
      </c>
      <c r="N11" s="31">
        <f t="shared" si="4"/>
        <v>7376322</v>
      </c>
      <c r="O11" s="36">
        <f t="shared" si="5"/>
        <v>0.73234968846215365</v>
      </c>
      <c r="P11" s="31">
        <v>2367937</v>
      </c>
      <c r="Q11" s="31">
        <v>9309862</v>
      </c>
      <c r="R11" s="31">
        <v>9489862</v>
      </c>
      <c r="S11" s="31">
        <v>7618703</v>
      </c>
      <c r="T11" s="36">
        <f t="shared" si="6"/>
        <v>0.8028254783894645</v>
      </c>
      <c r="U11" s="36">
        <f t="shared" si="7"/>
        <v>0.20735560109918461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4544925</v>
      </c>
      <c r="E12" s="31">
        <v>3905455</v>
      </c>
      <c r="F12" s="31">
        <v>1276841</v>
      </c>
      <c r="G12" s="36">
        <f t="shared" si="0"/>
        <v>0.28093774924778736</v>
      </c>
      <c r="H12" s="31">
        <v>1535674</v>
      </c>
      <c r="I12" s="36">
        <f t="shared" si="1"/>
        <v>0.33788764391051557</v>
      </c>
      <c r="J12" s="31">
        <v>1353635</v>
      </c>
      <c r="K12" s="36">
        <f t="shared" si="2"/>
        <v>0.34660110025592411</v>
      </c>
      <c r="L12" s="31">
        <v>0</v>
      </c>
      <c r="M12" s="36">
        <f t="shared" si="3"/>
        <v>0</v>
      </c>
      <c r="N12" s="31">
        <f t="shared" si="4"/>
        <v>4166150</v>
      </c>
      <c r="O12" s="36">
        <f t="shared" si="5"/>
        <v>1.0667515052663519</v>
      </c>
      <c r="P12" s="31">
        <v>632769</v>
      </c>
      <c r="Q12" s="31">
        <v>5666187</v>
      </c>
      <c r="R12" s="31">
        <v>5787806</v>
      </c>
      <c r="S12" s="31">
        <v>2504031</v>
      </c>
      <c r="T12" s="36">
        <f t="shared" si="6"/>
        <v>0.43263906910494238</v>
      </c>
      <c r="U12" s="36">
        <f t="shared" si="7"/>
        <v>1.1392245827466265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36886655</v>
      </c>
      <c r="E13" s="31">
        <v>37333680</v>
      </c>
      <c r="F13" s="31">
        <v>9196145</v>
      </c>
      <c r="G13" s="36">
        <f t="shared" si="0"/>
        <v>0.24930818476221278</v>
      </c>
      <c r="H13" s="31">
        <v>3615755</v>
      </c>
      <c r="I13" s="36">
        <f t="shared" si="1"/>
        <v>9.8023390844195549E-2</v>
      </c>
      <c r="J13" s="31">
        <v>-996565</v>
      </c>
      <c r="K13" s="36">
        <f t="shared" si="2"/>
        <v>-2.6693457489323315E-2</v>
      </c>
      <c r="L13" s="31">
        <v>0</v>
      </c>
      <c r="M13" s="36">
        <f t="shared" si="3"/>
        <v>0</v>
      </c>
      <c r="N13" s="31">
        <f t="shared" si="4"/>
        <v>11815335</v>
      </c>
      <c r="O13" s="36">
        <f t="shared" si="5"/>
        <v>0.31647924876411859</v>
      </c>
      <c r="P13" s="31">
        <v>7837226</v>
      </c>
      <c r="Q13" s="31">
        <v>41360892</v>
      </c>
      <c r="R13" s="31">
        <v>27742769</v>
      </c>
      <c r="S13" s="31">
        <v>20686580</v>
      </c>
      <c r="T13" s="36">
        <f t="shared" si="6"/>
        <v>0.74565664299767631</v>
      </c>
      <c r="U13" s="36">
        <f t="shared" si="7"/>
        <v>-1.1271578744826294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12366924</v>
      </c>
      <c r="E14" s="31">
        <v>12420924</v>
      </c>
      <c r="F14" s="31">
        <v>3126034</v>
      </c>
      <c r="G14" s="36">
        <f t="shared" si="0"/>
        <v>0.25277376977492544</v>
      </c>
      <c r="H14" s="31">
        <v>3706132</v>
      </c>
      <c r="I14" s="36">
        <f t="shared" si="1"/>
        <v>0.29968098777028146</v>
      </c>
      <c r="J14" s="31">
        <v>3498098</v>
      </c>
      <c r="K14" s="36">
        <f t="shared" si="2"/>
        <v>0.28162945043380028</v>
      </c>
      <c r="L14" s="31">
        <v>0</v>
      </c>
      <c r="M14" s="36">
        <f t="shared" si="3"/>
        <v>0</v>
      </c>
      <c r="N14" s="31">
        <f t="shared" si="4"/>
        <v>10330264</v>
      </c>
      <c r="O14" s="36">
        <f t="shared" si="5"/>
        <v>0.8316824094568166</v>
      </c>
      <c r="P14" s="31">
        <v>3081832</v>
      </c>
      <c r="Q14" s="31">
        <v>12727458</v>
      </c>
      <c r="R14" s="31">
        <v>13939061</v>
      </c>
      <c r="S14" s="31">
        <v>9626796</v>
      </c>
      <c r="T14" s="36">
        <f t="shared" si="6"/>
        <v>0.6906344695672112</v>
      </c>
      <c r="U14" s="36">
        <f t="shared" si="7"/>
        <v>0.13507095779393552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17448577</v>
      </c>
      <c r="E15" s="31">
        <v>17448577</v>
      </c>
      <c r="F15" s="31">
        <v>3475630</v>
      </c>
      <c r="G15" s="36">
        <f t="shared" si="0"/>
        <v>0.19919274792437228</v>
      </c>
      <c r="H15" s="31">
        <v>4325769</v>
      </c>
      <c r="I15" s="36">
        <f t="shared" si="1"/>
        <v>0.24791528845016989</v>
      </c>
      <c r="J15" s="31">
        <v>3512584</v>
      </c>
      <c r="K15" s="36">
        <f t="shared" si="2"/>
        <v>0.20131062836814714</v>
      </c>
      <c r="L15" s="31">
        <v>0</v>
      </c>
      <c r="M15" s="36">
        <f t="shared" si="3"/>
        <v>0</v>
      </c>
      <c r="N15" s="31">
        <f t="shared" si="4"/>
        <v>11313983</v>
      </c>
      <c r="O15" s="36">
        <f t="shared" si="5"/>
        <v>0.64841866474268928</v>
      </c>
      <c r="P15" s="31">
        <v>3321669</v>
      </c>
      <c r="Q15" s="31">
        <v>15499097</v>
      </c>
      <c r="R15" s="31">
        <v>15121104</v>
      </c>
      <c r="S15" s="31">
        <v>9581892</v>
      </c>
      <c r="T15" s="36">
        <f t="shared" si="6"/>
        <v>0.63367674741209368</v>
      </c>
      <c r="U15" s="36">
        <f t="shared" si="7"/>
        <v>5.7475624452647089E-2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35166514</v>
      </c>
      <c r="E16" s="31">
        <v>31427810</v>
      </c>
      <c r="F16" s="31">
        <v>7057408</v>
      </c>
      <c r="G16" s="36">
        <f t="shared" si="0"/>
        <v>0.20068545889990688</v>
      </c>
      <c r="H16" s="31">
        <v>8788310</v>
      </c>
      <c r="I16" s="36">
        <f t="shared" si="1"/>
        <v>0.24990563466142821</v>
      </c>
      <c r="J16" s="31">
        <v>11425381</v>
      </c>
      <c r="K16" s="36">
        <f t="shared" si="2"/>
        <v>0.36354365767134267</v>
      </c>
      <c r="L16" s="31">
        <v>0</v>
      </c>
      <c r="M16" s="36">
        <f t="shared" si="3"/>
        <v>0</v>
      </c>
      <c r="N16" s="31">
        <f t="shared" si="4"/>
        <v>27271099</v>
      </c>
      <c r="O16" s="36">
        <f t="shared" si="5"/>
        <v>0.86773780928419764</v>
      </c>
      <c r="P16" s="31">
        <v>6884369</v>
      </c>
      <c r="Q16" s="31">
        <v>33253684</v>
      </c>
      <c r="R16" s="31">
        <v>33342292</v>
      </c>
      <c r="S16" s="31">
        <v>21990109</v>
      </c>
      <c r="T16" s="36">
        <f t="shared" si="6"/>
        <v>0.65952601578799686</v>
      </c>
      <c r="U16" s="36">
        <f t="shared" si="7"/>
        <v>0.65961194119606303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43679391</v>
      </c>
      <c r="E17" s="31">
        <v>49176041</v>
      </c>
      <c r="F17" s="31">
        <v>10995015</v>
      </c>
      <c r="G17" s="36">
        <f t="shared" si="0"/>
        <v>0.25172088594367076</v>
      </c>
      <c r="H17" s="31">
        <v>14528678</v>
      </c>
      <c r="I17" s="36">
        <f t="shared" si="1"/>
        <v>0.33262089208157686</v>
      </c>
      <c r="J17" s="31">
        <v>12880287</v>
      </c>
      <c r="K17" s="36">
        <f t="shared" si="2"/>
        <v>0.2619219997803402</v>
      </c>
      <c r="L17" s="31">
        <v>0</v>
      </c>
      <c r="M17" s="36">
        <f t="shared" si="3"/>
        <v>0</v>
      </c>
      <c r="N17" s="31">
        <f t="shared" si="4"/>
        <v>38403980</v>
      </c>
      <c r="O17" s="36">
        <f t="shared" si="5"/>
        <v>0.78094899912744098</v>
      </c>
      <c r="P17" s="31">
        <v>10273460</v>
      </c>
      <c r="Q17" s="31">
        <v>36031900</v>
      </c>
      <c r="R17" s="31">
        <v>28457092</v>
      </c>
      <c r="S17" s="31">
        <v>5462385</v>
      </c>
      <c r="T17" s="36">
        <f t="shared" si="6"/>
        <v>0.19195162316655545</v>
      </c>
      <c r="U17" s="36">
        <f t="shared" si="7"/>
        <v>0.25374382145839869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8939180</v>
      </c>
      <c r="E18" s="31">
        <v>9009180</v>
      </c>
      <c r="F18" s="31">
        <v>945716</v>
      </c>
      <c r="G18" s="36">
        <f t="shared" si="0"/>
        <v>0.10579449121731524</v>
      </c>
      <c r="H18" s="31">
        <v>1601616</v>
      </c>
      <c r="I18" s="36">
        <f t="shared" si="1"/>
        <v>0.17916811161650173</v>
      </c>
      <c r="J18" s="31">
        <v>2649716</v>
      </c>
      <c r="K18" s="36">
        <f t="shared" si="2"/>
        <v>0.29411289373727689</v>
      </c>
      <c r="L18" s="31">
        <v>0</v>
      </c>
      <c r="M18" s="36">
        <f t="shared" si="3"/>
        <v>0</v>
      </c>
      <c r="N18" s="31">
        <f t="shared" si="4"/>
        <v>5197048</v>
      </c>
      <c r="O18" s="36">
        <f t="shared" si="5"/>
        <v>0.57686137917102331</v>
      </c>
      <c r="P18" s="31">
        <v>3087464</v>
      </c>
      <c r="Q18" s="31">
        <v>16521704</v>
      </c>
      <c r="R18" s="31">
        <v>17132654</v>
      </c>
      <c r="S18" s="31">
        <v>7352749</v>
      </c>
      <c r="T18" s="36">
        <f t="shared" si="6"/>
        <v>0.42916579065917049</v>
      </c>
      <c r="U18" s="36">
        <f t="shared" si="7"/>
        <v>-0.1417823819160321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168994473</v>
      </c>
      <c r="E19" s="32">
        <f>SUM(E11:E18)</f>
        <v>170793798</v>
      </c>
      <c r="F19" s="32">
        <f>SUM(F11:F18)</f>
        <v>38648320</v>
      </c>
      <c r="G19" s="37">
        <f t="shared" si="0"/>
        <v>0.22869576332238983</v>
      </c>
      <c r="H19" s="32">
        <f>SUM(H11:H18)</f>
        <v>40043783</v>
      </c>
      <c r="I19" s="37">
        <f t="shared" si="1"/>
        <v>0.23695321088992063</v>
      </c>
      <c r="J19" s="32">
        <f>SUM(J11:J18)</f>
        <v>37182078</v>
      </c>
      <c r="K19" s="37">
        <f t="shared" si="2"/>
        <v>0.21770157017059835</v>
      </c>
      <c r="L19" s="32">
        <f>SUM(L11:L18)</f>
        <v>0</v>
      </c>
      <c r="M19" s="37">
        <f t="shared" si="3"/>
        <v>0</v>
      </c>
      <c r="N19" s="32">
        <f t="shared" si="4"/>
        <v>115874181</v>
      </c>
      <c r="O19" s="37">
        <f t="shared" si="5"/>
        <v>0.67844489880130188</v>
      </c>
      <c r="P19" s="32">
        <f>SUM(P11:P18)</f>
        <v>37486726</v>
      </c>
      <c r="Q19" s="32">
        <f>SUM(Q11:Q18)</f>
        <v>170370784</v>
      </c>
      <c r="R19" s="32">
        <f>SUM(R11:R18)</f>
        <v>151012640</v>
      </c>
      <c r="S19" s="32">
        <f>SUM(S11:S18)</f>
        <v>84823245</v>
      </c>
      <c r="T19" s="37">
        <f t="shared" si="6"/>
        <v>0.56169632555261595</v>
      </c>
      <c r="U19" s="37">
        <f t="shared" si="7"/>
        <v>-8.1268233454157013E-3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3900000</v>
      </c>
      <c r="E20" s="31">
        <v>4222600</v>
      </c>
      <c r="F20" s="31">
        <v>153745</v>
      </c>
      <c r="G20" s="36">
        <f t="shared" si="0"/>
        <v>3.9421794871794869E-2</v>
      </c>
      <c r="H20" s="31">
        <v>518675</v>
      </c>
      <c r="I20" s="36">
        <f t="shared" si="1"/>
        <v>0.13299358974358974</v>
      </c>
      <c r="J20" s="31">
        <v>820163</v>
      </c>
      <c r="K20" s="36">
        <f t="shared" si="2"/>
        <v>0.19423175294842041</v>
      </c>
      <c r="L20" s="31">
        <v>0</v>
      </c>
      <c r="M20" s="36">
        <f t="shared" si="3"/>
        <v>0</v>
      </c>
      <c r="N20" s="31">
        <f t="shared" si="4"/>
        <v>1492583</v>
      </c>
      <c r="O20" s="36">
        <f t="shared" si="5"/>
        <v>0.35347487330080996</v>
      </c>
      <c r="P20" s="31">
        <v>1066995</v>
      </c>
      <c r="Q20" s="31">
        <v>2217393</v>
      </c>
      <c r="R20" s="31">
        <v>3240000</v>
      </c>
      <c r="S20" s="31">
        <v>1525784</v>
      </c>
      <c r="T20" s="36">
        <f t="shared" si="6"/>
        <v>0.470920987654321</v>
      </c>
      <c r="U20" s="36">
        <f t="shared" si="7"/>
        <v>-0.2313337925669755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46667428</v>
      </c>
      <c r="E21" s="31">
        <v>47335910</v>
      </c>
      <c r="F21" s="31">
        <v>11541589</v>
      </c>
      <c r="G21" s="36">
        <f t="shared" si="0"/>
        <v>0.24731572950624148</v>
      </c>
      <c r="H21" s="31">
        <v>11112958</v>
      </c>
      <c r="I21" s="36">
        <f t="shared" si="1"/>
        <v>0.23813092934969546</v>
      </c>
      <c r="J21" s="31">
        <v>10637679</v>
      </c>
      <c r="K21" s="36">
        <f t="shared" si="2"/>
        <v>0.22472746377961256</v>
      </c>
      <c r="L21" s="31">
        <v>0</v>
      </c>
      <c r="M21" s="36">
        <f t="shared" si="3"/>
        <v>0</v>
      </c>
      <c r="N21" s="31">
        <f t="shared" si="4"/>
        <v>33292226</v>
      </c>
      <c r="O21" s="36">
        <f t="shared" si="5"/>
        <v>0.70331860103671817</v>
      </c>
      <c r="P21" s="31">
        <v>11000566</v>
      </c>
      <c r="Q21" s="31">
        <v>45133508</v>
      </c>
      <c r="R21" s="31">
        <v>45565272</v>
      </c>
      <c r="S21" s="31">
        <v>32396378</v>
      </c>
      <c r="T21" s="36">
        <f t="shared" si="6"/>
        <v>0.71098835973150776</v>
      </c>
      <c r="U21" s="36">
        <f t="shared" si="7"/>
        <v>-3.2988029888643911E-2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9029138</v>
      </c>
      <c r="E22" s="31">
        <v>8994141</v>
      </c>
      <c r="F22" s="31">
        <v>1924699</v>
      </c>
      <c r="G22" s="36">
        <f t="shared" si="0"/>
        <v>0.21316530991109006</v>
      </c>
      <c r="H22" s="31">
        <v>2081939</v>
      </c>
      <c r="I22" s="36">
        <f t="shared" si="1"/>
        <v>0.23058003986648559</v>
      </c>
      <c r="J22" s="31">
        <v>2152764</v>
      </c>
      <c r="K22" s="36">
        <f t="shared" si="2"/>
        <v>0.23935181803353983</v>
      </c>
      <c r="L22" s="31">
        <v>0</v>
      </c>
      <c r="M22" s="36">
        <f t="shared" si="3"/>
        <v>0</v>
      </c>
      <c r="N22" s="31">
        <f t="shared" si="4"/>
        <v>6159402</v>
      </c>
      <c r="O22" s="36">
        <f t="shared" si="5"/>
        <v>0.68482382030701983</v>
      </c>
      <c r="P22" s="31">
        <v>2031709</v>
      </c>
      <c r="Q22" s="31">
        <v>6638009</v>
      </c>
      <c r="R22" s="31">
        <v>8243026</v>
      </c>
      <c r="S22" s="31">
        <v>5168957</v>
      </c>
      <c r="T22" s="36">
        <f t="shared" si="6"/>
        <v>0.62707032587304712</v>
      </c>
      <c r="U22" s="36">
        <f t="shared" si="7"/>
        <v>5.9582843802926444E-2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2466008</v>
      </c>
      <c r="E23" s="31">
        <v>2397295</v>
      </c>
      <c r="F23" s="31">
        <v>562818</v>
      </c>
      <c r="G23" s="36">
        <f t="shared" si="0"/>
        <v>0.22823040314548859</v>
      </c>
      <c r="H23" s="31">
        <v>493550</v>
      </c>
      <c r="I23" s="36">
        <f t="shared" si="1"/>
        <v>0.2001412809690804</v>
      </c>
      <c r="J23" s="31">
        <v>530795</v>
      </c>
      <c r="K23" s="36">
        <f t="shared" si="2"/>
        <v>0.22141413551523698</v>
      </c>
      <c r="L23" s="31">
        <v>0</v>
      </c>
      <c r="M23" s="36">
        <f t="shared" si="3"/>
        <v>0</v>
      </c>
      <c r="N23" s="31">
        <f t="shared" si="4"/>
        <v>1587163</v>
      </c>
      <c r="O23" s="36">
        <f t="shared" si="5"/>
        <v>0.66206411809977495</v>
      </c>
      <c r="P23" s="31">
        <v>574322</v>
      </c>
      <c r="Q23" s="31">
        <v>4043379</v>
      </c>
      <c r="R23" s="31">
        <v>2914702</v>
      </c>
      <c r="S23" s="31">
        <v>1835014</v>
      </c>
      <c r="T23" s="36">
        <f t="shared" si="6"/>
        <v>0.62957173666467448</v>
      </c>
      <c r="U23" s="36">
        <f t="shared" si="7"/>
        <v>-7.5788494955791319E-2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14710865</v>
      </c>
      <c r="E24" s="31">
        <v>14680365</v>
      </c>
      <c r="F24" s="31">
        <v>3530740</v>
      </c>
      <c r="G24" s="36">
        <f t="shared" si="0"/>
        <v>0.24000900015056897</v>
      </c>
      <c r="H24" s="31">
        <v>3718973</v>
      </c>
      <c r="I24" s="36">
        <f t="shared" si="1"/>
        <v>0.25280450877633642</v>
      </c>
      <c r="J24" s="31">
        <v>3819972</v>
      </c>
      <c r="K24" s="36">
        <f t="shared" si="2"/>
        <v>0.26020960650501535</v>
      </c>
      <c r="L24" s="31">
        <v>0</v>
      </c>
      <c r="M24" s="36">
        <f t="shared" si="3"/>
        <v>0</v>
      </c>
      <c r="N24" s="31">
        <f t="shared" si="4"/>
        <v>11069685</v>
      </c>
      <c r="O24" s="36">
        <f t="shared" si="5"/>
        <v>0.75404698725133879</v>
      </c>
      <c r="P24" s="31">
        <v>3443608</v>
      </c>
      <c r="Q24" s="31">
        <v>11527012</v>
      </c>
      <c r="R24" s="31">
        <v>11570012</v>
      </c>
      <c r="S24" s="31">
        <v>10537261</v>
      </c>
      <c r="T24" s="36">
        <f t="shared" si="6"/>
        <v>0.91073898626898575</v>
      </c>
      <c r="U24" s="36">
        <f t="shared" si="7"/>
        <v>0.10929350843650032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51606410</v>
      </c>
      <c r="E25" s="31">
        <v>52294888</v>
      </c>
      <c r="F25" s="31">
        <v>12533625</v>
      </c>
      <c r="G25" s="36">
        <f t="shared" si="0"/>
        <v>0.24286953888092583</v>
      </c>
      <c r="H25" s="31">
        <v>14737173</v>
      </c>
      <c r="I25" s="36">
        <f t="shared" si="1"/>
        <v>0.2855686531963762</v>
      </c>
      <c r="J25" s="31">
        <v>14857193</v>
      </c>
      <c r="K25" s="36">
        <f t="shared" si="2"/>
        <v>0.28410411740436275</v>
      </c>
      <c r="L25" s="31">
        <v>0</v>
      </c>
      <c r="M25" s="36">
        <f t="shared" si="3"/>
        <v>0</v>
      </c>
      <c r="N25" s="31">
        <f t="shared" si="4"/>
        <v>42127991</v>
      </c>
      <c r="O25" s="36">
        <f t="shared" si="5"/>
        <v>0.8055852610297205</v>
      </c>
      <c r="P25" s="31">
        <v>12537327</v>
      </c>
      <c r="Q25" s="31">
        <v>48857902</v>
      </c>
      <c r="R25" s="31">
        <v>48894515</v>
      </c>
      <c r="S25" s="31">
        <v>48311217</v>
      </c>
      <c r="T25" s="36">
        <f t="shared" si="6"/>
        <v>0.9880702774125073</v>
      </c>
      <c r="U25" s="36">
        <f t="shared" si="7"/>
        <v>0.18503673071620441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77953055</v>
      </c>
      <c r="E26" s="31">
        <v>78103054</v>
      </c>
      <c r="F26" s="31">
        <v>17650090</v>
      </c>
      <c r="G26" s="36">
        <f t="shared" si="0"/>
        <v>0.22641947772284229</v>
      </c>
      <c r="H26" s="31">
        <v>2016507</v>
      </c>
      <c r="I26" s="36">
        <f t="shared" si="1"/>
        <v>2.5868222868237815E-2</v>
      </c>
      <c r="J26" s="31">
        <v>18553565</v>
      </c>
      <c r="K26" s="36">
        <f t="shared" si="2"/>
        <v>0.23755236254910084</v>
      </c>
      <c r="L26" s="31">
        <v>0</v>
      </c>
      <c r="M26" s="36">
        <f t="shared" si="3"/>
        <v>0</v>
      </c>
      <c r="N26" s="31">
        <f t="shared" si="4"/>
        <v>38220162</v>
      </c>
      <c r="O26" s="36">
        <f t="shared" si="5"/>
        <v>0.48935553787691838</v>
      </c>
      <c r="P26" s="31">
        <v>18188446</v>
      </c>
      <c r="Q26" s="31">
        <v>68854056</v>
      </c>
      <c r="R26" s="31">
        <v>71086286</v>
      </c>
      <c r="S26" s="31">
        <v>53083380</v>
      </c>
      <c r="T26" s="36">
        <f t="shared" si="6"/>
        <v>0.74674572251531046</v>
      </c>
      <c r="U26" s="36">
        <f t="shared" si="7"/>
        <v>2.0074227341907003E-2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206332904</v>
      </c>
      <c r="E27" s="32">
        <f>SUM(E20:E26)</f>
        <v>208028253</v>
      </c>
      <c r="F27" s="32">
        <f>SUM(F20:F26)</f>
        <v>47897306</v>
      </c>
      <c r="G27" s="37">
        <f t="shared" si="0"/>
        <v>0.23213605329763595</v>
      </c>
      <c r="H27" s="32">
        <f>SUM(H20:H26)</f>
        <v>34679775</v>
      </c>
      <c r="I27" s="37">
        <f t="shared" si="1"/>
        <v>0.16807680368808264</v>
      </c>
      <c r="J27" s="32">
        <f>SUM(J20:J26)</f>
        <v>51372131</v>
      </c>
      <c r="K27" s="37">
        <f t="shared" si="2"/>
        <v>0.24694785568381425</v>
      </c>
      <c r="L27" s="32">
        <f>SUM(L20:L26)</f>
        <v>0</v>
      </c>
      <c r="M27" s="37">
        <f t="shared" si="3"/>
        <v>0</v>
      </c>
      <c r="N27" s="32">
        <f t="shared" si="4"/>
        <v>133949212</v>
      </c>
      <c r="O27" s="37">
        <f t="shared" si="5"/>
        <v>0.64389913422000422</v>
      </c>
      <c r="P27" s="32">
        <f>SUM(P20:P26)</f>
        <v>48842973</v>
      </c>
      <c r="Q27" s="32">
        <f>SUM(Q20:Q26)</f>
        <v>187271259</v>
      </c>
      <c r="R27" s="32">
        <f>SUM(R20:R26)</f>
        <v>191513813</v>
      </c>
      <c r="S27" s="32">
        <f>SUM(S20:S26)</f>
        <v>152857991</v>
      </c>
      <c r="T27" s="37">
        <f t="shared" si="6"/>
        <v>0.79815648075473278</v>
      </c>
      <c r="U27" s="37">
        <f t="shared" si="7"/>
        <v>5.1781409784371624E-2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7362241</v>
      </c>
      <c r="E28" s="31">
        <v>7362241</v>
      </c>
      <c r="F28" s="31">
        <v>1933542</v>
      </c>
      <c r="G28" s="36">
        <f t="shared" si="0"/>
        <v>0.26262954445528203</v>
      </c>
      <c r="H28" s="31">
        <v>2176626</v>
      </c>
      <c r="I28" s="36">
        <f t="shared" si="1"/>
        <v>0.29564720850621434</v>
      </c>
      <c r="J28" s="31">
        <v>1915329</v>
      </c>
      <c r="K28" s="36">
        <f t="shared" si="2"/>
        <v>0.2601557053076638</v>
      </c>
      <c r="L28" s="31">
        <v>0</v>
      </c>
      <c r="M28" s="36">
        <f t="shared" si="3"/>
        <v>0</v>
      </c>
      <c r="N28" s="31">
        <f t="shared" si="4"/>
        <v>6025497</v>
      </c>
      <c r="O28" s="36">
        <f t="shared" si="5"/>
        <v>0.81843245826916011</v>
      </c>
      <c r="P28" s="31">
        <v>1539205</v>
      </c>
      <c r="Q28" s="31">
        <v>7586800</v>
      </c>
      <c r="R28" s="31">
        <v>7436612</v>
      </c>
      <c r="S28" s="31">
        <v>4764767</v>
      </c>
      <c r="T28" s="36">
        <f t="shared" si="6"/>
        <v>0.64071743960825167</v>
      </c>
      <c r="U28" s="36">
        <f t="shared" si="7"/>
        <v>0.24436251181616475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3875659</v>
      </c>
      <c r="E29" s="31">
        <v>3875659</v>
      </c>
      <c r="F29" s="31">
        <v>55000</v>
      </c>
      <c r="G29" s="36">
        <f t="shared" si="0"/>
        <v>1.4191134978593319E-2</v>
      </c>
      <c r="H29" s="31">
        <v>46518</v>
      </c>
      <c r="I29" s="36">
        <f t="shared" si="1"/>
        <v>1.2002603944258254E-2</v>
      </c>
      <c r="J29" s="31">
        <v>0</v>
      </c>
      <c r="K29" s="36">
        <f t="shared" si="2"/>
        <v>0</v>
      </c>
      <c r="L29" s="31">
        <v>0</v>
      </c>
      <c r="M29" s="36">
        <f t="shared" si="3"/>
        <v>0</v>
      </c>
      <c r="N29" s="31">
        <f t="shared" si="4"/>
        <v>101518</v>
      </c>
      <c r="O29" s="36">
        <f t="shared" si="5"/>
        <v>2.6193738922851571E-2</v>
      </c>
      <c r="P29" s="31">
        <v>460039</v>
      </c>
      <c r="Q29" s="31">
        <v>14443577</v>
      </c>
      <c r="R29" s="31">
        <v>13812102</v>
      </c>
      <c r="S29" s="31">
        <v>1633117</v>
      </c>
      <c r="T29" s="36">
        <f t="shared" si="6"/>
        <v>0.11823812190208267</v>
      </c>
      <c r="U29" s="36">
        <f t="shared" si="7"/>
        <v>-1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2942034</v>
      </c>
      <c r="E30" s="31">
        <v>3707659</v>
      </c>
      <c r="F30" s="31">
        <v>501577</v>
      </c>
      <c r="G30" s="36">
        <f t="shared" si="0"/>
        <v>0.17048647296394262</v>
      </c>
      <c r="H30" s="31">
        <v>701895</v>
      </c>
      <c r="I30" s="36">
        <f t="shared" si="1"/>
        <v>0.23857474114847074</v>
      </c>
      <c r="J30" s="31">
        <v>509072</v>
      </c>
      <c r="K30" s="36">
        <f t="shared" si="2"/>
        <v>0.13730281020989255</v>
      </c>
      <c r="L30" s="31">
        <v>0</v>
      </c>
      <c r="M30" s="36">
        <f t="shared" si="3"/>
        <v>0</v>
      </c>
      <c r="N30" s="31">
        <f t="shared" si="4"/>
        <v>1712544</v>
      </c>
      <c r="O30" s="36">
        <f t="shared" si="5"/>
        <v>0.46189360995711848</v>
      </c>
      <c r="P30" s="31">
        <v>516860</v>
      </c>
      <c r="Q30" s="31">
        <v>2697145</v>
      </c>
      <c r="R30" s="31">
        <v>2054097</v>
      </c>
      <c r="S30" s="31">
        <v>1510752</v>
      </c>
      <c r="T30" s="36">
        <f t="shared" si="6"/>
        <v>0.73548230682387439</v>
      </c>
      <c r="U30" s="36">
        <f t="shared" si="7"/>
        <v>-1.5067910072359969E-2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7490237</v>
      </c>
      <c r="E31" s="31">
        <v>7920529</v>
      </c>
      <c r="F31" s="31">
        <v>1809664</v>
      </c>
      <c r="G31" s="36">
        <f t="shared" si="0"/>
        <v>0.24160303605880562</v>
      </c>
      <c r="H31" s="31">
        <v>1836889</v>
      </c>
      <c r="I31" s="36">
        <f t="shared" si="1"/>
        <v>0.24523776750989321</v>
      </c>
      <c r="J31" s="31">
        <v>2441188</v>
      </c>
      <c r="K31" s="36">
        <f t="shared" si="2"/>
        <v>0.30821022181725488</v>
      </c>
      <c r="L31" s="31">
        <v>0</v>
      </c>
      <c r="M31" s="36">
        <f t="shared" si="3"/>
        <v>0</v>
      </c>
      <c r="N31" s="31">
        <f t="shared" si="4"/>
        <v>6087741</v>
      </c>
      <c r="O31" s="36">
        <f t="shared" si="5"/>
        <v>0.76860282943222602</v>
      </c>
      <c r="P31" s="31">
        <v>1934482</v>
      </c>
      <c r="Q31" s="31">
        <v>4698111</v>
      </c>
      <c r="R31" s="31">
        <v>4812720</v>
      </c>
      <c r="S31" s="31">
        <v>5877588</v>
      </c>
      <c r="T31" s="36">
        <f t="shared" si="6"/>
        <v>1.2212611579314816</v>
      </c>
      <c r="U31" s="36">
        <f t="shared" si="7"/>
        <v>0.26193368560679287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11337279</v>
      </c>
      <c r="E32" s="31">
        <v>11489279</v>
      </c>
      <c r="F32" s="31">
        <v>3061207</v>
      </c>
      <c r="G32" s="36">
        <f t="shared" si="0"/>
        <v>0.27001249594369159</v>
      </c>
      <c r="H32" s="31">
        <v>2274976</v>
      </c>
      <c r="I32" s="36">
        <f t="shared" si="1"/>
        <v>0.20066331612726476</v>
      </c>
      <c r="J32" s="31">
        <v>1973417</v>
      </c>
      <c r="K32" s="36">
        <f t="shared" si="2"/>
        <v>0.17176160488399664</v>
      </c>
      <c r="L32" s="31">
        <v>0</v>
      </c>
      <c r="M32" s="36">
        <f t="shared" si="3"/>
        <v>0</v>
      </c>
      <c r="N32" s="31">
        <f t="shared" si="4"/>
        <v>7309600</v>
      </c>
      <c r="O32" s="36">
        <f t="shared" si="5"/>
        <v>0.63621050546339764</v>
      </c>
      <c r="P32" s="31">
        <v>2201993</v>
      </c>
      <c r="Q32" s="31">
        <v>8716672</v>
      </c>
      <c r="R32" s="31">
        <v>10826607</v>
      </c>
      <c r="S32" s="31">
        <v>5958557</v>
      </c>
      <c r="T32" s="36">
        <f t="shared" si="6"/>
        <v>0.5503623619107999</v>
      </c>
      <c r="U32" s="36">
        <f t="shared" si="7"/>
        <v>-0.10380414469982424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38508230</v>
      </c>
      <c r="E33" s="31">
        <v>39506230</v>
      </c>
      <c r="F33" s="31">
        <v>8447766</v>
      </c>
      <c r="G33" s="36">
        <f t="shared" si="0"/>
        <v>0.21937559841104096</v>
      </c>
      <c r="H33" s="31">
        <v>11840397</v>
      </c>
      <c r="I33" s="36">
        <f t="shared" si="1"/>
        <v>0.30747705100961537</v>
      </c>
      <c r="J33" s="31">
        <v>9749054</v>
      </c>
      <c r="K33" s="36">
        <f t="shared" si="2"/>
        <v>0.24677257232593441</v>
      </c>
      <c r="L33" s="31">
        <v>0</v>
      </c>
      <c r="M33" s="36">
        <f t="shared" si="3"/>
        <v>0</v>
      </c>
      <c r="N33" s="31">
        <f t="shared" si="4"/>
        <v>30037217</v>
      </c>
      <c r="O33" s="36">
        <f t="shared" si="5"/>
        <v>0.76031595523035223</v>
      </c>
      <c r="P33" s="31">
        <v>11098213</v>
      </c>
      <c r="Q33" s="31">
        <v>43506265</v>
      </c>
      <c r="R33" s="31">
        <v>45773265</v>
      </c>
      <c r="S33" s="31">
        <v>28922866</v>
      </c>
      <c r="T33" s="36">
        <f t="shared" si="6"/>
        <v>0.63187246966105648</v>
      </c>
      <c r="U33" s="36">
        <f t="shared" si="7"/>
        <v>-0.12156542679438576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6688352</v>
      </c>
      <c r="E34" s="31">
        <v>6709493</v>
      </c>
      <c r="F34" s="31">
        <v>1403490</v>
      </c>
      <c r="G34" s="36">
        <f t="shared" si="0"/>
        <v>0.20984092942476712</v>
      </c>
      <c r="H34" s="31">
        <v>1557548</v>
      </c>
      <c r="I34" s="36">
        <f t="shared" si="1"/>
        <v>0.23287470515905861</v>
      </c>
      <c r="J34" s="31">
        <v>1369952</v>
      </c>
      <c r="K34" s="36">
        <f t="shared" si="2"/>
        <v>0.20418115049825672</v>
      </c>
      <c r="L34" s="31">
        <v>0</v>
      </c>
      <c r="M34" s="36">
        <f t="shared" si="3"/>
        <v>0</v>
      </c>
      <c r="N34" s="31">
        <f t="shared" si="4"/>
        <v>4330990</v>
      </c>
      <c r="O34" s="36">
        <f t="shared" si="5"/>
        <v>0.64550182852862359</v>
      </c>
      <c r="P34" s="31">
        <v>1460579</v>
      </c>
      <c r="Q34" s="31">
        <v>6260039</v>
      </c>
      <c r="R34" s="31">
        <v>6215039</v>
      </c>
      <c r="S34" s="31">
        <v>4387338</v>
      </c>
      <c r="T34" s="36">
        <f t="shared" si="6"/>
        <v>0.70592284296204744</v>
      </c>
      <c r="U34" s="36">
        <f t="shared" si="7"/>
        <v>-6.204868069443692E-2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78204032</v>
      </c>
      <c r="E35" s="32">
        <f>SUM(E28:E34)</f>
        <v>80571090</v>
      </c>
      <c r="F35" s="32">
        <f>SUM(F28:F34)</f>
        <v>17212246</v>
      </c>
      <c r="G35" s="37">
        <f t="shared" si="0"/>
        <v>0.22009409949604644</v>
      </c>
      <c r="H35" s="32">
        <f>SUM(H28:H34)</f>
        <v>20434849</v>
      </c>
      <c r="I35" s="37">
        <f t="shared" si="1"/>
        <v>0.26130173185955424</v>
      </c>
      <c r="J35" s="32">
        <f>SUM(J28:J34)</f>
        <v>17958012</v>
      </c>
      <c r="K35" s="37">
        <f t="shared" si="2"/>
        <v>0.22288406424686572</v>
      </c>
      <c r="L35" s="32">
        <f>SUM(L28:L34)</f>
        <v>0</v>
      </c>
      <c r="M35" s="37">
        <f t="shared" si="3"/>
        <v>0</v>
      </c>
      <c r="N35" s="32">
        <f t="shared" si="4"/>
        <v>55605107</v>
      </c>
      <c r="O35" s="37">
        <f t="shared" si="5"/>
        <v>0.69013720678223422</v>
      </c>
      <c r="P35" s="32">
        <f>SUM(P28:P34)</f>
        <v>19211371</v>
      </c>
      <c r="Q35" s="32">
        <f>SUM(Q28:Q34)</f>
        <v>87908609</v>
      </c>
      <c r="R35" s="32">
        <f>SUM(R28:R34)</f>
        <v>90930442</v>
      </c>
      <c r="S35" s="32">
        <f>SUM(S28:S34)</f>
        <v>53054985</v>
      </c>
      <c r="T35" s="37">
        <f t="shared" si="6"/>
        <v>0.58346780058541892</v>
      </c>
      <c r="U35" s="37">
        <f t="shared" si="7"/>
        <v>-6.524047659066079E-2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19343916</v>
      </c>
      <c r="E36" s="31">
        <v>17181180</v>
      </c>
      <c r="F36" s="31">
        <v>4045120</v>
      </c>
      <c r="G36" s="36">
        <f t="shared" si="0"/>
        <v>0.20911587912189031</v>
      </c>
      <c r="H36" s="31">
        <v>4036674</v>
      </c>
      <c r="I36" s="36">
        <f t="shared" si="1"/>
        <v>0.20867925605136003</v>
      </c>
      <c r="J36" s="31">
        <v>4130100</v>
      </c>
      <c r="K36" s="36">
        <f t="shared" si="2"/>
        <v>0.24038511906632723</v>
      </c>
      <c r="L36" s="31">
        <v>0</v>
      </c>
      <c r="M36" s="36">
        <f t="shared" si="3"/>
        <v>0</v>
      </c>
      <c r="N36" s="31">
        <f t="shared" si="4"/>
        <v>12211894</v>
      </c>
      <c r="O36" s="36">
        <f t="shared" si="5"/>
        <v>0.7107715535254272</v>
      </c>
      <c r="P36" s="31">
        <v>3965501</v>
      </c>
      <c r="Q36" s="31">
        <v>18165065</v>
      </c>
      <c r="R36" s="31">
        <v>18229059</v>
      </c>
      <c r="S36" s="31">
        <v>11978766</v>
      </c>
      <c r="T36" s="36">
        <f t="shared" si="6"/>
        <v>0.65712475888086164</v>
      </c>
      <c r="U36" s="36">
        <f t="shared" si="7"/>
        <v>4.150774391432499E-2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8562900</v>
      </c>
      <c r="E37" s="31">
        <v>10820820</v>
      </c>
      <c r="F37" s="31">
        <v>1994461</v>
      </c>
      <c r="G37" s="36">
        <f t="shared" si="0"/>
        <v>0.2329188709432552</v>
      </c>
      <c r="H37" s="31">
        <v>1944032</v>
      </c>
      <c r="I37" s="36">
        <f t="shared" si="1"/>
        <v>0.22702962781300728</v>
      </c>
      <c r="J37" s="31">
        <v>2122564</v>
      </c>
      <c r="K37" s="36">
        <f t="shared" si="2"/>
        <v>0.19615555937535234</v>
      </c>
      <c r="L37" s="31">
        <v>0</v>
      </c>
      <c r="M37" s="36">
        <f t="shared" si="3"/>
        <v>0</v>
      </c>
      <c r="N37" s="31">
        <f t="shared" si="4"/>
        <v>6061057</v>
      </c>
      <c r="O37" s="36">
        <f t="shared" si="5"/>
        <v>0.56012917690156572</v>
      </c>
      <c r="P37" s="31">
        <v>2013563</v>
      </c>
      <c r="Q37" s="31">
        <v>8165583</v>
      </c>
      <c r="R37" s="31">
        <v>8344877</v>
      </c>
      <c r="S37" s="31">
        <v>4636095</v>
      </c>
      <c r="T37" s="36">
        <f t="shared" si="6"/>
        <v>0.55556181355339329</v>
      </c>
      <c r="U37" s="36">
        <f t="shared" si="7"/>
        <v>5.4133394385971645E-2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13420722</v>
      </c>
      <c r="E38" s="31">
        <v>15388663</v>
      </c>
      <c r="F38" s="31">
        <v>3800191</v>
      </c>
      <c r="G38" s="36">
        <f t="shared" si="0"/>
        <v>0.28315846196650224</v>
      </c>
      <c r="H38" s="31">
        <v>3301833</v>
      </c>
      <c r="I38" s="36">
        <f t="shared" si="1"/>
        <v>0.24602499030976127</v>
      </c>
      <c r="J38" s="31">
        <v>3082186</v>
      </c>
      <c r="K38" s="36">
        <f t="shared" si="2"/>
        <v>0.20028939486165886</v>
      </c>
      <c r="L38" s="31">
        <v>0</v>
      </c>
      <c r="M38" s="36">
        <f t="shared" si="3"/>
        <v>0</v>
      </c>
      <c r="N38" s="31">
        <f t="shared" si="4"/>
        <v>10184210</v>
      </c>
      <c r="O38" s="36">
        <f t="shared" si="5"/>
        <v>0.66179953385164125</v>
      </c>
      <c r="P38" s="31">
        <v>131134</v>
      </c>
      <c r="Q38" s="31">
        <v>9885036</v>
      </c>
      <c r="R38" s="31">
        <v>7538752</v>
      </c>
      <c r="S38" s="31">
        <v>252958</v>
      </c>
      <c r="T38" s="36">
        <f t="shared" si="6"/>
        <v>3.3554360191182839E-2</v>
      </c>
      <c r="U38" s="36">
        <f t="shared" si="7"/>
        <v>22.504095047813689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16892401</v>
      </c>
      <c r="E39" s="31">
        <v>18833774</v>
      </c>
      <c r="F39" s="31">
        <v>3921506</v>
      </c>
      <c r="G39" s="36">
        <f t="shared" si="0"/>
        <v>0.23214615850049972</v>
      </c>
      <c r="H39" s="31">
        <v>4000844</v>
      </c>
      <c r="I39" s="36">
        <f t="shared" si="1"/>
        <v>0.23684282654668215</v>
      </c>
      <c r="J39" s="31">
        <v>4486972</v>
      </c>
      <c r="K39" s="36">
        <f t="shared" si="2"/>
        <v>0.23824072647362127</v>
      </c>
      <c r="L39" s="31">
        <v>0</v>
      </c>
      <c r="M39" s="36">
        <f t="shared" si="3"/>
        <v>0</v>
      </c>
      <c r="N39" s="31">
        <f t="shared" si="4"/>
        <v>12409322</v>
      </c>
      <c r="O39" s="36">
        <f t="shared" si="5"/>
        <v>0.65888663631622635</v>
      </c>
      <c r="P39" s="31">
        <v>3695167</v>
      </c>
      <c r="Q39" s="31">
        <v>16724072</v>
      </c>
      <c r="R39" s="31">
        <v>16847241</v>
      </c>
      <c r="S39" s="31">
        <v>10496582</v>
      </c>
      <c r="T39" s="36">
        <f t="shared" si="6"/>
        <v>0.6230445685438939</v>
      </c>
      <c r="U39" s="36">
        <f t="shared" si="7"/>
        <v>0.21428124899361789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58219939</v>
      </c>
      <c r="E40" s="32">
        <f>SUM(E36:E39)</f>
        <v>62224437</v>
      </c>
      <c r="F40" s="32">
        <f>SUM(F36:F39)</f>
        <v>13761278</v>
      </c>
      <c r="G40" s="37">
        <f t="shared" si="0"/>
        <v>0.23636709753337254</v>
      </c>
      <c r="H40" s="32">
        <f>SUM(H36:H39)</f>
        <v>13283383</v>
      </c>
      <c r="I40" s="37">
        <f t="shared" si="1"/>
        <v>0.22815865540498076</v>
      </c>
      <c r="J40" s="32">
        <f>SUM(J36:J39)</f>
        <v>13821822</v>
      </c>
      <c r="K40" s="37">
        <f t="shared" si="2"/>
        <v>0.22212851841471865</v>
      </c>
      <c r="L40" s="32">
        <f>SUM(L36:L39)</f>
        <v>0</v>
      </c>
      <c r="M40" s="37">
        <f t="shared" si="3"/>
        <v>0</v>
      </c>
      <c r="N40" s="32">
        <f t="shared" si="4"/>
        <v>40866483</v>
      </c>
      <c r="O40" s="37">
        <f t="shared" si="5"/>
        <v>0.65675938538423417</v>
      </c>
      <c r="P40" s="32">
        <f>SUM(P36:P39)</f>
        <v>9805365</v>
      </c>
      <c r="Q40" s="32">
        <f>SUM(Q36:Q39)</f>
        <v>52939756</v>
      </c>
      <c r="R40" s="32">
        <f>SUM(R36:R39)</f>
        <v>50959929</v>
      </c>
      <c r="S40" s="32">
        <f>SUM(S36:S39)</f>
        <v>27364401</v>
      </c>
      <c r="T40" s="37">
        <f t="shared" si="6"/>
        <v>0.53697878974674396</v>
      </c>
      <c r="U40" s="37">
        <f t="shared" si="7"/>
        <v>0.4096183058968228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45093815</v>
      </c>
      <c r="E43" s="31">
        <v>30152849</v>
      </c>
      <c r="F43" s="31">
        <v>15027607</v>
      </c>
      <c r="G43" s="36">
        <f t="shared" si="0"/>
        <v>0.33325206572120813</v>
      </c>
      <c r="H43" s="31">
        <v>16938603</v>
      </c>
      <c r="I43" s="36">
        <f t="shared" si="1"/>
        <v>0.37563029430976286</v>
      </c>
      <c r="J43" s="31">
        <v>7789297</v>
      </c>
      <c r="K43" s="36">
        <f t="shared" si="2"/>
        <v>0.25832706554528229</v>
      </c>
      <c r="L43" s="31">
        <v>0</v>
      </c>
      <c r="M43" s="36">
        <f t="shared" si="3"/>
        <v>0</v>
      </c>
      <c r="N43" s="31">
        <f t="shared" si="4"/>
        <v>39755507</v>
      </c>
      <c r="O43" s="36">
        <f t="shared" si="5"/>
        <v>1.3184660262119841</v>
      </c>
      <c r="P43" s="31">
        <v>9736652</v>
      </c>
      <c r="Q43" s="31">
        <v>33455239</v>
      </c>
      <c r="R43" s="31">
        <v>53785230</v>
      </c>
      <c r="S43" s="31">
        <v>28469575</v>
      </c>
      <c r="T43" s="36">
        <f t="shared" si="6"/>
        <v>0.52931957342192271</v>
      </c>
      <c r="U43" s="36">
        <f t="shared" si="7"/>
        <v>-0.20000252653581541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49558480</v>
      </c>
      <c r="E44" s="31">
        <v>51138489</v>
      </c>
      <c r="F44" s="31">
        <v>9306805</v>
      </c>
      <c r="G44" s="36">
        <f t="shared" si="0"/>
        <v>0.18779439966681788</v>
      </c>
      <c r="H44" s="31">
        <v>9423530</v>
      </c>
      <c r="I44" s="36">
        <f t="shared" si="1"/>
        <v>0.19014969789226788</v>
      </c>
      <c r="J44" s="31">
        <v>9741089</v>
      </c>
      <c r="K44" s="36">
        <f t="shared" si="2"/>
        <v>0.19048449006774526</v>
      </c>
      <c r="L44" s="31">
        <v>0</v>
      </c>
      <c r="M44" s="36">
        <f t="shared" si="3"/>
        <v>0</v>
      </c>
      <c r="N44" s="31">
        <f t="shared" si="4"/>
        <v>28471424</v>
      </c>
      <c r="O44" s="36">
        <f t="shared" si="5"/>
        <v>0.55675137370601624</v>
      </c>
      <c r="P44" s="31">
        <v>7703620</v>
      </c>
      <c r="Q44" s="31">
        <v>39485822</v>
      </c>
      <c r="R44" s="31">
        <v>53243023</v>
      </c>
      <c r="S44" s="31">
        <v>24208311</v>
      </c>
      <c r="T44" s="36">
        <f t="shared" si="6"/>
        <v>0.45467574220945345</v>
      </c>
      <c r="U44" s="36">
        <f t="shared" si="7"/>
        <v>0.26448202273736254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153292426</v>
      </c>
      <c r="E45" s="31">
        <v>166663940</v>
      </c>
      <c r="F45" s="31">
        <v>40694095</v>
      </c>
      <c r="G45" s="36">
        <f t="shared" si="0"/>
        <v>0.26546709489743481</v>
      </c>
      <c r="H45" s="31">
        <v>44986421</v>
      </c>
      <c r="I45" s="36">
        <f t="shared" si="1"/>
        <v>0.29346799560729764</v>
      </c>
      <c r="J45" s="31">
        <v>41765944</v>
      </c>
      <c r="K45" s="36">
        <f t="shared" si="2"/>
        <v>0.25059976381213594</v>
      </c>
      <c r="L45" s="31">
        <v>0</v>
      </c>
      <c r="M45" s="36">
        <f t="shared" si="3"/>
        <v>0</v>
      </c>
      <c r="N45" s="31">
        <f t="shared" si="4"/>
        <v>127446460</v>
      </c>
      <c r="O45" s="36">
        <f t="shared" si="5"/>
        <v>0.76469127034918294</v>
      </c>
      <c r="P45" s="31">
        <v>44746672</v>
      </c>
      <c r="Q45" s="31">
        <v>152651608</v>
      </c>
      <c r="R45" s="31">
        <v>165317029</v>
      </c>
      <c r="S45" s="31">
        <v>125242224</v>
      </c>
      <c r="T45" s="36">
        <f t="shared" si="6"/>
        <v>0.75758816110831506</v>
      </c>
      <c r="U45" s="36">
        <f t="shared" si="7"/>
        <v>-6.6613400880405127E-2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31614006</v>
      </c>
      <c r="E46" s="31">
        <v>31614006</v>
      </c>
      <c r="F46" s="31">
        <v>5927023</v>
      </c>
      <c r="G46" s="36">
        <f t="shared" si="0"/>
        <v>0.18748092222162543</v>
      </c>
      <c r="H46" s="31">
        <v>5782555</v>
      </c>
      <c r="I46" s="36">
        <f t="shared" si="1"/>
        <v>0.18291117550872862</v>
      </c>
      <c r="J46" s="31">
        <v>6245367</v>
      </c>
      <c r="K46" s="36">
        <f t="shared" si="2"/>
        <v>0.19755063625913147</v>
      </c>
      <c r="L46" s="31">
        <v>0</v>
      </c>
      <c r="M46" s="36">
        <f t="shared" si="3"/>
        <v>0</v>
      </c>
      <c r="N46" s="31">
        <f t="shared" si="4"/>
        <v>17954945</v>
      </c>
      <c r="O46" s="36">
        <f t="shared" si="5"/>
        <v>0.56794273398948558</v>
      </c>
      <c r="P46" s="31">
        <v>6798213</v>
      </c>
      <c r="Q46" s="31">
        <v>30041452</v>
      </c>
      <c r="R46" s="31">
        <v>30091452</v>
      </c>
      <c r="S46" s="31">
        <v>18291634</v>
      </c>
      <c r="T46" s="36">
        <f t="shared" si="6"/>
        <v>0.60786810819231984</v>
      </c>
      <c r="U46" s="36">
        <f t="shared" si="7"/>
        <v>-8.1322253362758667E-2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279558727</v>
      </c>
      <c r="E47" s="32">
        <f>SUM(E41:E46)</f>
        <v>279569284</v>
      </c>
      <c r="F47" s="32">
        <f>SUM(F41:F46)</f>
        <v>70955530</v>
      </c>
      <c r="G47" s="37">
        <f t="shared" si="0"/>
        <v>0.25381260947006673</v>
      </c>
      <c r="H47" s="32">
        <f>SUM(H41:H46)</f>
        <v>77131109</v>
      </c>
      <c r="I47" s="37">
        <f t="shared" si="1"/>
        <v>0.27590306275790133</v>
      </c>
      <c r="J47" s="32">
        <f>SUM(J41:J46)</f>
        <v>65541697</v>
      </c>
      <c r="K47" s="37">
        <f t="shared" si="2"/>
        <v>0.2344381187455486</v>
      </c>
      <c r="L47" s="32">
        <f>SUM(L41:L46)</f>
        <v>0</v>
      </c>
      <c r="M47" s="37">
        <f t="shared" si="3"/>
        <v>0</v>
      </c>
      <c r="N47" s="32">
        <f t="shared" si="4"/>
        <v>213628336</v>
      </c>
      <c r="O47" s="37">
        <f t="shared" si="5"/>
        <v>0.76413378803087684</v>
      </c>
      <c r="P47" s="32">
        <f>SUM(P41:P46)</f>
        <v>68985157</v>
      </c>
      <c r="Q47" s="32">
        <f>SUM(Q41:Q46)</f>
        <v>255634121</v>
      </c>
      <c r="R47" s="32">
        <f>SUM(R41:R46)</f>
        <v>302436734</v>
      </c>
      <c r="S47" s="32">
        <f>SUM(S41:S46)</f>
        <v>196211744</v>
      </c>
      <c r="T47" s="37">
        <f t="shared" si="6"/>
        <v>0.64876955059301755</v>
      </c>
      <c r="U47" s="37">
        <f t="shared" si="7"/>
        <v>-4.9915955109009924E-2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29925325</v>
      </c>
      <c r="E48" s="31">
        <v>27788825</v>
      </c>
      <c r="F48" s="31">
        <v>6145955</v>
      </c>
      <c r="G48" s="36">
        <f t="shared" si="0"/>
        <v>0.20537638271263553</v>
      </c>
      <c r="H48" s="31">
        <v>5833803</v>
      </c>
      <c r="I48" s="36">
        <f t="shared" si="1"/>
        <v>0.19494535147070249</v>
      </c>
      <c r="J48" s="31">
        <v>8875964</v>
      </c>
      <c r="K48" s="36">
        <f t="shared" si="2"/>
        <v>0.31940767556742683</v>
      </c>
      <c r="L48" s="31">
        <v>0</v>
      </c>
      <c r="M48" s="36">
        <f t="shared" si="3"/>
        <v>0</v>
      </c>
      <c r="N48" s="31">
        <f t="shared" si="4"/>
        <v>20855722</v>
      </c>
      <c r="O48" s="36">
        <f t="shared" si="5"/>
        <v>0.75050751516122038</v>
      </c>
      <c r="P48" s="31">
        <v>6468595</v>
      </c>
      <c r="Q48" s="31">
        <v>26221380</v>
      </c>
      <c r="R48" s="31">
        <v>26571384</v>
      </c>
      <c r="S48" s="31">
        <v>18200251</v>
      </c>
      <c r="T48" s="36">
        <f t="shared" si="6"/>
        <v>0.68495683175554578</v>
      </c>
      <c r="U48" s="36">
        <f t="shared" si="7"/>
        <v>0.37216257935455843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56591442</v>
      </c>
      <c r="E49" s="31">
        <v>53958078</v>
      </c>
      <c r="F49" s="31">
        <v>9711597</v>
      </c>
      <c r="G49" s="36">
        <f t="shared" si="0"/>
        <v>0.17160893337900809</v>
      </c>
      <c r="H49" s="31">
        <v>14454462</v>
      </c>
      <c r="I49" s="36">
        <f t="shared" si="1"/>
        <v>0.25541780681255655</v>
      </c>
      <c r="J49" s="31">
        <v>12571307</v>
      </c>
      <c r="K49" s="36">
        <f t="shared" si="2"/>
        <v>0.23298285383701028</v>
      </c>
      <c r="L49" s="31">
        <v>0</v>
      </c>
      <c r="M49" s="36">
        <f t="shared" si="3"/>
        <v>0</v>
      </c>
      <c r="N49" s="31">
        <f t="shared" si="4"/>
        <v>36737366</v>
      </c>
      <c r="O49" s="36">
        <f t="shared" si="5"/>
        <v>0.68085015926623627</v>
      </c>
      <c r="P49" s="31">
        <v>13137357</v>
      </c>
      <c r="Q49" s="31">
        <v>54169835</v>
      </c>
      <c r="R49" s="31">
        <v>55336798</v>
      </c>
      <c r="S49" s="31">
        <v>35979126</v>
      </c>
      <c r="T49" s="36">
        <f t="shared" si="6"/>
        <v>0.65018445772738787</v>
      </c>
      <c r="U49" s="36">
        <f t="shared" si="7"/>
        <v>-4.3087053202558123E-2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20471520</v>
      </c>
      <c r="E50" s="31">
        <v>20132414</v>
      </c>
      <c r="F50" s="31">
        <v>3592327</v>
      </c>
      <c r="G50" s="36">
        <f t="shared" si="0"/>
        <v>0.17547925117431437</v>
      </c>
      <c r="H50" s="31">
        <v>4720895</v>
      </c>
      <c r="I50" s="36">
        <f t="shared" si="1"/>
        <v>0.23060793727090123</v>
      </c>
      <c r="J50" s="31">
        <v>4585728</v>
      </c>
      <c r="K50" s="36">
        <f t="shared" si="2"/>
        <v>0.22777834789211071</v>
      </c>
      <c r="L50" s="31">
        <v>0</v>
      </c>
      <c r="M50" s="36">
        <f t="shared" si="3"/>
        <v>0</v>
      </c>
      <c r="N50" s="31">
        <f t="shared" si="4"/>
        <v>12898950</v>
      </c>
      <c r="O50" s="36">
        <f t="shared" si="5"/>
        <v>0.64070558056276805</v>
      </c>
      <c r="P50" s="31">
        <v>3841225</v>
      </c>
      <c r="Q50" s="31">
        <v>18010704</v>
      </c>
      <c r="R50" s="31">
        <v>18733104</v>
      </c>
      <c r="S50" s="31">
        <v>10800572</v>
      </c>
      <c r="T50" s="36">
        <f t="shared" si="6"/>
        <v>0.57655004744542071</v>
      </c>
      <c r="U50" s="36">
        <f t="shared" si="7"/>
        <v>0.1938191592525822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18308646</v>
      </c>
      <c r="E51" s="31">
        <v>18938189</v>
      </c>
      <c r="F51" s="31">
        <v>4805634</v>
      </c>
      <c r="G51" s="36">
        <f t="shared" si="0"/>
        <v>0.2624789402777245</v>
      </c>
      <c r="H51" s="31">
        <v>5169138</v>
      </c>
      <c r="I51" s="36">
        <f t="shared" si="1"/>
        <v>0.28233316652689666</v>
      </c>
      <c r="J51" s="31">
        <v>5064404</v>
      </c>
      <c r="K51" s="36">
        <f t="shared" si="2"/>
        <v>0.26741754451811628</v>
      </c>
      <c r="L51" s="31">
        <v>0</v>
      </c>
      <c r="M51" s="36">
        <f t="shared" si="3"/>
        <v>0</v>
      </c>
      <c r="N51" s="31">
        <f t="shared" si="4"/>
        <v>15039176</v>
      </c>
      <c r="O51" s="36">
        <f t="shared" si="5"/>
        <v>0.79411901528704776</v>
      </c>
      <c r="P51" s="31">
        <v>4694089</v>
      </c>
      <c r="Q51" s="31">
        <v>16257052</v>
      </c>
      <c r="R51" s="31">
        <v>17381420</v>
      </c>
      <c r="S51" s="31">
        <v>10073088</v>
      </c>
      <c r="T51" s="36">
        <f t="shared" si="6"/>
        <v>0.5795319369763805</v>
      </c>
      <c r="U51" s="36">
        <f t="shared" si="7"/>
        <v>7.8889641845308001E-2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35744186</v>
      </c>
      <c r="E52" s="31">
        <v>37604328</v>
      </c>
      <c r="F52" s="31">
        <v>8086385</v>
      </c>
      <c r="G52" s="36">
        <f t="shared" si="0"/>
        <v>0.22622937895410458</v>
      </c>
      <c r="H52" s="31">
        <v>8026392</v>
      </c>
      <c r="I52" s="36">
        <f t="shared" si="1"/>
        <v>0.22455098012303315</v>
      </c>
      <c r="J52" s="31">
        <v>8463793</v>
      </c>
      <c r="K52" s="36">
        <f t="shared" si="2"/>
        <v>0.22507497009386793</v>
      </c>
      <c r="L52" s="31">
        <v>0</v>
      </c>
      <c r="M52" s="36">
        <f t="shared" si="3"/>
        <v>0</v>
      </c>
      <c r="N52" s="31">
        <f t="shared" si="4"/>
        <v>24576570</v>
      </c>
      <c r="O52" s="36">
        <f t="shared" si="5"/>
        <v>0.65355695227421695</v>
      </c>
      <c r="P52" s="31">
        <v>7804953</v>
      </c>
      <c r="Q52" s="31">
        <v>37435366</v>
      </c>
      <c r="R52" s="31">
        <v>33735352</v>
      </c>
      <c r="S52" s="31">
        <v>22693896</v>
      </c>
      <c r="T52" s="36">
        <f t="shared" si="6"/>
        <v>0.67270369670368346</v>
      </c>
      <c r="U52" s="36">
        <f t="shared" si="7"/>
        <v>8.4413064370791213E-2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161041119</v>
      </c>
      <c r="E53" s="32">
        <f>SUM(E48:E52)</f>
        <v>158421834</v>
      </c>
      <c r="F53" s="32">
        <f>SUM(F48:F52)</f>
        <v>32341898</v>
      </c>
      <c r="G53" s="37">
        <f t="shared" si="0"/>
        <v>0.20083006253825147</v>
      </c>
      <c r="H53" s="32">
        <f>SUM(H48:H52)</f>
        <v>38204690</v>
      </c>
      <c r="I53" s="37">
        <f t="shared" si="1"/>
        <v>0.23723562179172389</v>
      </c>
      <c r="J53" s="32">
        <f>SUM(J48:J52)</f>
        <v>39561196</v>
      </c>
      <c r="K53" s="37">
        <f t="shared" si="2"/>
        <v>0.24972060353751491</v>
      </c>
      <c r="L53" s="32">
        <f>SUM(L48:L52)</f>
        <v>0</v>
      </c>
      <c r="M53" s="37">
        <f t="shared" si="3"/>
        <v>0</v>
      </c>
      <c r="N53" s="32">
        <f t="shared" si="4"/>
        <v>110107784</v>
      </c>
      <c r="O53" s="37">
        <f t="shared" si="5"/>
        <v>0.69502909554752412</v>
      </c>
      <c r="P53" s="32">
        <f>SUM(P48:P52)</f>
        <v>35946219</v>
      </c>
      <c r="Q53" s="32">
        <f>SUM(Q48:Q52)</f>
        <v>152094337</v>
      </c>
      <c r="R53" s="32">
        <f>SUM(R48:R52)</f>
        <v>151758058</v>
      </c>
      <c r="S53" s="32">
        <f>SUM(S48:S52)</f>
        <v>97746933</v>
      </c>
      <c r="T53" s="37">
        <f t="shared" si="6"/>
        <v>0.64409715232386544</v>
      </c>
      <c r="U53" s="37">
        <f t="shared" si="7"/>
        <v>0.10056626539775992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2217054351</v>
      </c>
      <c r="E54" s="32">
        <f>SUM(E8:E9,E11:E18,E20:E26,E28:E34,E36:E39,E41:E46,E48:E52)</f>
        <v>2189573768</v>
      </c>
      <c r="F54" s="32">
        <f>SUM(F8:F9,F11:F18,F20:F26,F28:F34,F36:F39,F41:F46,F48:F52)</f>
        <v>444655680</v>
      </c>
      <c r="G54" s="37">
        <f t="shared" si="0"/>
        <v>0.20056147013240272</v>
      </c>
      <c r="H54" s="32">
        <f>SUM(H8:H9,H11:H18,H20:H26,H28:H34,H36:H39,H41:H46,H48:H52)</f>
        <v>364672766</v>
      </c>
      <c r="I54" s="37">
        <f t="shared" si="1"/>
        <v>0.16448526209360395</v>
      </c>
      <c r="J54" s="32">
        <f>SUM(J8:J9,J11:J18,J20:J26,J28:J34,J36:J39,J41:J46,J48:J52)</f>
        <v>356582208</v>
      </c>
      <c r="K54" s="37">
        <f t="shared" si="2"/>
        <v>0.16285462184985403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1165910654</v>
      </c>
      <c r="O54" s="37">
        <f t="shared" si="5"/>
        <v>0.532482929344265</v>
      </c>
      <c r="P54" s="32">
        <f>SUM(P8:P9,P11:P18,P20:P26,P28:P34,P36:P39,P41:P46,P48:P52)</f>
        <v>486967347</v>
      </c>
      <c r="Q54" s="32">
        <f>SUM(Q8:Q9,Q11:Q18,Q20:Q26,Q28:Q34,Q36:Q39,Q41:Q46,Q48:Q52)</f>
        <v>2132966114</v>
      </c>
      <c r="R54" s="32">
        <f>SUM(R8:R9,R11:R18,R20:R26,R28:R34,R36:R39,R41:R46,R48:R52)</f>
        <v>2151463565</v>
      </c>
      <c r="S54" s="32">
        <f>SUM(S8:S9,S11:S18,S20:S26,S28:S34,S36:S39,S41:S46,S48:S52)</f>
        <v>1417086969</v>
      </c>
      <c r="T54" s="37">
        <f t="shared" si="6"/>
        <v>0.65866184863790622</v>
      </c>
      <c r="U54" s="37">
        <f t="shared" si="7"/>
        <v>-0.26774924397548983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379553337</v>
      </c>
      <c r="E57" s="31">
        <v>401856978</v>
      </c>
      <c r="F57" s="31">
        <v>100760616</v>
      </c>
      <c r="G57" s="36">
        <f t="shared" ref="G57:G85" si="8">IF(($D57      =0),0,($F57      /$D57      ))</f>
        <v>0.26547155874432476</v>
      </c>
      <c r="H57" s="31">
        <v>96243962</v>
      </c>
      <c r="I57" s="36">
        <f t="shared" ref="I57:I85" si="9">IF(($D57      =0),0,($H57      /$D57      ))</f>
        <v>0.25357163965600965</v>
      </c>
      <c r="J57" s="31">
        <v>100325722</v>
      </c>
      <c r="K57" s="36">
        <f t="shared" ref="K57:K85" si="10">IF(($E57      =0),0,($J57      /$E57      ))</f>
        <v>0.2496552940285138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297330300</v>
      </c>
      <c r="O57" s="36">
        <f t="shared" ref="O57:O85" si="13">IF(($E57      =0),0,($N57      /$E57      ))</f>
        <v>0.73989084743478062</v>
      </c>
      <c r="P57" s="31">
        <v>109211449</v>
      </c>
      <c r="Q57" s="31">
        <v>354622312</v>
      </c>
      <c r="R57" s="31">
        <v>389897695</v>
      </c>
      <c r="S57" s="31">
        <v>287981242</v>
      </c>
      <c r="T57" s="36">
        <f t="shared" ref="T57:T85" si="14">IF(($R57      =0),0,($S57      /$R57      ))</f>
        <v>0.73860719284324061</v>
      </c>
      <c r="U57" s="36">
        <f t="shared" ref="U57:U85" si="15">IF(($P57      =0),0,(($J57      /$P57      )-1))</f>
        <v>-8.1362595967388041E-2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379553337</v>
      </c>
      <c r="E58" s="32">
        <f>E57</f>
        <v>401856978</v>
      </c>
      <c r="F58" s="32">
        <f>F57</f>
        <v>100760616</v>
      </c>
      <c r="G58" s="37">
        <f t="shared" si="8"/>
        <v>0.26547155874432476</v>
      </c>
      <c r="H58" s="32">
        <f>H57</f>
        <v>96243962</v>
      </c>
      <c r="I58" s="37">
        <f t="shared" si="9"/>
        <v>0.25357163965600965</v>
      </c>
      <c r="J58" s="32">
        <f>J57</f>
        <v>100325722</v>
      </c>
      <c r="K58" s="37">
        <f t="shared" si="10"/>
        <v>0.2496552940285138</v>
      </c>
      <c r="L58" s="32">
        <f>L57</f>
        <v>0</v>
      </c>
      <c r="M58" s="37">
        <f t="shared" si="11"/>
        <v>0</v>
      </c>
      <c r="N58" s="32">
        <f t="shared" si="12"/>
        <v>297330300</v>
      </c>
      <c r="O58" s="37">
        <f t="shared" si="13"/>
        <v>0.73989084743478062</v>
      </c>
      <c r="P58" s="32">
        <f>P57</f>
        <v>109211449</v>
      </c>
      <c r="Q58" s="32">
        <f>Q57</f>
        <v>354622312</v>
      </c>
      <c r="R58" s="32">
        <f>R57</f>
        <v>389897695</v>
      </c>
      <c r="S58" s="32">
        <f>S57</f>
        <v>287981242</v>
      </c>
      <c r="T58" s="37">
        <f t="shared" si="14"/>
        <v>0.73860719284324061</v>
      </c>
      <c r="U58" s="37">
        <f t="shared" si="15"/>
        <v>-8.1362595967388041E-2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0</v>
      </c>
      <c r="E59" s="31">
        <v>0</v>
      </c>
      <c r="F59" s="31">
        <v>0</v>
      </c>
      <c r="G59" s="36">
        <f t="shared" si="8"/>
        <v>0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0</v>
      </c>
      <c r="O59" s="36">
        <f t="shared" si="13"/>
        <v>0</v>
      </c>
      <c r="P59" s="31">
        <v>0</v>
      </c>
      <c r="Q59" s="31">
        <v>0</v>
      </c>
      <c r="R59" s="31">
        <v>0</v>
      </c>
      <c r="S59" s="31">
        <v>0</v>
      </c>
      <c r="T59" s="36">
        <f t="shared" si="14"/>
        <v>0</v>
      </c>
      <c r="U59" s="36">
        <f t="shared" si="15"/>
        <v>0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0</v>
      </c>
      <c r="E60" s="31">
        <v>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0</v>
      </c>
      <c r="Q60" s="31">
        <v>0</v>
      </c>
      <c r="R60" s="31">
        <v>0</v>
      </c>
      <c r="S60" s="31">
        <v>0</v>
      </c>
      <c r="T60" s="36">
        <f t="shared" si="14"/>
        <v>0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3779580</v>
      </c>
      <c r="E61" s="31">
        <v>3902591</v>
      </c>
      <c r="F61" s="31">
        <v>683529</v>
      </c>
      <c r="G61" s="36">
        <f t="shared" si="8"/>
        <v>0.1808478719857762</v>
      </c>
      <c r="H61" s="31">
        <v>359248</v>
      </c>
      <c r="I61" s="36">
        <f t="shared" si="9"/>
        <v>9.5049714518544395E-2</v>
      </c>
      <c r="J61" s="31">
        <v>265305</v>
      </c>
      <c r="K61" s="36">
        <f t="shared" si="10"/>
        <v>6.7981758785381305E-2</v>
      </c>
      <c r="L61" s="31">
        <v>0</v>
      </c>
      <c r="M61" s="36">
        <f t="shared" si="11"/>
        <v>0</v>
      </c>
      <c r="N61" s="31">
        <f t="shared" si="12"/>
        <v>1308082</v>
      </c>
      <c r="O61" s="36">
        <f t="shared" si="13"/>
        <v>0.33518295921863195</v>
      </c>
      <c r="P61" s="31">
        <v>0</v>
      </c>
      <c r="Q61" s="31">
        <v>3824988</v>
      </c>
      <c r="R61" s="31">
        <v>3824988</v>
      </c>
      <c r="S61" s="31">
        <v>644596</v>
      </c>
      <c r="T61" s="36">
        <f t="shared" si="14"/>
        <v>0.1685223587629556</v>
      </c>
      <c r="U61" s="36">
        <f t="shared" si="15"/>
        <v>0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3779580</v>
      </c>
      <c r="E63" s="32">
        <f>SUM(E59:E62)</f>
        <v>3902591</v>
      </c>
      <c r="F63" s="32">
        <f>SUM(F59:F62)</f>
        <v>683529</v>
      </c>
      <c r="G63" s="37">
        <f t="shared" si="8"/>
        <v>0.1808478719857762</v>
      </c>
      <c r="H63" s="32">
        <f>SUM(H59:H62)</f>
        <v>359248</v>
      </c>
      <c r="I63" s="37">
        <f t="shared" si="9"/>
        <v>9.5049714518544395E-2</v>
      </c>
      <c r="J63" s="32">
        <f>SUM(J59:J62)</f>
        <v>265305</v>
      </c>
      <c r="K63" s="37">
        <f t="shared" si="10"/>
        <v>6.7981758785381305E-2</v>
      </c>
      <c r="L63" s="32">
        <f>SUM(L59:L62)</f>
        <v>0</v>
      </c>
      <c r="M63" s="37">
        <f t="shared" si="11"/>
        <v>0</v>
      </c>
      <c r="N63" s="32">
        <f t="shared" si="12"/>
        <v>1308082</v>
      </c>
      <c r="O63" s="37">
        <f t="shared" si="13"/>
        <v>0.33518295921863195</v>
      </c>
      <c r="P63" s="32">
        <f>SUM(P59:P62)</f>
        <v>0</v>
      </c>
      <c r="Q63" s="32">
        <f>SUM(Q59:Q62)</f>
        <v>3824988</v>
      </c>
      <c r="R63" s="32">
        <f>SUM(R59:R62)</f>
        <v>3824988</v>
      </c>
      <c r="S63" s="32">
        <f>SUM(S59:S62)</f>
        <v>644596</v>
      </c>
      <c r="T63" s="37">
        <f t="shared" si="14"/>
        <v>0.1685223587629556</v>
      </c>
      <c r="U63" s="37">
        <f t="shared" si="15"/>
        <v>0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6686208</v>
      </c>
      <c r="E64" s="31">
        <v>10651808</v>
      </c>
      <c r="F64" s="31">
        <v>4438</v>
      </c>
      <c r="G64" s="36">
        <f t="shared" si="8"/>
        <v>6.637544030936519E-4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0</v>
      </c>
      <c r="M64" s="36">
        <f t="shared" si="11"/>
        <v>0</v>
      </c>
      <c r="N64" s="31">
        <f t="shared" si="12"/>
        <v>4438</v>
      </c>
      <c r="O64" s="36">
        <f t="shared" si="13"/>
        <v>4.166428835367667E-4</v>
      </c>
      <c r="P64" s="31">
        <v>0</v>
      </c>
      <c r="Q64" s="31">
        <v>23073182</v>
      </c>
      <c r="R64" s="31">
        <v>23073182</v>
      </c>
      <c r="S64" s="31">
        <v>0</v>
      </c>
      <c r="T64" s="36">
        <f t="shared" si="14"/>
        <v>0</v>
      </c>
      <c r="U64" s="36">
        <f t="shared" si="15"/>
        <v>0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2441372</v>
      </c>
      <c r="E65" s="31">
        <v>2533872</v>
      </c>
      <c r="F65" s="31">
        <v>501807</v>
      </c>
      <c r="G65" s="36">
        <f t="shared" si="8"/>
        <v>0.20554303072206939</v>
      </c>
      <c r="H65" s="31">
        <v>588284</v>
      </c>
      <c r="I65" s="36">
        <f t="shared" si="9"/>
        <v>0.2409645068428736</v>
      </c>
      <c r="J65" s="31">
        <v>547840</v>
      </c>
      <c r="K65" s="36">
        <f t="shared" si="10"/>
        <v>0.21620665921561941</v>
      </c>
      <c r="L65" s="31">
        <v>0</v>
      </c>
      <c r="M65" s="36">
        <f t="shared" si="11"/>
        <v>0</v>
      </c>
      <c r="N65" s="31">
        <f t="shared" si="12"/>
        <v>1637931</v>
      </c>
      <c r="O65" s="36">
        <f t="shared" si="13"/>
        <v>0.64641426244103883</v>
      </c>
      <c r="P65" s="31">
        <v>585621</v>
      </c>
      <c r="Q65" s="31">
        <v>2636008</v>
      </c>
      <c r="R65" s="31">
        <v>2656011</v>
      </c>
      <c r="S65" s="31">
        <v>1876764</v>
      </c>
      <c r="T65" s="36">
        <f t="shared" si="14"/>
        <v>0.7066100253349854</v>
      </c>
      <c r="U65" s="36">
        <f t="shared" si="15"/>
        <v>-6.451442144322006E-2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1477079</v>
      </c>
      <c r="E66" s="31">
        <v>1347079</v>
      </c>
      <c r="F66" s="31">
        <v>512785</v>
      </c>
      <c r="G66" s="36">
        <f t="shared" si="8"/>
        <v>0.34716152622845492</v>
      </c>
      <c r="H66" s="31">
        <v>551079</v>
      </c>
      <c r="I66" s="36">
        <f t="shared" si="9"/>
        <v>0.37308701836530073</v>
      </c>
      <c r="J66" s="31">
        <v>475369</v>
      </c>
      <c r="K66" s="36">
        <f t="shared" si="10"/>
        <v>0.35288873184126546</v>
      </c>
      <c r="L66" s="31">
        <v>0</v>
      </c>
      <c r="M66" s="36">
        <f t="shared" si="11"/>
        <v>0</v>
      </c>
      <c r="N66" s="31">
        <f t="shared" si="12"/>
        <v>1539233</v>
      </c>
      <c r="O66" s="36">
        <f t="shared" si="13"/>
        <v>1.1426449376762611</v>
      </c>
      <c r="P66" s="31">
        <v>1195754</v>
      </c>
      <c r="Q66" s="31">
        <v>1569666</v>
      </c>
      <c r="R66" s="31">
        <v>1416985</v>
      </c>
      <c r="S66" s="31">
        <v>1204077</v>
      </c>
      <c r="T66" s="36">
        <f t="shared" si="14"/>
        <v>0.84974576301089988</v>
      </c>
      <c r="U66" s="36">
        <f t="shared" si="15"/>
        <v>-0.60245251113523346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129460656</v>
      </c>
      <c r="E67" s="31">
        <v>129528424</v>
      </c>
      <c r="F67" s="31">
        <v>26545986</v>
      </c>
      <c r="G67" s="36">
        <f t="shared" si="8"/>
        <v>0.20505060626295607</v>
      </c>
      <c r="H67" s="31">
        <v>25704043</v>
      </c>
      <c r="I67" s="36">
        <f t="shared" si="9"/>
        <v>0.19854714006701774</v>
      </c>
      <c r="J67" s="31">
        <v>27665393</v>
      </c>
      <c r="K67" s="36">
        <f t="shared" si="10"/>
        <v>0.21358549842311059</v>
      </c>
      <c r="L67" s="31">
        <v>0</v>
      </c>
      <c r="M67" s="36">
        <f t="shared" si="11"/>
        <v>0</v>
      </c>
      <c r="N67" s="31">
        <f t="shared" si="12"/>
        <v>79915422</v>
      </c>
      <c r="O67" s="36">
        <f t="shared" si="13"/>
        <v>0.61697208637387579</v>
      </c>
      <c r="P67" s="31">
        <v>25762204</v>
      </c>
      <c r="Q67" s="31">
        <v>121173406</v>
      </c>
      <c r="R67" s="31">
        <v>119853373</v>
      </c>
      <c r="S67" s="31">
        <v>80770027</v>
      </c>
      <c r="T67" s="36">
        <f t="shared" si="14"/>
        <v>0.67390699968035106</v>
      </c>
      <c r="U67" s="36">
        <f t="shared" si="15"/>
        <v>7.3875239866899589E-2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3518950</v>
      </c>
      <c r="E68" s="31">
        <v>3499762</v>
      </c>
      <c r="F68" s="31">
        <v>814971</v>
      </c>
      <c r="G68" s="36">
        <f t="shared" si="8"/>
        <v>0.23159493598942865</v>
      </c>
      <c r="H68" s="31">
        <v>917066</v>
      </c>
      <c r="I68" s="36">
        <f t="shared" si="9"/>
        <v>0.26060785177396667</v>
      </c>
      <c r="J68" s="31">
        <v>613217</v>
      </c>
      <c r="K68" s="36">
        <f t="shared" si="10"/>
        <v>0.17521677188334522</v>
      </c>
      <c r="L68" s="31">
        <v>0</v>
      </c>
      <c r="M68" s="36">
        <f t="shared" si="11"/>
        <v>0</v>
      </c>
      <c r="N68" s="31">
        <f t="shared" si="12"/>
        <v>2345254</v>
      </c>
      <c r="O68" s="36">
        <f t="shared" si="13"/>
        <v>0.6701181394620549</v>
      </c>
      <c r="P68" s="31">
        <v>922793</v>
      </c>
      <c r="Q68" s="31">
        <v>2732167</v>
      </c>
      <c r="R68" s="31">
        <v>3362085</v>
      </c>
      <c r="S68" s="31">
        <v>2543322</v>
      </c>
      <c r="T68" s="36">
        <f t="shared" si="14"/>
        <v>0.75647165375057446</v>
      </c>
      <c r="U68" s="36">
        <f t="shared" si="15"/>
        <v>-0.33547718719149366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143584265</v>
      </c>
      <c r="E70" s="32">
        <f>SUM(E64:E69)</f>
        <v>147560945</v>
      </c>
      <c r="F70" s="32">
        <f>SUM(F64:F69)</f>
        <v>28379987</v>
      </c>
      <c r="G70" s="37">
        <f t="shared" si="8"/>
        <v>0.1976538794135973</v>
      </c>
      <c r="H70" s="32">
        <f>SUM(H64:H69)</f>
        <v>27760472</v>
      </c>
      <c r="I70" s="37">
        <f t="shared" si="9"/>
        <v>0.19333923532637787</v>
      </c>
      <c r="J70" s="32">
        <f>SUM(J64:J69)</f>
        <v>29301819</v>
      </c>
      <c r="K70" s="37">
        <f t="shared" si="10"/>
        <v>0.19857435177038207</v>
      </c>
      <c r="L70" s="32">
        <f>SUM(L64:L69)</f>
        <v>0</v>
      </c>
      <c r="M70" s="37">
        <f t="shared" si="11"/>
        <v>0</v>
      </c>
      <c r="N70" s="32">
        <f t="shared" si="12"/>
        <v>85442278</v>
      </c>
      <c r="O70" s="37">
        <f t="shared" si="13"/>
        <v>0.57903043383193298</v>
      </c>
      <c r="P70" s="32">
        <f>SUM(P64:P69)</f>
        <v>28466372</v>
      </c>
      <c r="Q70" s="32">
        <f>SUM(Q64:Q69)</f>
        <v>151184429</v>
      </c>
      <c r="R70" s="32">
        <f>SUM(R64:R69)</f>
        <v>150361636</v>
      </c>
      <c r="S70" s="32">
        <f>SUM(S64:S69)</f>
        <v>86394190</v>
      </c>
      <c r="T70" s="37">
        <f t="shared" si="14"/>
        <v>0.57457601751553167</v>
      </c>
      <c r="U70" s="37">
        <f t="shared" si="15"/>
        <v>2.9348559064709789E-2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10508808</v>
      </c>
      <c r="E71" s="31">
        <v>10544980</v>
      </c>
      <c r="F71" s="31">
        <v>2386679</v>
      </c>
      <c r="G71" s="36">
        <f t="shared" si="8"/>
        <v>0.22711224717398967</v>
      </c>
      <c r="H71" s="31">
        <v>2417085</v>
      </c>
      <c r="I71" s="36">
        <f t="shared" si="9"/>
        <v>0.23000562956331488</v>
      </c>
      <c r="J71" s="31">
        <v>2290165</v>
      </c>
      <c r="K71" s="36">
        <f t="shared" si="10"/>
        <v>0.2171805920921614</v>
      </c>
      <c r="L71" s="31">
        <v>0</v>
      </c>
      <c r="M71" s="36">
        <f t="shared" si="11"/>
        <v>0</v>
      </c>
      <c r="N71" s="31">
        <f t="shared" si="12"/>
        <v>7093929</v>
      </c>
      <c r="O71" s="36">
        <f t="shared" si="13"/>
        <v>0.67273043666275323</v>
      </c>
      <c r="P71" s="31">
        <v>2280444</v>
      </c>
      <c r="Q71" s="31">
        <v>10766820</v>
      </c>
      <c r="R71" s="31">
        <v>10664904</v>
      </c>
      <c r="S71" s="31">
        <v>6853672</v>
      </c>
      <c r="T71" s="36">
        <f t="shared" si="14"/>
        <v>0.64263794592056334</v>
      </c>
      <c r="U71" s="36">
        <f t="shared" si="15"/>
        <v>4.2627663735659294E-3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32628400</v>
      </c>
      <c r="E72" s="31">
        <v>31300027</v>
      </c>
      <c r="F72" s="31">
        <v>7796416</v>
      </c>
      <c r="G72" s="36">
        <f t="shared" si="8"/>
        <v>0.2389457037427517</v>
      </c>
      <c r="H72" s="31">
        <v>7848360</v>
      </c>
      <c r="I72" s="36">
        <f t="shared" si="9"/>
        <v>0.24053769109119663</v>
      </c>
      <c r="J72" s="31">
        <v>7611937</v>
      </c>
      <c r="K72" s="36">
        <f t="shared" si="10"/>
        <v>0.24319266561655042</v>
      </c>
      <c r="L72" s="31">
        <v>0</v>
      </c>
      <c r="M72" s="36">
        <f t="shared" si="11"/>
        <v>0</v>
      </c>
      <c r="N72" s="31">
        <f t="shared" si="12"/>
        <v>23256713</v>
      </c>
      <c r="O72" s="36">
        <f t="shared" si="13"/>
        <v>0.74302533349252387</v>
      </c>
      <c r="P72" s="31">
        <v>10143479</v>
      </c>
      <c r="Q72" s="31">
        <v>32588339</v>
      </c>
      <c r="R72" s="31">
        <v>32588339</v>
      </c>
      <c r="S72" s="31">
        <v>23121278</v>
      </c>
      <c r="T72" s="36">
        <f t="shared" si="14"/>
        <v>0.7094954425262362</v>
      </c>
      <c r="U72" s="36">
        <f t="shared" si="15"/>
        <v>-0.24957334658059627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9483720</v>
      </c>
      <c r="E73" s="31">
        <v>9483720</v>
      </c>
      <c r="F73" s="31">
        <v>2226099</v>
      </c>
      <c r="G73" s="36">
        <f t="shared" si="8"/>
        <v>0.23472846098366465</v>
      </c>
      <c r="H73" s="31">
        <v>2154306</v>
      </c>
      <c r="I73" s="36">
        <f t="shared" si="9"/>
        <v>0.22715833027546153</v>
      </c>
      <c r="J73" s="31">
        <v>2023975</v>
      </c>
      <c r="K73" s="36">
        <f t="shared" si="10"/>
        <v>0.21341572716191537</v>
      </c>
      <c r="L73" s="31">
        <v>0</v>
      </c>
      <c r="M73" s="36">
        <f t="shared" si="11"/>
        <v>0</v>
      </c>
      <c r="N73" s="31">
        <f t="shared" si="12"/>
        <v>6404380</v>
      </c>
      <c r="O73" s="36">
        <f t="shared" si="13"/>
        <v>0.6753025184210415</v>
      </c>
      <c r="P73" s="31">
        <v>2186386</v>
      </c>
      <c r="Q73" s="31">
        <v>11040934</v>
      </c>
      <c r="R73" s="31">
        <v>8645170</v>
      </c>
      <c r="S73" s="31">
        <v>6461531</v>
      </c>
      <c r="T73" s="36">
        <f t="shared" si="14"/>
        <v>0.74741514626086014</v>
      </c>
      <c r="U73" s="36">
        <f t="shared" si="15"/>
        <v>-7.4282857647277267E-2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91491084</v>
      </c>
      <c r="E74" s="31">
        <v>103649348</v>
      </c>
      <c r="F74" s="31">
        <v>24287183</v>
      </c>
      <c r="G74" s="36">
        <f t="shared" si="8"/>
        <v>0.26545956106498858</v>
      </c>
      <c r="H74" s="31">
        <v>23431267</v>
      </c>
      <c r="I74" s="36">
        <f t="shared" si="9"/>
        <v>0.25610437624719801</v>
      </c>
      <c r="J74" s="31">
        <v>19974564</v>
      </c>
      <c r="K74" s="36">
        <f t="shared" si="10"/>
        <v>0.192712876495856</v>
      </c>
      <c r="L74" s="31">
        <v>0</v>
      </c>
      <c r="M74" s="36">
        <f t="shared" si="11"/>
        <v>0</v>
      </c>
      <c r="N74" s="31">
        <f t="shared" si="12"/>
        <v>67693014</v>
      </c>
      <c r="O74" s="36">
        <f t="shared" si="13"/>
        <v>0.65309638030718731</v>
      </c>
      <c r="P74" s="31">
        <v>22056623</v>
      </c>
      <c r="Q74" s="31">
        <v>86447513</v>
      </c>
      <c r="R74" s="31">
        <v>94329378</v>
      </c>
      <c r="S74" s="31">
        <v>60275774</v>
      </c>
      <c r="T74" s="36">
        <f t="shared" si="14"/>
        <v>0.63899259465062941</v>
      </c>
      <c r="U74" s="36">
        <f t="shared" si="15"/>
        <v>-9.439609136901872E-2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0</v>
      </c>
      <c r="E75" s="31">
        <v>0</v>
      </c>
      <c r="F75" s="31">
        <v>0</v>
      </c>
      <c r="G75" s="36">
        <f t="shared" si="8"/>
        <v>0</v>
      </c>
      <c r="H75" s="31">
        <v>0</v>
      </c>
      <c r="I75" s="36">
        <f t="shared" si="9"/>
        <v>0</v>
      </c>
      <c r="J75" s="31">
        <v>0</v>
      </c>
      <c r="K75" s="36">
        <f t="shared" si="10"/>
        <v>0</v>
      </c>
      <c r="L75" s="31">
        <v>0</v>
      </c>
      <c r="M75" s="36">
        <f t="shared" si="11"/>
        <v>0</v>
      </c>
      <c r="N75" s="31">
        <f t="shared" si="12"/>
        <v>0</v>
      </c>
      <c r="O75" s="36">
        <f t="shared" si="13"/>
        <v>0</v>
      </c>
      <c r="P75" s="31">
        <v>0</v>
      </c>
      <c r="Q75" s="31">
        <v>0</v>
      </c>
      <c r="R75" s="31">
        <v>0</v>
      </c>
      <c r="S75" s="31">
        <v>0</v>
      </c>
      <c r="T75" s="36">
        <f t="shared" si="14"/>
        <v>0</v>
      </c>
      <c r="U75" s="36">
        <f t="shared" si="15"/>
        <v>0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7430495</v>
      </c>
      <c r="E76" s="31">
        <v>7081494</v>
      </c>
      <c r="F76" s="31">
        <v>1104028</v>
      </c>
      <c r="G76" s="36">
        <f t="shared" si="8"/>
        <v>0.14858068002199046</v>
      </c>
      <c r="H76" s="31">
        <v>797405</v>
      </c>
      <c r="I76" s="36">
        <f t="shared" si="9"/>
        <v>0.10731519232567951</v>
      </c>
      <c r="J76" s="31">
        <v>1062992</v>
      </c>
      <c r="K76" s="36">
        <f t="shared" si="10"/>
        <v>0.15010843756981224</v>
      </c>
      <c r="L76" s="31">
        <v>0</v>
      </c>
      <c r="M76" s="36">
        <f t="shared" si="11"/>
        <v>0</v>
      </c>
      <c r="N76" s="31">
        <f t="shared" si="12"/>
        <v>2964425</v>
      </c>
      <c r="O76" s="36">
        <f t="shared" si="13"/>
        <v>0.4186157610244392</v>
      </c>
      <c r="P76" s="31">
        <v>2019103</v>
      </c>
      <c r="Q76" s="31">
        <v>8572872</v>
      </c>
      <c r="R76" s="31">
        <v>8432514</v>
      </c>
      <c r="S76" s="31">
        <v>3902395</v>
      </c>
      <c r="T76" s="36">
        <f t="shared" si="14"/>
        <v>0.4627795459337512</v>
      </c>
      <c r="U76" s="36">
        <f t="shared" si="15"/>
        <v>-0.47353255381226222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151542507</v>
      </c>
      <c r="E78" s="32">
        <f>SUM(E71:E77)</f>
        <v>162059569</v>
      </c>
      <c r="F78" s="32">
        <f>SUM(F71:F77)</f>
        <v>37800405</v>
      </c>
      <c r="G78" s="37">
        <f t="shared" si="8"/>
        <v>0.24943763798232532</v>
      </c>
      <c r="H78" s="32">
        <f>SUM(H71:H77)</f>
        <v>36648423</v>
      </c>
      <c r="I78" s="37">
        <f t="shared" si="9"/>
        <v>0.24183592924195191</v>
      </c>
      <c r="J78" s="32">
        <f>SUM(J71:J77)</f>
        <v>32963633</v>
      </c>
      <c r="K78" s="37">
        <f t="shared" si="10"/>
        <v>0.20340442223439456</v>
      </c>
      <c r="L78" s="32">
        <f>SUM(L71:L77)</f>
        <v>0</v>
      </c>
      <c r="M78" s="37">
        <f t="shared" si="11"/>
        <v>0</v>
      </c>
      <c r="N78" s="32">
        <f t="shared" si="12"/>
        <v>107412461</v>
      </c>
      <c r="O78" s="37">
        <f t="shared" si="13"/>
        <v>0.66279616601966895</v>
      </c>
      <c r="P78" s="32">
        <f>SUM(P71:P77)</f>
        <v>38686035</v>
      </c>
      <c r="Q78" s="32">
        <f>SUM(Q71:Q77)</f>
        <v>149416478</v>
      </c>
      <c r="R78" s="32">
        <f>SUM(R71:R77)</f>
        <v>154660305</v>
      </c>
      <c r="S78" s="32">
        <f>SUM(S71:S77)</f>
        <v>100614650</v>
      </c>
      <c r="T78" s="37">
        <f t="shared" si="14"/>
        <v>0.65055251248857937</v>
      </c>
      <c r="U78" s="37">
        <f t="shared" si="15"/>
        <v>-0.14791906174928493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46363147</v>
      </c>
      <c r="E79" s="31">
        <v>49178282</v>
      </c>
      <c r="F79" s="31">
        <v>9981359</v>
      </c>
      <c r="G79" s="36">
        <f t="shared" si="8"/>
        <v>0.21528648605324396</v>
      </c>
      <c r="H79" s="31">
        <v>11109761</v>
      </c>
      <c r="I79" s="36">
        <f t="shared" si="9"/>
        <v>0.23962482529496973</v>
      </c>
      <c r="J79" s="31">
        <v>10039841</v>
      </c>
      <c r="K79" s="36">
        <f t="shared" si="10"/>
        <v>0.20415192625069742</v>
      </c>
      <c r="L79" s="31">
        <v>0</v>
      </c>
      <c r="M79" s="36">
        <f t="shared" si="11"/>
        <v>0</v>
      </c>
      <c r="N79" s="31">
        <f t="shared" si="12"/>
        <v>31130961</v>
      </c>
      <c r="O79" s="36">
        <f t="shared" si="13"/>
        <v>0.63302254031566207</v>
      </c>
      <c r="P79" s="31">
        <v>10028265</v>
      </c>
      <c r="Q79" s="31">
        <v>49422189</v>
      </c>
      <c r="R79" s="31">
        <v>43234455</v>
      </c>
      <c r="S79" s="31">
        <v>29945085</v>
      </c>
      <c r="T79" s="36">
        <f t="shared" si="14"/>
        <v>0.69262085066181589</v>
      </c>
      <c r="U79" s="36">
        <f t="shared" si="15"/>
        <v>1.1543372657183415E-3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8422049</v>
      </c>
      <c r="E80" s="31">
        <v>9459177</v>
      </c>
      <c r="F80" s="31">
        <v>2174026</v>
      </c>
      <c r="G80" s="36">
        <f t="shared" si="8"/>
        <v>0.2581350452841108</v>
      </c>
      <c r="H80" s="31">
        <v>2227246</v>
      </c>
      <c r="I80" s="36">
        <f t="shared" si="9"/>
        <v>0.26445417261286414</v>
      </c>
      <c r="J80" s="31">
        <v>2493305</v>
      </c>
      <c r="K80" s="36">
        <f t="shared" si="10"/>
        <v>0.26358582781567574</v>
      </c>
      <c r="L80" s="31">
        <v>0</v>
      </c>
      <c r="M80" s="36">
        <f t="shared" si="11"/>
        <v>0</v>
      </c>
      <c r="N80" s="31">
        <f t="shared" si="12"/>
        <v>6894577</v>
      </c>
      <c r="O80" s="36">
        <f t="shared" si="13"/>
        <v>0.72887704712577006</v>
      </c>
      <c r="P80" s="31">
        <v>2725360</v>
      </c>
      <c r="Q80" s="31">
        <v>3776838</v>
      </c>
      <c r="R80" s="31">
        <v>8650542</v>
      </c>
      <c r="S80" s="31">
        <v>6524748</v>
      </c>
      <c r="T80" s="36">
        <f t="shared" si="14"/>
        <v>0.75425886609185877</v>
      </c>
      <c r="U80" s="36">
        <f t="shared" si="15"/>
        <v>-8.5146549446678654E-2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69986584</v>
      </c>
      <c r="E81" s="31">
        <v>65816624</v>
      </c>
      <c r="F81" s="31">
        <v>13495365</v>
      </c>
      <c r="G81" s="36">
        <f t="shared" si="8"/>
        <v>0.19282788541301002</v>
      </c>
      <c r="H81" s="31">
        <v>14642700</v>
      </c>
      <c r="I81" s="36">
        <f t="shared" si="9"/>
        <v>0.20922152737158881</v>
      </c>
      <c r="J81" s="31">
        <v>17320729</v>
      </c>
      <c r="K81" s="36">
        <f t="shared" si="10"/>
        <v>0.26316647599548709</v>
      </c>
      <c r="L81" s="31">
        <v>0</v>
      </c>
      <c r="M81" s="36">
        <f t="shared" si="11"/>
        <v>0</v>
      </c>
      <c r="N81" s="31">
        <f t="shared" si="12"/>
        <v>45458794</v>
      </c>
      <c r="O81" s="36">
        <f t="shared" si="13"/>
        <v>0.69068863209999953</v>
      </c>
      <c r="P81" s="31">
        <v>14821621</v>
      </c>
      <c r="Q81" s="31">
        <v>62574060</v>
      </c>
      <c r="R81" s="31">
        <v>63487550</v>
      </c>
      <c r="S81" s="31">
        <v>41976666</v>
      </c>
      <c r="T81" s="36">
        <f t="shared" si="14"/>
        <v>0.66117949109707341</v>
      </c>
      <c r="U81" s="36">
        <f t="shared" si="15"/>
        <v>0.16861232654646874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0</v>
      </c>
      <c r="E82" s="31">
        <v>0</v>
      </c>
      <c r="F82" s="31">
        <v>0</v>
      </c>
      <c r="G82" s="36">
        <f t="shared" si="8"/>
        <v>0</v>
      </c>
      <c r="H82" s="31">
        <v>0</v>
      </c>
      <c r="I82" s="36">
        <f t="shared" si="9"/>
        <v>0</v>
      </c>
      <c r="J82" s="31">
        <v>0</v>
      </c>
      <c r="K82" s="36">
        <f t="shared" si="10"/>
        <v>0</v>
      </c>
      <c r="L82" s="31">
        <v>0</v>
      </c>
      <c r="M82" s="36">
        <f t="shared" si="11"/>
        <v>0</v>
      </c>
      <c r="N82" s="31">
        <f t="shared" si="12"/>
        <v>0</v>
      </c>
      <c r="O82" s="36">
        <f t="shared" si="13"/>
        <v>0</v>
      </c>
      <c r="P82" s="31">
        <v>0</v>
      </c>
      <c r="Q82" s="31">
        <v>0</v>
      </c>
      <c r="R82" s="31">
        <v>0</v>
      </c>
      <c r="S82" s="31">
        <v>0</v>
      </c>
      <c r="T82" s="36">
        <f t="shared" si="14"/>
        <v>0</v>
      </c>
      <c r="U82" s="36">
        <f t="shared" si="15"/>
        <v>0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11424953</v>
      </c>
      <c r="E83" s="31">
        <v>11255953</v>
      </c>
      <c r="F83" s="31">
        <v>1727096</v>
      </c>
      <c r="G83" s="36">
        <f t="shared" si="8"/>
        <v>0.15116876191963327</v>
      </c>
      <c r="H83" s="31">
        <v>2740451</v>
      </c>
      <c r="I83" s="36">
        <f t="shared" si="9"/>
        <v>0.23986540688613775</v>
      </c>
      <c r="J83" s="31">
        <v>2267277</v>
      </c>
      <c r="K83" s="36">
        <f t="shared" si="10"/>
        <v>0.20142914598168632</v>
      </c>
      <c r="L83" s="31">
        <v>0</v>
      </c>
      <c r="M83" s="36">
        <f t="shared" si="11"/>
        <v>0</v>
      </c>
      <c r="N83" s="31">
        <f t="shared" si="12"/>
        <v>6734824</v>
      </c>
      <c r="O83" s="36">
        <f t="shared" si="13"/>
        <v>0.59833441024496103</v>
      </c>
      <c r="P83" s="31">
        <v>2596924</v>
      </c>
      <c r="Q83" s="31">
        <v>13171000</v>
      </c>
      <c r="R83" s="31">
        <v>12463109</v>
      </c>
      <c r="S83" s="31">
        <v>7309338</v>
      </c>
      <c r="T83" s="36">
        <f t="shared" si="14"/>
        <v>0.58647790049818227</v>
      </c>
      <c r="U83" s="36">
        <f t="shared" si="15"/>
        <v>-0.12693748450089415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136196733</v>
      </c>
      <c r="E84" s="32">
        <f>SUM(E79:E83)</f>
        <v>135710036</v>
      </c>
      <c r="F84" s="32">
        <f>SUM(F79:F83)</f>
        <v>27377846</v>
      </c>
      <c r="G84" s="37">
        <f t="shared" si="8"/>
        <v>0.20101690691802424</v>
      </c>
      <c r="H84" s="32">
        <f>SUM(H79:H83)</f>
        <v>30720158</v>
      </c>
      <c r="I84" s="37">
        <f t="shared" si="9"/>
        <v>0.22555723124430599</v>
      </c>
      <c r="J84" s="32">
        <f>SUM(J79:J83)</f>
        <v>32121152</v>
      </c>
      <c r="K84" s="37">
        <f t="shared" si="10"/>
        <v>0.23668958425447623</v>
      </c>
      <c r="L84" s="32">
        <f>SUM(L79:L83)</f>
        <v>0</v>
      </c>
      <c r="M84" s="37">
        <f t="shared" si="11"/>
        <v>0</v>
      </c>
      <c r="N84" s="32">
        <f t="shared" si="12"/>
        <v>90219156</v>
      </c>
      <c r="O84" s="37">
        <f t="shared" si="13"/>
        <v>0.6647935455562034</v>
      </c>
      <c r="P84" s="32">
        <f>SUM(P79:P83)</f>
        <v>30172170</v>
      </c>
      <c r="Q84" s="32">
        <f>SUM(Q79:Q83)</f>
        <v>128944087</v>
      </c>
      <c r="R84" s="32">
        <f>SUM(R79:R83)</f>
        <v>127835656</v>
      </c>
      <c r="S84" s="32">
        <f>SUM(S79:S83)</f>
        <v>85755837</v>
      </c>
      <c r="T84" s="37">
        <f t="shared" si="14"/>
        <v>0.67082877878766467</v>
      </c>
      <c r="U84" s="37">
        <f t="shared" si="15"/>
        <v>6.4595353930459787E-2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814656422</v>
      </c>
      <c r="E85" s="32">
        <f>SUM(E57,E59:E62,E64:E69,E71:E77,E79:E83)</f>
        <v>851090119</v>
      </c>
      <c r="F85" s="32">
        <f>SUM(F57,F59:F62,F64:F69,F71:F77,F79:F83)</f>
        <v>195002383</v>
      </c>
      <c r="G85" s="37">
        <f t="shared" si="8"/>
        <v>0.2393676373670077</v>
      </c>
      <c r="H85" s="32">
        <f>SUM(H57,H59:H62,H64:H69,H71:H77,H79:H83)</f>
        <v>191732263</v>
      </c>
      <c r="I85" s="37">
        <f t="shared" si="9"/>
        <v>0.23535352796862871</v>
      </c>
      <c r="J85" s="32">
        <f>SUM(J57,J59:J62,J64:J69,J71:J77,J79:J83)</f>
        <v>194977631</v>
      </c>
      <c r="K85" s="37">
        <f t="shared" si="10"/>
        <v>0.22909163982433686</v>
      </c>
      <c r="L85" s="32">
        <f>SUM(L57,L59:L62,L64:L69,L71:L77,L79:L83)</f>
        <v>0</v>
      </c>
      <c r="M85" s="37">
        <f t="shared" si="11"/>
        <v>0</v>
      </c>
      <c r="N85" s="32">
        <f t="shared" si="12"/>
        <v>581712277</v>
      </c>
      <c r="O85" s="37">
        <f t="shared" si="13"/>
        <v>0.68349081256341082</v>
      </c>
      <c r="P85" s="32">
        <f>SUM(P57,P59:P62,P64:P69,P71:P77,P79:P83)</f>
        <v>206536026</v>
      </c>
      <c r="Q85" s="32">
        <f>SUM(Q57,Q59:Q62,Q64:Q69,Q71:Q77,Q79:Q83)</f>
        <v>787992294</v>
      </c>
      <c r="R85" s="32">
        <f>SUM(R57,R59:R62,R64:R69,R71:R77,R79:R83)</f>
        <v>826580280</v>
      </c>
      <c r="S85" s="32">
        <f>SUM(S57,S59:S62,S64:S69,S71:S77,S79:S83)</f>
        <v>561390515</v>
      </c>
      <c r="T85" s="37">
        <f t="shared" si="14"/>
        <v>0.67917240295159231</v>
      </c>
      <c r="U85" s="37">
        <f t="shared" si="15"/>
        <v>-5.5963093818799492E-2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3683371990</v>
      </c>
      <c r="E88" s="31">
        <v>3385893147</v>
      </c>
      <c r="F88" s="31">
        <v>866477607</v>
      </c>
      <c r="G88" s="36">
        <f t="shared" ref="G88:G99" si="16">IF(($D88      =0),0,($F88      /$D88      ))</f>
        <v>0.23524032037828468</v>
      </c>
      <c r="H88" s="31">
        <v>1012970486</v>
      </c>
      <c r="I88" s="36">
        <f t="shared" ref="I88:I99" si="17">IF(($D88      =0),0,($H88      /$D88      ))</f>
        <v>0.27501172532943108</v>
      </c>
      <c r="J88" s="31">
        <v>525232875</v>
      </c>
      <c r="K88" s="36">
        <f t="shared" ref="K88:K99" si="18">IF(($E88      =0),0,($J88      /$E88      ))</f>
        <v>0.15512387786524559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2404680968</v>
      </c>
      <c r="O88" s="36">
        <f t="shared" ref="O88:O99" si="21">IF(($E88      =0),0,($N88      /$E88      ))</f>
        <v>0.71020580496777264</v>
      </c>
      <c r="P88" s="31">
        <v>1063721069</v>
      </c>
      <c r="Q88" s="31">
        <v>3459222760</v>
      </c>
      <c r="R88" s="31">
        <v>3457161295</v>
      </c>
      <c r="S88" s="31">
        <v>2798417053</v>
      </c>
      <c r="T88" s="36">
        <f t="shared" ref="T88:T99" si="22">IF(($R88      =0),0,($S88      /$R88      ))</f>
        <v>0.80945516110205096</v>
      </c>
      <c r="U88" s="36">
        <f t="shared" ref="U88:U99" si="23">IF(($P88      =0),0,(($J88      /$P88      )-1))</f>
        <v>-0.50623063667078694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2893099000</v>
      </c>
      <c r="E89" s="31">
        <v>2981948000</v>
      </c>
      <c r="F89" s="31">
        <v>1058475316</v>
      </c>
      <c r="G89" s="36">
        <f t="shared" si="16"/>
        <v>0.36586211394770796</v>
      </c>
      <c r="H89" s="31">
        <v>945836126</v>
      </c>
      <c r="I89" s="36">
        <f t="shared" si="17"/>
        <v>0.32692836505076389</v>
      </c>
      <c r="J89" s="31">
        <v>804006387</v>
      </c>
      <c r="K89" s="36">
        <f t="shared" si="18"/>
        <v>0.26962454979094203</v>
      </c>
      <c r="L89" s="31">
        <v>0</v>
      </c>
      <c r="M89" s="36">
        <f t="shared" si="19"/>
        <v>0</v>
      </c>
      <c r="N89" s="31">
        <f t="shared" si="20"/>
        <v>2808317829</v>
      </c>
      <c r="O89" s="36">
        <f t="shared" si="21"/>
        <v>0.94177290449062157</v>
      </c>
      <c r="P89" s="31">
        <v>716514003</v>
      </c>
      <c r="Q89" s="31">
        <v>2779325000</v>
      </c>
      <c r="R89" s="31">
        <v>2776350000</v>
      </c>
      <c r="S89" s="31">
        <v>2447856758</v>
      </c>
      <c r="T89" s="36">
        <f t="shared" si="22"/>
        <v>0.88168161723125682</v>
      </c>
      <c r="U89" s="36">
        <f t="shared" si="23"/>
        <v>0.12210840769848841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4978278947</v>
      </c>
      <c r="E90" s="31">
        <v>4944646019</v>
      </c>
      <c r="F90" s="31">
        <v>1123735122</v>
      </c>
      <c r="G90" s="36">
        <f t="shared" si="16"/>
        <v>0.22572763277501412</v>
      </c>
      <c r="H90" s="31">
        <v>1294026635</v>
      </c>
      <c r="I90" s="36">
        <f t="shared" si="17"/>
        <v>0.25993453737255995</v>
      </c>
      <c r="J90" s="31">
        <v>1615960091</v>
      </c>
      <c r="K90" s="36">
        <f t="shared" si="18"/>
        <v>0.32681006583496752</v>
      </c>
      <c r="L90" s="31">
        <v>0</v>
      </c>
      <c r="M90" s="36">
        <f t="shared" si="19"/>
        <v>0</v>
      </c>
      <c r="N90" s="31">
        <f t="shared" si="20"/>
        <v>4033721848</v>
      </c>
      <c r="O90" s="36">
        <f t="shared" si="21"/>
        <v>0.81577565562838317</v>
      </c>
      <c r="P90" s="31">
        <v>1124090149</v>
      </c>
      <c r="Q90" s="31">
        <v>4314917901</v>
      </c>
      <c r="R90" s="31">
        <v>4585961203</v>
      </c>
      <c r="S90" s="31">
        <v>3272080248</v>
      </c>
      <c r="T90" s="36">
        <f t="shared" si="22"/>
        <v>0.71349933049139225</v>
      </c>
      <c r="U90" s="36">
        <f t="shared" si="23"/>
        <v>0.43757161508582887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11554749937</v>
      </c>
      <c r="E91" s="32">
        <f>SUM(E88:E90)</f>
        <v>11312487166</v>
      </c>
      <c r="F91" s="32">
        <f>SUM(F88:F90)</f>
        <v>3048688045</v>
      </c>
      <c r="G91" s="37">
        <f t="shared" si="16"/>
        <v>0.26384716775545741</v>
      </c>
      <c r="H91" s="32">
        <f>SUM(H88:H90)</f>
        <v>3252833247</v>
      </c>
      <c r="I91" s="37">
        <f t="shared" si="17"/>
        <v>0.28151481120192418</v>
      </c>
      <c r="J91" s="32">
        <f>SUM(J88:J90)</f>
        <v>2945199353</v>
      </c>
      <c r="K91" s="37">
        <f t="shared" si="18"/>
        <v>0.26034940944303386</v>
      </c>
      <c r="L91" s="32">
        <f>SUM(L88:L90)</f>
        <v>0</v>
      </c>
      <c r="M91" s="37">
        <f t="shared" si="19"/>
        <v>0</v>
      </c>
      <c r="N91" s="32">
        <f t="shared" si="20"/>
        <v>9246720645</v>
      </c>
      <c r="O91" s="37">
        <f t="shared" si="21"/>
        <v>0.8173905976036181</v>
      </c>
      <c r="P91" s="32">
        <f>SUM(P88:P90)</f>
        <v>2904325221</v>
      </c>
      <c r="Q91" s="32">
        <f>SUM(Q88:Q90)</f>
        <v>10553465661</v>
      </c>
      <c r="R91" s="32">
        <f>SUM(R88:R90)</f>
        <v>10819472498</v>
      </c>
      <c r="S91" s="32">
        <f>SUM(S88:S90)</f>
        <v>8518354059</v>
      </c>
      <c r="T91" s="37">
        <f t="shared" si="22"/>
        <v>0.78731694734421054</v>
      </c>
      <c r="U91" s="37">
        <f t="shared" si="23"/>
        <v>1.4073538219637305E-2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210696483</v>
      </c>
      <c r="E92" s="31">
        <v>207620660</v>
      </c>
      <c r="F92" s="31">
        <v>46976650</v>
      </c>
      <c r="G92" s="36">
        <f t="shared" si="16"/>
        <v>0.22295887112648197</v>
      </c>
      <c r="H92" s="31">
        <v>46198262</v>
      </c>
      <c r="I92" s="36">
        <f t="shared" si="17"/>
        <v>0.21926451425389953</v>
      </c>
      <c r="J92" s="31">
        <v>47075524</v>
      </c>
      <c r="K92" s="36">
        <f t="shared" si="18"/>
        <v>0.22673814831337114</v>
      </c>
      <c r="L92" s="31">
        <v>0</v>
      </c>
      <c r="M92" s="36">
        <f t="shared" si="19"/>
        <v>0</v>
      </c>
      <c r="N92" s="31">
        <f t="shared" si="20"/>
        <v>140250436</v>
      </c>
      <c r="O92" s="36">
        <f t="shared" si="21"/>
        <v>0.67551290897543625</v>
      </c>
      <c r="P92" s="31">
        <v>44738716</v>
      </c>
      <c r="Q92" s="31">
        <v>196798308</v>
      </c>
      <c r="R92" s="31">
        <v>190930946</v>
      </c>
      <c r="S92" s="31">
        <v>131571057</v>
      </c>
      <c r="T92" s="36">
        <f t="shared" si="22"/>
        <v>0.68910283930610183</v>
      </c>
      <c r="U92" s="36">
        <f t="shared" si="23"/>
        <v>5.2232343905444178E-2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182606356</v>
      </c>
      <c r="E93" s="31">
        <v>153898065</v>
      </c>
      <c r="F93" s="31">
        <v>31261870</v>
      </c>
      <c r="G93" s="36">
        <f t="shared" si="16"/>
        <v>0.17119814821779808</v>
      </c>
      <c r="H93" s="31">
        <v>30698258</v>
      </c>
      <c r="I93" s="36">
        <f t="shared" si="17"/>
        <v>0.16811166200589425</v>
      </c>
      <c r="J93" s="31">
        <v>30567338</v>
      </c>
      <c r="K93" s="36">
        <f t="shared" si="18"/>
        <v>0.19862067791430646</v>
      </c>
      <c r="L93" s="31">
        <v>0</v>
      </c>
      <c r="M93" s="36">
        <f t="shared" si="19"/>
        <v>0</v>
      </c>
      <c r="N93" s="31">
        <f t="shared" si="20"/>
        <v>92527466</v>
      </c>
      <c r="O93" s="36">
        <f t="shared" si="21"/>
        <v>0.601225661934086</v>
      </c>
      <c r="P93" s="31">
        <v>28640816</v>
      </c>
      <c r="Q93" s="31">
        <v>166486466</v>
      </c>
      <c r="R93" s="31">
        <v>135855086</v>
      </c>
      <c r="S93" s="31">
        <v>82827549</v>
      </c>
      <c r="T93" s="36">
        <f t="shared" si="22"/>
        <v>0.60967573197811675</v>
      </c>
      <c r="U93" s="36">
        <f t="shared" si="23"/>
        <v>6.7264913122587089E-2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47529447</v>
      </c>
      <c r="E94" s="31">
        <v>52275037</v>
      </c>
      <c r="F94" s="31">
        <v>9877951</v>
      </c>
      <c r="G94" s="36">
        <f t="shared" si="16"/>
        <v>0.20782802290967115</v>
      </c>
      <c r="H94" s="31">
        <v>14503831</v>
      </c>
      <c r="I94" s="36">
        <f t="shared" si="17"/>
        <v>0.30515463392620579</v>
      </c>
      <c r="J94" s="31">
        <v>9437596</v>
      </c>
      <c r="K94" s="36">
        <f t="shared" si="18"/>
        <v>0.18053733754411308</v>
      </c>
      <c r="L94" s="31">
        <v>0</v>
      </c>
      <c r="M94" s="36">
        <f t="shared" si="19"/>
        <v>0</v>
      </c>
      <c r="N94" s="31">
        <f t="shared" si="20"/>
        <v>33819378</v>
      </c>
      <c r="O94" s="36">
        <f t="shared" si="21"/>
        <v>0.64695081899224671</v>
      </c>
      <c r="P94" s="31">
        <v>9718735</v>
      </c>
      <c r="Q94" s="31">
        <v>39268756</v>
      </c>
      <c r="R94" s="31">
        <v>41895026</v>
      </c>
      <c r="S94" s="31">
        <v>29582679</v>
      </c>
      <c r="T94" s="36">
        <f t="shared" si="22"/>
        <v>0.70611434875347734</v>
      </c>
      <c r="U94" s="36">
        <f t="shared" si="23"/>
        <v>-2.8927530177538574E-2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5529498</v>
      </c>
      <c r="E95" s="31">
        <v>5524712</v>
      </c>
      <c r="F95" s="31">
        <v>1290522</v>
      </c>
      <c r="G95" s="36">
        <f t="shared" si="16"/>
        <v>0.2333886367261549</v>
      </c>
      <c r="H95" s="31">
        <v>1365927</v>
      </c>
      <c r="I95" s="36">
        <f t="shared" si="17"/>
        <v>0.24702549851722524</v>
      </c>
      <c r="J95" s="31">
        <v>1519570</v>
      </c>
      <c r="K95" s="36">
        <f t="shared" si="18"/>
        <v>0.2750496315464046</v>
      </c>
      <c r="L95" s="31">
        <v>0</v>
      </c>
      <c r="M95" s="36">
        <f t="shared" si="19"/>
        <v>0</v>
      </c>
      <c r="N95" s="31">
        <f t="shared" si="20"/>
        <v>4176019</v>
      </c>
      <c r="O95" s="36">
        <f t="shared" si="21"/>
        <v>0.75587994451113472</v>
      </c>
      <c r="P95" s="31">
        <v>1442101</v>
      </c>
      <c r="Q95" s="31">
        <v>29634595</v>
      </c>
      <c r="R95" s="31">
        <v>5249648</v>
      </c>
      <c r="S95" s="31">
        <v>3951887</v>
      </c>
      <c r="T95" s="36">
        <f t="shared" si="22"/>
        <v>0.75279085378676813</v>
      </c>
      <c r="U95" s="36">
        <f t="shared" si="23"/>
        <v>5.3719538367978492E-2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446361784</v>
      </c>
      <c r="E96" s="32">
        <f>SUM(E92:E95)</f>
        <v>419318474</v>
      </c>
      <c r="F96" s="32">
        <f>SUM(F92:F95)</f>
        <v>89406993</v>
      </c>
      <c r="G96" s="37">
        <f t="shared" si="16"/>
        <v>0.20030163021303812</v>
      </c>
      <c r="H96" s="32">
        <f>SUM(H92:H95)</f>
        <v>92766278</v>
      </c>
      <c r="I96" s="37">
        <f t="shared" si="17"/>
        <v>0.20782755452021404</v>
      </c>
      <c r="J96" s="32">
        <f>SUM(J92:J95)</f>
        <v>88600028</v>
      </c>
      <c r="K96" s="37">
        <f t="shared" si="18"/>
        <v>0.21129531249796546</v>
      </c>
      <c r="L96" s="32">
        <f>SUM(L92:L95)</f>
        <v>0</v>
      </c>
      <c r="M96" s="37">
        <f t="shared" si="19"/>
        <v>0</v>
      </c>
      <c r="N96" s="32">
        <f t="shared" si="20"/>
        <v>270773299</v>
      </c>
      <c r="O96" s="37">
        <f t="shared" si="21"/>
        <v>0.64574617096407727</v>
      </c>
      <c r="P96" s="32">
        <f>SUM(P92:P95)</f>
        <v>84540368</v>
      </c>
      <c r="Q96" s="32">
        <f>SUM(Q92:Q95)</f>
        <v>432188125</v>
      </c>
      <c r="R96" s="32">
        <f>SUM(R92:R95)</f>
        <v>373930706</v>
      </c>
      <c r="S96" s="32">
        <f>SUM(S92:S95)</f>
        <v>247933172</v>
      </c>
      <c r="T96" s="37">
        <f t="shared" si="22"/>
        <v>0.66304576762947087</v>
      </c>
      <c r="U96" s="37">
        <f t="shared" si="23"/>
        <v>4.8020372941835365E-2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31235610</v>
      </c>
      <c r="E97" s="31">
        <v>31235610</v>
      </c>
      <c r="F97" s="31">
        <v>0</v>
      </c>
      <c r="G97" s="36">
        <f t="shared" si="16"/>
        <v>0</v>
      </c>
      <c r="H97" s="31">
        <v>0</v>
      </c>
      <c r="I97" s="36">
        <f t="shared" si="17"/>
        <v>0</v>
      </c>
      <c r="J97" s="31">
        <v>0</v>
      </c>
      <c r="K97" s="36">
        <f t="shared" si="18"/>
        <v>0</v>
      </c>
      <c r="L97" s="31">
        <v>0</v>
      </c>
      <c r="M97" s="36">
        <f t="shared" si="19"/>
        <v>0</v>
      </c>
      <c r="N97" s="31">
        <f t="shared" si="20"/>
        <v>0</v>
      </c>
      <c r="O97" s="36">
        <f t="shared" si="21"/>
        <v>0</v>
      </c>
      <c r="P97" s="31">
        <v>0</v>
      </c>
      <c r="Q97" s="31">
        <v>0</v>
      </c>
      <c r="R97" s="31">
        <v>0</v>
      </c>
      <c r="S97" s="31">
        <v>0</v>
      </c>
      <c r="T97" s="36">
        <f t="shared" si="22"/>
        <v>0</v>
      </c>
      <c r="U97" s="36">
        <f t="shared" si="23"/>
        <v>0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4231058</v>
      </c>
      <c r="E98" s="31">
        <v>6200322</v>
      </c>
      <c r="F98" s="31">
        <v>1634472</v>
      </c>
      <c r="G98" s="36">
        <f t="shared" si="16"/>
        <v>0.38630337849303886</v>
      </c>
      <c r="H98" s="31">
        <v>1465691</v>
      </c>
      <c r="I98" s="36">
        <f t="shared" si="17"/>
        <v>0.34641241032384806</v>
      </c>
      <c r="J98" s="31">
        <v>983220</v>
      </c>
      <c r="K98" s="36">
        <f t="shared" si="18"/>
        <v>0.15857563526539428</v>
      </c>
      <c r="L98" s="31">
        <v>0</v>
      </c>
      <c r="M98" s="36">
        <f t="shared" si="19"/>
        <v>0</v>
      </c>
      <c r="N98" s="31">
        <f t="shared" si="20"/>
        <v>4083383</v>
      </c>
      <c r="O98" s="36">
        <f t="shared" si="21"/>
        <v>0.65857595782928691</v>
      </c>
      <c r="P98" s="31">
        <v>1611782</v>
      </c>
      <c r="Q98" s="31">
        <v>0</v>
      </c>
      <c r="R98" s="31">
        <v>5617215</v>
      </c>
      <c r="S98" s="31">
        <v>4055988</v>
      </c>
      <c r="T98" s="36">
        <f t="shared" si="22"/>
        <v>0.72206386972903835</v>
      </c>
      <c r="U98" s="36">
        <f t="shared" si="23"/>
        <v>-0.38997953817575826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62968773</v>
      </c>
      <c r="E99" s="31">
        <v>58491360</v>
      </c>
      <c r="F99" s="31">
        <v>21104543</v>
      </c>
      <c r="G99" s="36">
        <f t="shared" si="16"/>
        <v>0.33515887311318582</v>
      </c>
      <c r="H99" s="31">
        <v>21395592</v>
      </c>
      <c r="I99" s="36">
        <f t="shared" si="17"/>
        <v>0.33978098953905295</v>
      </c>
      <c r="J99" s="31">
        <v>22337435</v>
      </c>
      <c r="K99" s="36">
        <f t="shared" si="18"/>
        <v>0.38189289836994728</v>
      </c>
      <c r="L99" s="31">
        <v>0</v>
      </c>
      <c r="M99" s="36">
        <f t="shared" si="19"/>
        <v>0</v>
      </c>
      <c r="N99" s="31">
        <f t="shared" si="20"/>
        <v>64837570</v>
      </c>
      <c r="O99" s="36">
        <f t="shared" si="21"/>
        <v>1.1084982465786399</v>
      </c>
      <c r="P99" s="31">
        <v>20356907</v>
      </c>
      <c r="Q99" s="31">
        <v>70143394</v>
      </c>
      <c r="R99" s="31">
        <v>70943394</v>
      </c>
      <c r="S99" s="31">
        <v>58262216</v>
      </c>
      <c r="T99" s="36">
        <f t="shared" si="22"/>
        <v>0.82124934704984653</v>
      </c>
      <c r="U99" s="36">
        <f t="shared" si="23"/>
        <v>9.729022193793968E-2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125431174</v>
      </c>
      <c r="E100" s="31">
        <v>140087382</v>
      </c>
      <c r="F100" s="31">
        <v>30984048</v>
      </c>
      <c r="G100" s="36">
        <f>IF(($D100     =0),0,($F100     /$D100     ))</f>
        <v>0.2470203141046898</v>
      </c>
      <c r="H100" s="31">
        <v>29750557</v>
      </c>
      <c r="I100" s="36">
        <f>IF(($D100     =0),0,($H100     /$D100     ))</f>
        <v>0.23718630744857733</v>
      </c>
      <c r="J100" s="31">
        <v>30481567</v>
      </c>
      <c r="K100" s="36">
        <f>IF(($E100     =0),0,($J100     /$E100     ))</f>
        <v>0.21758966842566876</v>
      </c>
      <c r="L100" s="31">
        <v>0</v>
      </c>
      <c r="M100" s="36">
        <f>IF(($E100     =0),0,($L100     /$E100     ))</f>
        <v>0</v>
      </c>
      <c r="N100" s="31">
        <f>$F100     +$H100     +$J100</f>
        <v>91216172</v>
      </c>
      <c r="O100" s="36">
        <f>IF(($E100     =0),0,($N100     /$E100     ))</f>
        <v>0.65113767348439699</v>
      </c>
      <c r="P100" s="31">
        <v>27990101</v>
      </c>
      <c r="Q100" s="31">
        <v>130434528</v>
      </c>
      <c r="R100" s="31">
        <v>127691879</v>
      </c>
      <c r="S100" s="31">
        <v>85453425</v>
      </c>
      <c r="T100" s="36">
        <f>IF(($R100     =0),0,($S100     /$R100     ))</f>
        <v>0.66921581598779667</v>
      </c>
      <c r="U100" s="36">
        <f>IF(($P100     =0),0,(($J100     /$P100     )-1))</f>
        <v>8.9012397633005946E-2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223866615</v>
      </c>
      <c r="E101" s="32">
        <f>SUM(E97:E100)</f>
        <v>236014674</v>
      </c>
      <c r="F101" s="32">
        <f>SUM(F97:F100)</f>
        <v>53723063</v>
      </c>
      <c r="G101" s="37">
        <f>IF(($D101     =0),0,($F101     /$D101     ))</f>
        <v>0.23997800207949721</v>
      </c>
      <c r="H101" s="32">
        <f>SUM(H97:H100)</f>
        <v>52611840</v>
      </c>
      <c r="I101" s="37">
        <f>IF(($D101     =0),0,($H101     /$D101     ))</f>
        <v>0.2350142293436652</v>
      </c>
      <c r="J101" s="32">
        <f>SUM(J97:J100)</f>
        <v>53802222</v>
      </c>
      <c r="K101" s="37">
        <f>IF(($E101     =0),0,($J101     /$E101     ))</f>
        <v>0.2279613427765089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160137125</v>
      </c>
      <c r="O101" s="37">
        <f>IF(($E101     =0),0,($N101     /$E101     ))</f>
        <v>0.67850495177261727</v>
      </c>
      <c r="P101" s="32">
        <f>SUM(P97:P100)</f>
        <v>49958790</v>
      </c>
      <c r="Q101" s="32">
        <f>SUM(Q97:Q100)</f>
        <v>200577922</v>
      </c>
      <c r="R101" s="32">
        <f>SUM(R97:R100)</f>
        <v>204252488</v>
      </c>
      <c r="S101" s="32">
        <f>SUM(S97:S100)</f>
        <v>147771629</v>
      </c>
      <c r="T101" s="37">
        <f>IF(($R101     =0),0,($S101     /$R101     ))</f>
        <v>0.72347529494965079</v>
      </c>
      <c r="U101" s="37">
        <f>IF(($P101     =0),0,(($J101     /$P101     )-1))</f>
        <v>7.69320473934616E-2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12224978336</v>
      </c>
      <c r="E102" s="32">
        <f>SUM(E88:E90,E92:E95,E97:E100)</f>
        <v>11967820314</v>
      </c>
      <c r="F102" s="32">
        <f>SUM(F88:F90,F92:F95,F97:F100)</f>
        <v>3191818101</v>
      </c>
      <c r="G102" s="37">
        <f>IF(($D102     =0),0,($F102     /$D102     ))</f>
        <v>0.26108987789375171</v>
      </c>
      <c r="H102" s="32">
        <f>SUM(H88:H90,H92:H95,H97:H100)</f>
        <v>3398211365</v>
      </c>
      <c r="I102" s="37">
        <f>IF(($D102     =0),0,($H102     /$D102     ))</f>
        <v>0.27797279239284861</v>
      </c>
      <c r="J102" s="32">
        <f>SUM(J88:J90,J92:J95,J97:J100)</f>
        <v>3087601603</v>
      </c>
      <c r="K102" s="37">
        <f>IF(($E102     =0),0,($J102     /$E102     ))</f>
        <v>0.25799197531300772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9677631069</v>
      </c>
      <c r="O102" s="37">
        <f>IF(($E102     =0),0,($N102     /$E102     ))</f>
        <v>0.80863773144045881</v>
      </c>
      <c r="P102" s="32">
        <f>SUM(P88:P90,P92:P95,P97:P100)</f>
        <v>3038824379</v>
      </c>
      <c r="Q102" s="32">
        <f>SUM(Q88:Q90,Q92:Q95,Q97:Q100)</f>
        <v>11186231708</v>
      </c>
      <c r="R102" s="32">
        <f>SUM(R88:R90,R92:R95,R97:R100)</f>
        <v>11397655692</v>
      </c>
      <c r="S102" s="32">
        <f>SUM(S88:S90,S92:S95,S97:S100)</f>
        <v>8914058860</v>
      </c>
      <c r="T102" s="37">
        <f>IF(($R102     =0),0,($S102     /$R102     ))</f>
        <v>0.78209581872671996</v>
      </c>
      <c r="U102" s="37">
        <f>IF(($P102     =0),0,(($J102     /$P102     )-1))</f>
        <v>1.6051346809337952E-2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2503939500</v>
      </c>
      <c r="E105" s="31">
        <v>2558262410</v>
      </c>
      <c r="F105" s="31">
        <v>566135456</v>
      </c>
      <c r="G105" s="36">
        <f t="shared" ref="G105:G136" si="24">IF(($D105     =0),0,($F105     /$D105     ))</f>
        <v>0.22609789733338206</v>
      </c>
      <c r="H105" s="31">
        <v>681260896</v>
      </c>
      <c r="I105" s="36">
        <f t="shared" ref="I105:I136" si="25">IF(($D105     =0),0,($H105     /$D105     ))</f>
        <v>0.27207562163542687</v>
      </c>
      <c r="J105" s="31">
        <v>595509845</v>
      </c>
      <c r="K105" s="36">
        <f t="shared" ref="K105:K136" si="26">IF(($E105     =0),0,($J105     /$E105     ))</f>
        <v>0.23277903106116468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1842906197</v>
      </c>
      <c r="O105" s="36">
        <f t="shared" ref="O105:O136" si="29">IF(($E105     =0),0,($N105     /$E105     ))</f>
        <v>0.72037418436680234</v>
      </c>
      <c r="P105" s="31">
        <v>571244755</v>
      </c>
      <c r="Q105" s="31">
        <v>2341216390</v>
      </c>
      <c r="R105" s="31">
        <v>2413073438</v>
      </c>
      <c r="S105" s="31">
        <v>1731246084</v>
      </c>
      <c r="T105" s="36">
        <f t="shared" ref="T105:T136" si="30">IF(($R105     =0),0,($S105     /$R105     ))</f>
        <v>0.7174444244991105</v>
      </c>
      <c r="U105" s="36">
        <f t="shared" ref="U105:U136" si="31">IF(($P105     =0),0,(($J105     /$P105     )-1))</f>
        <v>4.2477571632145716E-2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2503939500</v>
      </c>
      <c r="E106" s="32">
        <f>E105</f>
        <v>2558262410</v>
      </c>
      <c r="F106" s="32">
        <f>F105</f>
        <v>566135456</v>
      </c>
      <c r="G106" s="37">
        <f t="shared" si="24"/>
        <v>0.22609789733338206</v>
      </c>
      <c r="H106" s="32">
        <f>H105</f>
        <v>681260896</v>
      </c>
      <c r="I106" s="37">
        <f t="shared" si="25"/>
        <v>0.27207562163542687</v>
      </c>
      <c r="J106" s="32">
        <f>J105</f>
        <v>595509845</v>
      </c>
      <c r="K106" s="37">
        <f t="shared" si="26"/>
        <v>0.23277903106116468</v>
      </c>
      <c r="L106" s="32">
        <f>L105</f>
        <v>0</v>
      </c>
      <c r="M106" s="37">
        <f t="shared" si="27"/>
        <v>0</v>
      </c>
      <c r="N106" s="32">
        <f t="shared" si="28"/>
        <v>1842906197</v>
      </c>
      <c r="O106" s="37">
        <f t="shared" si="29"/>
        <v>0.72037418436680234</v>
      </c>
      <c r="P106" s="32">
        <f>P105</f>
        <v>571244755</v>
      </c>
      <c r="Q106" s="32">
        <f>Q105</f>
        <v>2341216390</v>
      </c>
      <c r="R106" s="32">
        <f>R105</f>
        <v>2413073438</v>
      </c>
      <c r="S106" s="32">
        <f>S105</f>
        <v>1731246084</v>
      </c>
      <c r="T106" s="37">
        <f t="shared" si="30"/>
        <v>0.7174444244991105</v>
      </c>
      <c r="U106" s="37">
        <f t="shared" si="31"/>
        <v>4.2477571632145716E-2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6512188</v>
      </c>
      <c r="E107" s="31">
        <v>6705339</v>
      </c>
      <c r="F107" s="31">
        <v>1607506</v>
      </c>
      <c r="G107" s="36">
        <f t="shared" si="24"/>
        <v>0.24684576059536364</v>
      </c>
      <c r="H107" s="31">
        <v>1890913</v>
      </c>
      <c r="I107" s="36">
        <f t="shared" si="25"/>
        <v>0.2903652351559875</v>
      </c>
      <c r="J107" s="31">
        <v>1856383</v>
      </c>
      <c r="K107" s="36">
        <f t="shared" si="26"/>
        <v>0.27685147611477956</v>
      </c>
      <c r="L107" s="31">
        <v>0</v>
      </c>
      <c r="M107" s="36">
        <f t="shared" si="27"/>
        <v>0</v>
      </c>
      <c r="N107" s="31">
        <f t="shared" si="28"/>
        <v>5354802</v>
      </c>
      <c r="O107" s="36">
        <f t="shared" si="29"/>
        <v>0.79858781189138983</v>
      </c>
      <c r="P107" s="31">
        <v>2101481</v>
      </c>
      <c r="Q107" s="31">
        <v>7262116</v>
      </c>
      <c r="R107" s="31">
        <v>6308802</v>
      </c>
      <c r="S107" s="31">
        <v>5627098</v>
      </c>
      <c r="T107" s="36">
        <f t="shared" si="30"/>
        <v>0.89194398556175958</v>
      </c>
      <c r="U107" s="36">
        <f t="shared" si="31"/>
        <v>-0.11663108065216865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17233560</v>
      </c>
      <c r="E108" s="31">
        <v>14301864</v>
      </c>
      <c r="F108" s="31">
        <v>1164806</v>
      </c>
      <c r="G108" s="36">
        <f t="shared" si="24"/>
        <v>6.7589401145207381E-2</v>
      </c>
      <c r="H108" s="31">
        <v>4248231</v>
      </c>
      <c r="I108" s="36">
        <f t="shared" si="25"/>
        <v>0.24650919485004841</v>
      </c>
      <c r="J108" s="31">
        <v>3604754</v>
      </c>
      <c r="K108" s="36">
        <f t="shared" si="26"/>
        <v>0.25204784495223842</v>
      </c>
      <c r="L108" s="31">
        <v>0</v>
      </c>
      <c r="M108" s="36">
        <f t="shared" si="27"/>
        <v>0</v>
      </c>
      <c r="N108" s="31">
        <f t="shared" si="28"/>
        <v>9017791</v>
      </c>
      <c r="O108" s="36">
        <f t="shared" si="29"/>
        <v>0.63053256554530235</v>
      </c>
      <c r="P108" s="31">
        <v>3967492</v>
      </c>
      <c r="Q108" s="31">
        <v>18839494</v>
      </c>
      <c r="R108" s="31">
        <v>18660025</v>
      </c>
      <c r="S108" s="31">
        <v>11431079</v>
      </c>
      <c r="T108" s="36">
        <f t="shared" si="30"/>
        <v>0.61259719641318811</v>
      </c>
      <c r="U108" s="36">
        <f t="shared" si="31"/>
        <v>-9.1427531548897933E-2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0</v>
      </c>
      <c r="E109" s="31">
        <v>0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0</v>
      </c>
      <c r="R109" s="31">
        <v>0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67248688</v>
      </c>
      <c r="E110" s="31">
        <v>61946963</v>
      </c>
      <c r="F110" s="31">
        <v>15362642</v>
      </c>
      <c r="G110" s="36">
        <f t="shared" si="24"/>
        <v>0.22844523003928344</v>
      </c>
      <c r="H110" s="31">
        <v>19589845</v>
      </c>
      <c r="I110" s="36">
        <f t="shared" si="25"/>
        <v>0.29130449355383708</v>
      </c>
      <c r="J110" s="31">
        <v>23111508</v>
      </c>
      <c r="K110" s="36">
        <f t="shared" si="26"/>
        <v>0.37308540856151412</v>
      </c>
      <c r="L110" s="31">
        <v>0</v>
      </c>
      <c r="M110" s="36">
        <f t="shared" si="27"/>
        <v>0</v>
      </c>
      <c r="N110" s="31">
        <f t="shared" si="28"/>
        <v>58063995</v>
      </c>
      <c r="O110" s="36">
        <f t="shared" si="29"/>
        <v>0.93731786334707001</v>
      </c>
      <c r="P110" s="31">
        <v>21616182</v>
      </c>
      <c r="Q110" s="31">
        <v>55858114</v>
      </c>
      <c r="R110" s="31">
        <v>72150562</v>
      </c>
      <c r="S110" s="31">
        <v>53931176</v>
      </c>
      <c r="T110" s="36">
        <f t="shared" si="30"/>
        <v>0.74748102447213094</v>
      </c>
      <c r="U110" s="36">
        <f t="shared" si="31"/>
        <v>6.9176231029142832E-2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0</v>
      </c>
      <c r="E111" s="31">
        <v>0</v>
      </c>
      <c r="F111" s="31">
        <v>0</v>
      </c>
      <c r="G111" s="36">
        <f t="shared" si="24"/>
        <v>0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0</v>
      </c>
      <c r="O111" s="36">
        <f t="shared" si="29"/>
        <v>0</v>
      </c>
      <c r="P111" s="31">
        <v>0</v>
      </c>
      <c r="Q111" s="31">
        <v>0</v>
      </c>
      <c r="R111" s="31">
        <v>0</v>
      </c>
      <c r="S111" s="31">
        <v>0</v>
      </c>
      <c r="T111" s="36">
        <f t="shared" si="30"/>
        <v>0</v>
      </c>
      <c r="U111" s="36">
        <f t="shared" si="31"/>
        <v>0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90994436</v>
      </c>
      <c r="E112" s="32">
        <f>SUM(E107:E111)</f>
        <v>82954166</v>
      </c>
      <c r="F112" s="32">
        <f>SUM(F107:F111)</f>
        <v>18134954</v>
      </c>
      <c r="G112" s="37">
        <f t="shared" si="24"/>
        <v>0.19929739440332372</v>
      </c>
      <c r="H112" s="32">
        <f>SUM(H107:H111)</f>
        <v>25728989</v>
      </c>
      <c r="I112" s="37">
        <f t="shared" si="25"/>
        <v>0.28275343120979396</v>
      </c>
      <c r="J112" s="32">
        <f>SUM(J107:J111)</f>
        <v>28572645</v>
      </c>
      <c r="K112" s="37">
        <f t="shared" si="26"/>
        <v>0.34443893993220304</v>
      </c>
      <c r="L112" s="32">
        <f>SUM(L107:L111)</f>
        <v>0</v>
      </c>
      <c r="M112" s="37">
        <f t="shared" si="27"/>
        <v>0</v>
      </c>
      <c r="N112" s="32">
        <f t="shared" si="28"/>
        <v>72436588</v>
      </c>
      <c r="O112" s="37">
        <f t="shared" si="29"/>
        <v>0.87321217839740561</v>
      </c>
      <c r="P112" s="32">
        <f>SUM(P107:P111)</f>
        <v>27685155</v>
      </c>
      <c r="Q112" s="32">
        <f>SUM(Q107:Q111)</f>
        <v>81959724</v>
      </c>
      <c r="R112" s="32">
        <f>SUM(R107:R111)</f>
        <v>97119389</v>
      </c>
      <c r="S112" s="32">
        <f>SUM(S107:S111)</f>
        <v>70989353</v>
      </c>
      <c r="T112" s="37">
        <f t="shared" si="30"/>
        <v>0.73094933700622844</v>
      </c>
      <c r="U112" s="37">
        <f t="shared" si="31"/>
        <v>3.2056529934544331E-2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1290000</v>
      </c>
      <c r="E113" s="31">
        <v>1053400</v>
      </c>
      <c r="F113" s="31">
        <v>135883</v>
      </c>
      <c r="G113" s="36">
        <f t="shared" si="24"/>
        <v>0.10533565891472868</v>
      </c>
      <c r="H113" s="31">
        <v>90856</v>
      </c>
      <c r="I113" s="36">
        <f t="shared" si="25"/>
        <v>7.0431007751937988E-2</v>
      </c>
      <c r="J113" s="31">
        <v>115248</v>
      </c>
      <c r="K113" s="36">
        <f t="shared" si="26"/>
        <v>0.10940573381431555</v>
      </c>
      <c r="L113" s="31">
        <v>0</v>
      </c>
      <c r="M113" s="36">
        <f t="shared" si="27"/>
        <v>0</v>
      </c>
      <c r="N113" s="31">
        <f t="shared" si="28"/>
        <v>341987</v>
      </c>
      <c r="O113" s="36">
        <f t="shared" si="29"/>
        <v>0.32465065502183404</v>
      </c>
      <c r="P113" s="31">
        <v>32791</v>
      </c>
      <c r="Q113" s="31">
        <v>1008000</v>
      </c>
      <c r="R113" s="31">
        <v>1118000</v>
      </c>
      <c r="S113" s="31">
        <v>233377</v>
      </c>
      <c r="T113" s="36">
        <f t="shared" si="30"/>
        <v>0.20874508050089446</v>
      </c>
      <c r="U113" s="36">
        <f t="shared" si="31"/>
        <v>2.5146229148241894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41221985</v>
      </c>
      <c r="E114" s="31">
        <v>42975536</v>
      </c>
      <c r="F114" s="31">
        <v>10515932</v>
      </c>
      <c r="G114" s="36">
        <f t="shared" si="24"/>
        <v>0.255104939754842</v>
      </c>
      <c r="H114" s="31">
        <v>10436112</v>
      </c>
      <c r="I114" s="36">
        <f t="shared" si="25"/>
        <v>0.25316859437991646</v>
      </c>
      <c r="J114" s="31">
        <v>10800706</v>
      </c>
      <c r="K114" s="36">
        <f t="shared" si="26"/>
        <v>0.25132219409666001</v>
      </c>
      <c r="L114" s="31">
        <v>0</v>
      </c>
      <c r="M114" s="36">
        <f t="shared" si="27"/>
        <v>0</v>
      </c>
      <c r="N114" s="31">
        <f t="shared" si="28"/>
        <v>31752750</v>
      </c>
      <c r="O114" s="36">
        <f t="shared" si="29"/>
        <v>0.73885640425752919</v>
      </c>
      <c r="P114" s="31">
        <v>9233973</v>
      </c>
      <c r="Q114" s="31">
        <v>34403829</v>
      </c>
      <c r="R114" s="31">
        <v>38820569</v>
      </c>
      <c r="S114" s="31">
        <v>27903209</v>
      </c>
      <c r="T114" s="36">
        <f t="shared" si="30"/>
        <v>0.71877382837948611</v>
      </c>
      <c r="U114" s="36">
        <f t="shared" si="31"/>
        <v>0.16967051993762605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5371291</v>
      </c>
      <c r="E115" s="31">
        <v>5859902</v>
      </c>
      <c r="F115" s="31">
        <v>0</v>
      </c>
      <c r="G115" s="36">
        <f t="shared" si="24"/>
        <v>0</v>
      </c>
      <c r="H115" s="31">
        <v>0</v>
      </c>
      <c r="I115" s="36">
        <f t="shared" si="25"/>
        <v>0</v>
      </c>
      <c r="J115" s="31">
        <v>0</v>
      </c>
      <c r="K115" s="36">
        <f t="shared" si="26"/>
        <v>0</v>
      </c>
      <c r="L115" s="31">
        <v>0</v>
      </c>
      <c r="M115" s="36">
        <f t="shared" si="27"/>
        <v>0</v>
      </c>
      <c r="N115" s="31">
        <f t="shared" si="28"/>
        <v>0</v>
      </c>
      <c r="O115" s="36">
        <f t="shared" si="29"/>
        <v>0</v>
      </c>
      <c r="P115" s="31">
        <v>0</v>
      </c>
      <c r="Q115" s="31">
        <v>0</v>
      </c>
      <c r="R115" s="31">
        <v>5874990</v>
      </c>
      <c r="S115" s="31">
        <v>0</v>
      </c>
      <c r="T115" s="36">
        <f t="shared" si="30"/>
        <v>0</v>
      </c>
      <c r="U115" s="36">
        <f t="shared" si="31"/>
        <v>0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0</v>
      </c>
      <c r="O116" s="36">
        <f t="shared" si="29"/>
        <v>0</v>
      </c>
      <c r="P116" s="31">
        <v>32717</v>
      </c>
      <c r="Q116" s="31">
        <v>60000</v>
      </c>
      <c r="R116" s="31">
        <v>60000</v>
      </c>
      <c r="S116" s="31">
        <v>246346</v>
      </c>
      <c r="T116" s="36">
        <f t="shared" si="30"/>
        <v>4.1057666666666668</v>
      </c>
      <c r="U116" s="36">
        <f t="shared" si="31"/>
        <v>-1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197671704</v>
      </c>
      <c r="E117" s="31">
        <v>187190449</v>
      </c>
      <c r="F117" s="31">
        <v>49241741</v>
      </c>
      <c r="G117" s="36">
        <f t="shared" si="24"/>
        <v>0.24910869893649523</v>
      </c>
      <c r="H117" s="31">
        <v>53877573</v>
      </c>
      <c r="I117" s="36">
        <f t="shared" si="25"/>
        <v>0.27256087699835885</v>
      </c>
      <c r="J117" s="31">
        <v>32278272</v>
      </c>
      <c r="K117" s="36">
        <f t="shared" si="26"/>
        <v>0.17243546437564236</v>
      </c>
      <c r="L117" s="31">
        <v>0</v>
      </c>
      <c r="M117" s="36">
        <f t="shared" si="27"/>
        <v>0</v>
      </c>
      <c r="N117" s="31">
        <f t="shared" si="28"/>
        <v>135397586</v>
      </c>
      <c r="O117" s="36">
        <f t="shared" si="29"/>
        <v>0.723314606719064</v>
      </c>
      <c r="P117" s="31">
        <v>54057119</v>
      </c>
      <c r="Q117" s="31">
        <v>185537168</v>
      </c>
      <c r="R117" s="31">
        <v>182050054</v>
      </c>
      <c r="S117" s="31">
        <v>163332206</v>
      </c>
      <c r="T117" s="36">
        <f t="shared" si="30"/>
        <v>0.89718295826487371</v>
      </c>
      <c r="U117" s="36">
        <f t="shared" si="31"/>
        <v>-0.40288582526937844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0</v>
      </c>
      <c r="E118" s="31">
        <v>0</v>
      </c>
      <c r="F118" s="31">
        <v>0</v>
      </c>
      <c r="G118" s="36">
        <f t="shared" si="24"/>
        <v>0</v>
      </c>
      <c r="H118" s="31">
        <v>0</v>
      </c>
      <c r="I118" s="36">
        <f t="shared" si="25"/>
        <v>0</v>
      </c>
      <c r="J118" s="31">
        <v>0</v>
      </c>
      <c r="K118" s="36">
        <f t="shared" si="26"/>
        <v>0</v>
      </c>
      <c r="L118" s="31">
        <v>0</v>
      </c>
      <c r="M118" s="36">
        <f t="shared" si="27"/>
        <v>0</v>
      </c>
      <c r="N118" s="31">
        <f t="shared" si="28"/>
        <v>0</v>
      </c>
      <c r="O118" s="36">
        <f t="shared" si="29"/>
        <v>0</v>
      </c>
      <c r="P118" s="31">
        <v>0</v>
      </c>
      <c r="Q118" s="31">
        <v>0</v>
      </c>
      <c r="R118" s="31">
        <v>0</v>
      </c>
      <c r="S118" s="31">
        <v>0</v>
      </c>
      <c r="T118" s="36">
        <f t="shared" si="30"/>
        <v>0</v>
      </c>
      <c r="U118" s="36">
        <f t="shared" si="31"/>
        <v>0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0</v>
      </c>
      <c r="E119" s="31">
        <v>0</v>
      </c>
      <c r="F119" s="31">
        <v>0</v>
      </c>
      <c r="G119" s="36">
        <f t="shared" si="24"/>
        <v>0</v>
      </c>
      <c r="H119" s="31">
        <v>0</v>
      </c>
      <c r="I119" s="36">
        <f t="shared" si="25"/>
        <v>0</v>
      </c>
      <c r="J119" s="31">
        <v>0</v>
      </c>
      <c r="K119" s="36">
        <f t="shared" si="26"/>
        <v>0</v>
      </c>
      <c r="L119" s="31">
        <v>0</v>
      </c>
      <c r="M119" s="36">
        <f t="shared" si="27"/>
        <v>0</v>
      </c>
      <c r="N119" s="31">
        <f t="shared" si="28"/>
        <v>0</v>
      </c>
      <c r="O119" s="36">
        <f t="shared" si="29"/>
        <v>0</v>
      </c>
      <c r="P119" s="31">
        <v>0</v>
      </c>
      <c r="Q119" s="31">
        <v>0</v>
      </c>
      <c r="R119" s="31">
        <v>0</v>
      </c>
      <c r="S119" s="31">
        <v>0</v>
      </c>
      <c r="T119" s="36">
        <f t="shared" si="30"/>
        <v>0</v>
      </c>
      <c r="U119" s="36">
        <f t="shared" si="31"/>
        <v>0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90162673</v>
      </c>
      <c r="E120" s="31">
        <v>8317118</v>
      </c>
      <c r="F120" s="31">
        <v>1752899</v>
      </c>
      <c r="G120" s="36">
        <f t="shared" si="24"/>
        <v>1.944151544841622E-2</v>
      </c>
      <c r="H120" s="31">
        <v>1960868</v>
      </c>
      <c r="I120" s="36">
        <f t="shared" si="25"/>
        <v>2.1748112991281879E-2</v>
      </c>
      <c r="J120" s="31">
        <v>1564518</v>
      </c>
      <c r="K120" s="36">
        <f t="shared" si="26"/>
        <v>0.188108188437389</v>
      </c>
      <c r="L120" s="31">
        <v>0</v>
      </c>
      <c r="M120" s="36">
        <f t="shared" si="27"/>
        <v>0</v>
      </c>
      <c r="N120" s="31">
        <f t="shared" si="28"/>
        <v>5278285</v>
      </c>
      <c r="O120" s="36">
        <f t="shared" si="29"/>
        <v>0.63462908666199036</v>
      </c>
      <c r="P120" s="31">
        <v>1573212</v>
      </c>
      <c r="Q120" s="31">
        <v>91624588</v>
      </c>
      <c r="R120" s="31">
        <v>82149328</v>
      </c>
      <c r="S120" s="31">
        <v>4635247</v>
      </c>
      <c r="T120" s="36">
        <f t="shared" si="30"/>
        <v>5.6424649024517888E-2</v>
      </c>
      <c r="U120" s="36">
        <f t="shared" si="31"/>
        <v>-5.5262736363567155E-3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335717653</v>
      </c>
      <c r="E121" s="32">
        <f>SUM(E113:E120)</f>
        <v>245396405</v>
      </c>
      <c r="F121" s="32">
        <f>SUM(F113:F120)</f>
        <v>61646455</v>
      </c>
      <c r="G121" s="37">
        <f t="shared" si="24"/>
        <v>0.1836258964910612</v>
      </c>
      <c r="H121" s="32">
        <f>SUM(H113:H120)</f>
        <v>66365409</v>
      </c>
      <c r="I121" s="37">
        <f t="shared" si="25"/>
        <v>0.19768221422660787</v>
      </c>
      <c r="J121" s="32">
        <f>SUM(J113:J120)</f>
        <v>44758744</v>
      </c>
      <c r="K121" s="37">
        <f t="shared" si="26"/>
        <v>0.18239364183024603</v>
      </c>
      <c r="L121" s="32">
        <f>SUM(L113:L120)</f>
        <v>0</v>
      </c>
      <c r="M121" s="37">
        <f t="shared" si="27"/>
        <v>0</v>
      </c>
      <c r="N121" s="32">
        <f t="shared" si="28"/>
        <v>172770608</v>
      </c>
      <c r="O121" s="37">
        <f t="shared" si="29"/>
        <v>0.70404702138973874</v>
      </c>
      <c r="P121" s="32">
        <f>SUM(P113:P120)</f>
        <v>64929812</v>
      </c>
      <c r="Q121" s="32">
        <f>SUM(Q113:Q120)</f>
        <v>312633585</v>
      </c>
      <c r="R121" s="32">
        <f>SUM(R113:R120)</f>
        <v>310072941</v>
      </c>
      <c r="S121" s="32">
        <f>SUM(S113:S120)</f>
        <v>196350385</v>
      </c>
      <c r="T121" s="37">
        <f t="shared" si="30"/>
        <v>0.6332393415780192</v>
      </c>
      <c r="U121" s="37">
        <f t="shared" si="31"/>
        <v>-0.31065957806869982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10429455</v>
      </c>
      <c r="E122" s="31">
        <v>11594552</v>
      </c>
      <c r="F122" s="31">
        <v>2852276</v>
      </c>
      <c r="G122" s="36">
        <f t="shared" si="24"/>
        <v>0.27348274670152944</v>
      </c>
      <c r="H122" s="31">
        <v>3047983</v>
      </c>
      <c r="I122" s="36">
        <f t="shared" si="25"/>
        <v>0.29224758148915742</v>
      </c>
      <c r="J122" s="31">
        <v>3049591</v>
      </c>
      <c r="K122" s="36">
        <f t="shared" si="26"/>
        <v>0.26301930423874936</v>
      </c>
      <c r="L122" s="31">
        <v>0</v>
      </c>
      <c r="M122" s="36">
        <f t="shared" si="27"/>
        <v>0</v>
      </c>
      <c r="N122" s="31">
        <f t="shared" si="28"/>
        <v>8949850</v>
      </c>
      <c r="O122" s="36">
        <f t="shared" si="29"/>
        <v>0.77190132055123817</v>
      </c>
      <c r="P122" s="31">
        <v>3032838</v>
      </c>
      <c r="Q122" s="31">
        <v>11870213</v>
      </c>
      <c r="R122" s="31">
        <v>11255928</v>
      </c>
      <c r="S122" s="31">
        <v>7781066</v>
      </c>
      <c r="T122" s="36">
        <f t="shared" si="30"/>
        <v>0.69128604944878824</v>
      </c>
      <c r="U122" s="36">
        <f t="shared" si="31"/>
        <v>5.5238690625742937E-3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14364084</v>
      </c>
      <c r="E123" s="31">
        <v>14714084</v>
      </c>
      <c r="F123" s="31">
        <v>2739458</v>
      </c>
      <c r="G123" s="36">
        <f t="shared" si="24"/>
        <v>0.19071581591976208</v>
      </c>
      <c r="H123" s="31">
        <v>2808039</v>
      </c>
      <c r="I123" s="36">
        <f t="shared" si="25"/>
        <v>0.19549029370755561</v>
      </c>
      <c r="J123" s="31">
        <v>2199754</v>
      </c>
      <c r="K123" s="36">
        <f t="shared" si="26"/>
        <v>0.14949989411505329</v>
      </c>
      <c r="L123" s="31">
        <v>0</v>
      </c>
      <c r="M123" s="36">
        <f t="shared" si="27"/>
        <v>0</v>
      </c>
      <c r="N123" s="31">
        <f t="shared" si="28"/>
        <v>7747251</v>
      </c>
      <c r="O123" s="36">
        <f t="shared" si="29"/>
        <v>0.52651942180022893</v>
      </c>
      <c r="P123" s="31">
        <v>879528</v>
      </c>
      <c r="Q123" s="31">
        <v>12991115</v>
      </c>
      <c r="R123" s="31">
        <v>12954393</v>
      </c>
      <c r="S123" s="31">
        <v>7867382</v>
      </c>
      <c r="T123" s="36">
        <f t="shared" si="30"/>
        <v>0.60731382782659138</v>
      </c>
      <c r="U123" s="36">
        <f t="shared" si="31"/>
        <v>1.5010619332187263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85874964</v>
      </c>
      <c r="E124" s="31">
        <v>86848949</v>
      </c>
      <c r="F124" s="31">
        <v>18973141</v>
      </c>
      <c r="G124" s="36">
        <f t="shared" si="24"/>
        <v>0.22093914356691899</v>
      </c>
      <c r="H124" s="31">
        <v>18824548</v>
      </c>
      <c r="I124" s="36">
        <f t="shared" si="25"/>
        <v>0.21920880223018202</v>
      </c>
      <c r="J124" s="31">
        <v>19160349</v>
      </c>
      <c r="K124" s="36">
        <f t="shared" si="26"/>
        <v>0.2206169357328665</v>
      </c>
      <c r="L124" s="31">
        <v>0</v>
      </c>
      <c r="M124" s="36">
        <f t="shared" si="27"/>
        <v>0</v>
      </c>
      <c r="N124" s="31">
        <f t="shared" si="28"/>
        <v>56958038</v>
      </c>
      <c r="O124" s="36">
        <f t="shared" si="29"/>
        <v>0.65582875389775874</v>
      </c>
      <c r="P124" s="31">
        <v>21980222</v>
      </c>
      <c r="Q124" s="31">
        <v>79505457</v>
      </c>
      <c r="R124" s="31">
        <v>78445777</v>
      </c>
      <c r="S124" s="31">
        <v>58747420</v>
      </c>
      <c r="T124" s="36">
        <f t="shared" si="30"/>
        <v>0.74889206591707291</v>
      </c>
      <c r="U124" s="36">
        <f t="shared" si="31"/>
        <v>-0.1282913794046302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110668503</v>
      </c>
      <c r="E126" s="32">
        <f>SUM(E122:E125)</f>
        <v>113157585</v>
      </c>
      <c r="F126" s="32">
        <f>SUM(F122:F125)</f>
        <v>24564875</v>
      </c>
      <c r="G126" s="37">
        <f t="shared" si="24"/>
        <v>0.2219680788489567</v>
      </c>
      <c r="H126" s="32">
        <f>SUM(H122:H125)</f>
        <v>24680570</v>
      </c>
      <c r="I126" s="37">
        <f t="shared" si="25"/>
        <v>0.22301349824891009</v>
      </c>
      <c r="J126" s="32">
        <f>SUM(J122:J125)</f>
        <v>24409694</v>
      </c>
      <c r="K126" s="37">
        <f t="shared" si="26"/>
        <v>0.21571416533854093</v>
      </c>
      <c r="L126" s="32">
        <f>SUM(L122:L125)</f>
        <v>0</v>
      </c>
      <c r="M126" s="37">
        <f t="shared" si="27"/>
        <v>0</v>
      </c>
      <c r="N126" s="32">
        <f t="shared" si="28"/>
        <v>73655139</v>
      </c>
      <c r="O126" s="37">
        <f t="shared" si="29"/>
        <v>0.6509076612053889</v>
      </c>
      <c r="P126" s="32">
        <f>SUM(P122:P125)</f>
        <v>25892588</v>
      </c>
      <c r="Q126" s="32">
        <f>SUM(Q122:Q125)</f>
        <v>104366785</v>
      </c>
      <c r="R126" s="32">
        <f>SUM(R122:R125)</f>
        <v>102656098</v>
      </c>
      <c r="S126" s="32">
        <f>SUM(S122:S125)</f>
        <v>74395868</v>
      </c>
      <c r="T126" s="37">
        <f t="shared" si="30"/>
        <v>0.72470968066602337</v>
      </c>
      <c r="U126" s="37">
        <f t="shared" si="31"/>
        <v>-5.7270984267775771E-2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12415960</v>
      </c>
      <c r="E127" s="31">
        <v>11507739</v>
      </c>
      <c r="F127" s="31">
        <v>2308967</v>
      </c>
      <c r="G127" s="36">
        <f t="shared" si="24"/>
        <v>0.18596765775662938</v>
      </c>
      <c r="H127" s="31">
        <v>2330214</v>
      </c>
      <c r="I127" s="36">
        <f t="shared" si="25"/>
        <v>0.18767892293467439</v>
      </c>
      <c r="J127" s="31">
        <v>2027146</v>
      </c>
      <c r="K127" s="36">
        <f t="shared" si="26"/>
        <v>0.17615502054747678</v>
      </c>
      <c r="L127" s="31">
        <v>0</v>
      </c>
      <c r="M127" s="36">
        <f t="shared" si="27"/>
        <v>0</v>
      </c>
      <c r="N127" s="31">
        <f t="shared" si="28"/>
        <v>6666327</v>
      </c>
      <c r="O127" s="36">
        <f t="shared" si="29"/>
        <v>0.57929077119319439</v>
      </c>
      <c r="P127" s="31">
        <v>1841635</v>
      </c>
      <c r="Q127" s="31">
        <v>10269984</v>
      </c>
      <c r="R127" s="31">
        <v>10549892</v>
      </c>
      <c r="S127" s="31">
        <v>5536835</v>
      </c>
      <c r="T127" s="36">
        <f t="shared" si="30"/>
        <v>0.5248238560167251</v>
      </c>
      <c r="U127" s="36">
        <f t="shared" si="31"/>
        <v>0.10073168678918454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16975435</v>
      </c>
      <c r="E128" s="31">
        <v>16816103</v>
      </c>
      <c r="F128" s="31">
        <v>1665070</v>
      </c>
      <c r="G128" s="36">
        <f t="shared" si="24"/>
        <v>9.8087029875817619E-2</v>
      </c>
      <c r="H128" s="31">
        <v>3455979</v>
      </c>
      <c r="I128" s="36">
        <f t="shared" si="25"/>
        <v>0.20358706566282395</v>
      </c>
      <c r="J128" s="31">
        <v>3078136</v>
      </c>
      <c r="K128" s="36">
        <f t="shared" si="26"/>
        <v>0.18304692829248251</v>
      </c>
      <c r="L128" s="31">
        <v>0</v>
      </c>
      <c r="M128" s="36">
        <f t="shared" si="27"/>
        <v>0</v>
      </c>
      <c r="N128" s="31">
        <f t="shared" si="28"/>
        <v>8199185</v>
      </c>
      <c r="O128" s="36">
        <f t="shared" si="29"/>
        <v>0.48757937555449082</v>
      </c>
      <c r="P128" s="31">
        <v>2970892</v>
      </c>
      <c r="Q128" s="31">
        <v>17595942</v>
      </c>
      <c r="R128" s="31">
        <v>17302122</v>
      </c>
      <c r="S128" s="31">
        <v>12053205</v>
      </c>
      <c r="T128" s="36">
        <f t="shared" si="30"/>
        <v>0.69663160391540413</v>
      </c>
      <c r="U128" s="36">
        <f t="shared" si="31"/>
        <v>3.609824928001415E-2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16169963</v>
      </c>
      <c r="E129" s="31">
        <v>11046176</v>
      </c>
      <c r="F129" s="31">
        <v>3119824</v>
      </c>
      <c r="G129" s="36">
        <f t="shared" si="24"/>
        <v>0.19293946436364759</v>
      </c>
      <c r="H129" s="31">
        <v>3780543</v>
      </c>
      <c r="I129" s="36">
        <f t="shared" si="25"/>
        <v>0.23380034945039763</v>
      </c>
      <c r="J129" s="31">
        <v>2890842</v>
      </c>
      <c r="K129" s="36">
        <f t="shared" si="26"/>
        <v>0.26170522722071421</v>
      </c>
      <c r="L129" s="31">
        <v>0</v>
      </c>
      <c r="M129" s="36">
        <f t="shared" si="27"/>
        <v>0</v>
      </c>
      <c r="N129" s="31">
        <f t="shared" si="28"/>
        <v>9791209</v>
      </c>
      <c r="O129" s="36">
        <f t="shared" si="29"/>
        <v>0.88638900919195929</v>
      </c>
      <c r="P129" s="31">
        <v>2656883</v>
      </c>
      <c r="Q129" s="31">
        <v>7960300</v>
      </c>
      <c r="R129" s="31">
        <v>14752182</v>
      </c>
      <c r="S129" s="31">
        <v>8641048</v>
      </c>
      <c r="T129" s="36">
        <f t="shared" si="30"/>
        <v>0.58574711185097905</v>
      </c>
      <c r="U129" s="36">
        <f t="shared" si="31"/>
        <v>8.8057697685596237E-2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56400266</v>
      </c>
      <c r="E130" s="31">
        <v>67647430</v>
      </c>
      <c r="F130" s="31">
        <v>16141827</v>
      </c>
      <c r="G130" s="36">
        <f t="shared" si="24"/>
        <v>0.28620125656854173</v>
      </c>
      <c r="H130" s="31">
        <v>17827792</v>
      </c>
      <c r="I130" s="36">
        <f t="shared" si="25"/>
        <v>0.31609411203840776</v>
      </c>
      <c r="J130" s="31">
        <v>15163636</v>
      </c>
      <c r="K130" s="36">
        <f t="shared" si="26"/>
        <v>0.22415686745231858</v>
      </c>
      <c r="L130" s="31">
        <v>0</v>
      </c>
      <c r="M130" s="36">
        <f t="shared" si="27"/>
        <v>0</v>
      </c>
      <c r="N130" s="31">
        <f t="shared" si="28"/>
        <v>49133255</v>
      </c>
      <c r="O130" s="36">
        <f t="shared" si="29"/>
        <v>0.72631369735701712</v>
      </c>
      <c r="P130" s="31">
        <v>13910163</v>
      </c>
      <c r="Q130" s="31">
        <v>57717224</v>
      </c>
      <c r="R130" s="31">
        <v>43704212</v>
      </c>
      <c r="S130" s="31">
        <v>45027643</v>
      </c>
      <c r="T130" s="36">
        <f t="shared" si="30"/>
        <v>1.0302815435729626</v>
      </c>
      <c r="U130" s="36">
        <f t="shared" si="31"/>
        <v>9.011202816243058E-2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101961624</v>
      </c>
      <c r="E132" s="32">
        <f>SUM(E127:E131)</f>
        <v>107017448</v>
      </c>
      <c r="F132" s="32">
        <f>SUM(F127:F131)</f>
        <v>23235688</v>
      </c>
      <c r="G132" s="37">
        <f t="shared" si="24"/>
        <v>0.22788660172772454</v>
      </c>
      <c r="H132" s="32">
        <f>SUM(H127:H131)</f>
        <v>27394528</v>
      </c>
      <c r="I132" s="37">
        <f t="shared" si="25"/>
        <v>0.26867488889741498</v>
      </c>
      <c r="J132" s="32">
        <f>SUM(J127:J131)</f>
        <v>23159760</v>
      </c>
      <c r="K132" s="37">
        <f t="shared" si="26"/>
        <v>0.21641106597869911</v>
      </c>
      <c r="L132" s="32">
        <f>SUM(L127:L131)</f>
        <v>0</v>
      </c>
      <c r="M132" s="37">
        <f t="shared" si="27"/>
        <v>0</v>
      </c>
      <c r="N132" s="32">
        <f t="shared" si="28"/>
        <v>73789976</v>
      </c>
      <c r="O132" s="37">
        <f t="shared" si="29"/>
        <v>0.68951350811505052</v>
      </c>
      <c r="P132" s="32">
        <f>SUM(P127:P131)</f>
        <v>21379573</v>
      </c>
      <c r="Q132" s="32">
        <f>SUM(Q127:Q131)</f>
        <v>93543450</v>
      </c>
      <c r="R132" s="32">
        <f>SUM(R127:R131)</f>
        <v>86308408</v>
      </c>
      <c r="S132" s="32">
        <f>SUM(S127:S131)</f>
        <v>71258731</v>
      </c>
      <c r="T132" s="37">
        <f t="shared" si="30"/>
        <v>0.82562907428439647</v>
      </c>
      <c r="U132" s="37">
        <f t="shared" si="31"/>
        <v>8.3265788329823121E-2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99825795</v>
      </c>
      <c r="E133" s="31">
        <v>98377643</v>
      </c>
      <c r="F133" s="31">
        <v>21777112</v>
      </c>
      <c r="G133" s="36">
        <f t="shared" si="24"/>
        <v>0.21815115021122547</v>
      </c>
      <c r="H133" s="31">
        <v>27414694</v>
      </c>
      <c r="I133" s="36">
        <f t="shared" si="25"/>
        <v>0.27462535109287134</v>
      </c>
      <c r="J133" s="31">
        <v>22888523</v>
      </c>
      <c r="K133" s="36">
        <f t="shared" si="26"/>
        <v>0.23265980259356284</v>
      </c>
      <c r="L133" s="31">
        <v>0</v>
      </c>
      <c r="M133" s="36">
        <f t="shared" si="27"/>
        <v>0</v>
      </c>
      <c r="N133" s="31">
        <f t="shared" si="28"/>
        <v>72080329</v>
      </c>
      <c r="O133" s="36">
        <f t="shared" si="29"/>
        <v>0.73269013977088271</v>
      </c>
      <c r="P133" s="31">
        <v>22966876</v>
      </c>
      <c r="Q133" s="31">
        <v>93755505</v>
      </c>
      <c r="R133" s="31">
        <v>93762505</v>
      </c>
      <c r="S133" s="31">
        <v>67284447</v>
      </c>
      <c r="T133" s="36">
        <f t="shared" si="30"/>
        <v>0.71760504905452349</v>
      </c>
      <c r="U133" s="36">
        <f t="shared" si="31"/>
        <v>-3.4115654214356139E-3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17362300</v>
      </c>
      <c r="E134" s="31">
        <v>18202417</v>
      </c>
      <c r="F134" s="31">
        <v>3560859</v>
      </c>
      <c r="G134" s="36">
        <f t="shared" si="24"/>
        <v>0.20509143373861757</v>
      </c>
      <c r="H134" s="31">
        <v>5164196</v>
      </c>
      <c r="I134" s="36">
        <f t="shared" si="25"/>
        <v>0.29743732109225163</v>
      </c>
      <c r="J134" s="31">
        <v>4591681</v>
      </c>
      <c r="K134" s="36">
        <f t="shared" si="26"/>
        <v>0.25225666459569629</v>
      </c>
      <c r="L134" s="31">
        <v>0</v>
      </c>
      <c r="M134" s="36">
        <f t="shared" si="27"/>
        <v>0</v>
      </c>
      <c r="N134" s="31">
        <f t="shared" si="28"/>
        <v>13316736</v>
      </c>
      <c r="O134" s="36">
        <f t="shared" si="29"/>
        <v>0.73159163423187157</v>
      </c>
      <c r="P134" s="31">
        <v>4518653</v>
      </c>
      <c r="Q134" s="31">
        <v>15154887</v>
      </c>
      <c r="R134" s="31">
        <v>16997578</v>
      </c>
      <c r="S134" s="31">
        <v>15466840</v>
      </c>
      <c r="T134" s="36">
        <f t="shared" si="30"/>
        <v>0.90994375786950354</v>
      </c>
      <c r="U134" s="36">
        <f t="shared" si="31"/>
        <v>1.6161453424283767E-2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10883648</v>
      </c>
      <c r="E136" s="31">
        <v>12906985</v>
      </c>
      <c r="F136" s="31">
        <v>2904962</v>
      </c>
      <c r="G136" s="36">
        <f t="shared" si="24"/>
        <v>0.26691069023915509</v>
      </c>
      <c r="H136" s="31">
        <v>2968372</v>
      </c>
      <c r="I136" s="36">
        <f t="shared" si="25"/>
        <v>0.2727368617581164</v>
      </c>
      <c r="J136" s="31">
        <v>3008164</v>
      </c>
      <c r="K136" s="36">
        <f t="shared" si="26"/>
        <v>0.23306480948106781</v>
      </c>
      <c r="L136" s="31">
        <v>0</v>
      </c>
      <c r="M136" s="36">
        <f t="shared" si="27"/>
        <v>0</v>
      </c>
      <c r="N136" s="31">
        <f t="shared" si="28"/>
        <v>8881498</v>
      </c>
      <c r="O136" s="36">
        <f t="shared" si="29"/>
        <v>0.68811562111523339</v>
      </c>
      <c r="P136" s="31">
        <v>2432262</v>
      </c>
      <c r="Q136" s="31">
        <v>9614584</v>
      </c>
      <c r="R136" s="31">
        <v>10011742</v>
      </c>
      <c r="S136" s="31">
        <v>7373176</v>
      </c>
      <c r="T136" s="36">
        <f t="shared" si="30"/>
        <v>0.73645285705524577</v>
      </c>
      <c r="U136" s="36">
        <f t="shared" si="31"/>
        <v>0.23677630123728455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128071743</v>
      </c>
      <c r="E137" s="32">
        <f>SUM(E133:E136)</f>
        <v>129487045</v>
      </c>
      <c r="F137" s="32">
        <f>SUM(F133:F136)</f>
        <v>28242933</v>
      </c>
      <c r="G137" s="37">
        <f t="shared" ref="G137:G170" si="32">IF(($D137     =0),0,($F137     /$D137     ))</f>
        <v>0.22052431190852145</v>
      </c>
      <c r="H137" s="32">
        <f>SUM(H133:H136)</f>
        <v>35547262</v>
      </c>
      <c r="I137" s="37">
        <f t="shared" ref="I137:I170" si="33">IF(($D137     =0),0,($H137     /$D137     ))</f>
        <v>0.27755741561196678</v>
      </c>
      <c r="J137" s="32">
        <f>SUM(J133:J136)</f>
        <v>30488368</v>
      </c>
      <c r="K137" s="37">
        <f t="shared" ref="K137:K170" si="34">IF(($E137     =0),0,($J137     /$E137     ))</f>
        <v>0.23545496771511004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94278563</v>
      </c>
      <c r="O137" s="37">
        <f t="shared" ref="O137:O170" si="37">IF(($E137     =0),0,($N137     /$E137     ))</f>
        <v>0.72809262888036408</v>
      </c>
      <c r="P137" s="32">
        <f>SUM(P133:P136)</f>
        <v>29917791</v>
      </c>
      <c r="Q137" s="32">
        <f>SUM(Q133:Q136)</f>
        <v>118524976</v>
      </c>
      <c r="R137" s="32">
        <f>SUM(R133:R136)</f>
        <v>120771825</v>
      </c>
      <c r="S137" s="32">
        <f>SUM(S133:S136)</f>
        <v>90124463</v>
      </c>
      <c r="T137" s="37">
        <f t="shared" ref="T137:T170" si="38">IF(($R137     =0),0,($S137     /$R137     ))</f>
        <v>0.74623748544000224</v>
      </c>
      <c r="U137" s="37">
        <f t="shared" ref="U137:U170" si="39">IF(($P137     =0),0,(($J137     /$P137     )-1))</f>
        <v>1.9071494950947399E-2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853824</v>
      </c>
      <c r="E138" s="31">
        <v>254887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853824</v>
      </c>
      <c r="R138" s="31">
        <v>853824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30172130</v>
      </c>
      <c r="E139" s="31">
        <v>29229372</v>
      </c>
      <c r="F139" s="31">
        <v>6973597</v>
      </c>
      <c r="G139" s="36">
        <f t="shared" si="32"/>
        <v>0.23112710305835218</v>
      </c>
      <c r="H139" s="31">
        <v>7204497</v>
      </c>
      <c r="I139" s="36">
        <f t="shared" si="33"/>
        <v>0.23877986075229027</v>
      </c>
      <c r="J139" s="31">
        <v>6866827</v>
      </c>
      <c r="K139" s="36">
        <f t="shared" si="34"/>
        <v>0.23492899539545359</v>
      </c>
      <c r="L139" s="31">
        <v>0</v>
      </c>
      <c r="M139" s="36">
        <f t="shared" si="35"/>
        <v>0</v>
      </c>
      <c r="N139" s="31">
        <f t="shared" si="36"/>
        <v>21044921</v>
      </c>
      <c r="O139" s="36">
        <f t="shared" si="37"/>
        <v>0.71999223931324974</v>
      </c>
      <c r="P139" s="31">
        <v>6175936</v>
      </c>
      <c r="Q139" s="31">
        <v>26723634</v>
      </c>
      <c r="R139" s="31">
        <v>26447812</v>
      </c>
      <c r="S139" s="31">
        <v>20033324</v>
      </c>
      <c r="T139" s="36">
        <f t="shared" si="38"/>
        <v>0.75746621308409179</v>
      </c>
      <c r="U139" s="36">
        <f t="shared" si="39"/>
        <v>0.11186822531839713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56103363</v>
      </c>
      <c r="E140" s="31">
        <v>55202141</v>
      </c>
      <c r="F140" s="31">
        <v>13628367</v>
      </c>
      <c r="G140" s="36">
        <f t="shared" si="32"/>
        <v>0.2429153311183859</v>
      </c>
      <c r="H140" s="31">
        <v>15597334</v>
      </c>
      <c r="I140" s="36">
        <f t="shared" si="33"/>
        <v>0.27801067825470643</v>
      </c>
      <c r="J140" s="31">
        <v>14137560</v>
      </c>
      <c r="K140" s="36">
        <f t="shared" si="34"/>
        <v>0.25610528403237115</v>
      </c>
      <c r="L140" s="31">
        <v>0</v>
      </c>
      <c r="M140" s="36">
        <f t="shared" si="35"/>
        <v>0</v>
      </c>
      <c r="N140" s="31">
        <f t="shared" si="36"/>
        <v>43363261</v>
      </c>
      <c r="O140" s="36">
        <f t="shared" si="37"/>
        <v>0.7855358544879627</v>
      </c>
      <c r="P140" s="31">
        <v>11353782</v>
      </c>
      <c r="Q140" s="31">
        <v>44999321</v>
      </c>
      <c r="R140" s="31">
        <v>45715743</v>
      </c>
      <c r="S140" s="31">
        <v>34144497</v>
      </c>
      <c r="T140" s="36">
        <f t="shared" si="38"/>
        <v>0.74688706251586023</v>
      </c>
      <c r="U140" s="36">
        <f t="shared" si="39"/>
        <v>0.24518508458238841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18966170</v>
      </c>
      <c r="E141" s="31">
        <v>18966170</v>
      </c>
      <c r="F141" s="31">
        <v>4048691</v>
      </c>
      <c r="G141" s="36">
        <f t="shared" si="32"/>
        <v>0.21346908732759434</v>
      </c>
      <c r="H141" s="31">
        <v>4175164</v>
      </c>
      <c r="I141" s="36">
        <f t="shared" si="33"/>
        <v>0.22013743417885634</v>
      </c>
      <c r="J141" s="31">
        <v>2974409</v>
      </c>
      <c r="K141" s="36">
        <f t="shared" si="34"/>
        <v>0.15682707684260977</v>
      </c>
      <c r="L141" s="31">
        <v>0</v>
      </c>
      <c r="M141" s="36">
        <f t="shared" si="35"/>
        <v>0</v>
      </c>
      <c r="N141" s="31">
        <f t="shared" si="36"/>
        <v>11198264</v>
      </c>
      <c r="O141" s="36">
        <f t="shared" si="37"/>
        <v>0.59043359834906051</v>
      </c>
      <c r="P141" s="31">
        <v>4315312</v>
      </c>
      <c r="Q141" s="31">
        <v>11818619</v>
      </c>
      <c r="R141" s="31">
        <v>17119999</v>
      </c>
      <c r="S141" s="31">
        <v>12292856</v>
      </c>
      <c r="T141" s="36">
        <f t="shared" si="38"/>
        <v>0.71804069614723698</v>
      </c>
      <c r="U141" s="36">
        <f t="shared" si="39"/>
        <v>-0.31073141409010518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36004541</v>
      </c>
      <c r="E142" s="31">
        <v>48211195</v>
      </c>
      <c r="F142" s="31">
        <v>15297535</v>
      </c>
      <c r="G142" s="36">
        <f t="shared" si="32"/>
        <v>0.42487793414725106</v>
      </c>
      <c r="H142" s="31">
        <v>14787187</v>
      </c>
      <c r="I142" s="36">
        <f t="shared" si="33"/>
        <v>0.41070338877532142</v>
      </c>
      <c r="J142" s="31">
        <v>13207780</v>
      </c>
      <c r="K142" s="36">
        <f t="shared" si="34"/>
        <v>0.27395670238001774</v>
      </c>
      <c r="L142" s="31">
        <v>0</v>
      </c>
      <c r="M142" s="36">
        <f t="shared" si="35"/>
        <v>0</v>
      </c>
      <c r="N142" s="31">
        <f t="shared" si="36"/>
        <v>43292502</v>
      </c>
      <c r="O142" s="36">
        <f t="shared" si="37"/>
        <v>0.89797612359535994</v>
      </c>
      <c r="P142" s="31">
        <v>13654262</v>
      </c>
      <c r="Q142" s="31">
        <v>46420958</v>
      </c>
      <c r="R142" s="31">
        <v>45172205</v>
      </c>
      <c r="S142" s="31">
        <v>38250431</v>
      </c>
      <c r="T142" s="36">
        <f t="shared" si="38"/>
        <v>0.84676918029571502</v>
      </c>
      <c r="U142" s="36">
        <f t="shared" si="39"/>
        <v>-3.2699094246177451E-2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0</v>
      </c>
      <c r="E143" s="31">
        <v>50965</v>
      </c>
      <c r="F143" s="31">
        <v>1903520</v>
      </c>
      <c r="G143" s="36">
        <f t="shared" si="32"/>
        <v>0</v>
      </c>
      <c r="H143" s="31">
        <v>1355433</v>
      </c>
      <c r="I143" s="36">
        <f t="shared" si="33"/>
        <v>0</v>
      </c>
      <c r="J143" s="31">
        <v>2153748</v>
      </c>
      <c r="K143" s="36">
        <f t="shared" si="34"/>
        <v>42.259354458942411</v>
      </c>
      <c r="L143" s="31">
        <v>0</v>
      </c>
      <c r="M143" s="36">
        <f t="shared" si="35"/>
        <v>0</v>
      </c>
      <c r="N143" s="31">
        <f t="shared" si="36"/>
        <v>5412701</v>
      </c>
      <c r="O143" s="36">
        <f t="shared" si="37"/>
        <v>106.20427744530561</v>
      </c>
      <c r="P143" s="31">
        <v>1837083</v>
      </c>
      <c r="Q143" s="31">
        <v>6233675</v>
      </c>
      <c r="R143" s="31">
        <v>7405275</v>
      </c>
      <c r="S143" s="31">
        <v>5705012</v>
      </c>
      <c r="T143" s="36">
        <f t="shared" si="38"/>
        <v>0.77039839843895064</v>
      </c>
      <c r="U143" s="36">
        <f t="shared" si="39"/>
        <v>0.17237381217941694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142100028</v>
      </c>
      <c r="E144" s="32">
        <f>SUM(E138:E143)</f>
        <v>151914730</v>
      </c>
      <c r="F144" s="32">
        <f>SUM(F138:F143)</f>
        <v>41851710</v>
      </c>
      <c r="G144" s="37">
        <f t="shared" si="32"/>
        <v>0.29452288355636352</v>
      </c>
      <c r="H144" s="32">
        <f>SUM(H138:H143)</f>
        <v>43119615</v>
      </c>
      <c r="I144" s="37">
        <f t="shared" si="33"/>
        <v>0.30344550671024501</v>
      </c>
      <c r="J144" s="32">
        <f>SUM(J138:J143)</f>
        <v>39340324</v>
      </c>
      <c r="K144" s="37">
        <f t="shared" si="34"/>
        <v>0.25896319599817608</v>
      </c>
      <c r="L144" s="32">
        <f>SUM(L138:L143)</f>
        <v>0</v>
      </c>
      <c r="M144" s="37">
        <f t="shared" si="35"/>
        <v>0</v>
      </c>
      <c r="N144" s="32">
        <f t="shared" si="36"/>
        <v>124311649</v>
      </c>
      <c r="O144" s="37">
        <f t="shared" si="37"/>
        <v>0.81829885094091925</v>
      </c>
      <c r="P144" s="32">
        <f>SUM(P138:P143)</f>
        <v>37336375</v>
      </c>
      <c r="Q144" s="32">
        <f>SUM(Q138:Q143)</f>
        <v>137050031</v>
      </c>
      <c r="R144" s="32">
        <f>SUM(R138:R143)</f>
        <v>142714858</v>
      </c>
      <c r="S144" s="32">
        <f>SUM(S138:S143)</f>
        <v>110426120</v>
      </c>
      <c r="T144" s="37">
        <f t="shared" si="38"/>
        <v>0.77375349383734104</v>
      </c>
      <c r="U144" s="37">
        <f t="shared" si="39"/>
        <v>5.3672832458962594E-2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256522</v>
      </c>
      <c r="E145" s="31">
        <v>86957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0</v>
      </c>
      <c r="O145" s="36">
        <f t="shared" si="37"/>
        <v>0</v>
      </c>
      <c r="P145" s="31">
        <v>0</v>
      </c>
      <c r="Q145" s="31">
        <v>173913</v>
      </c>
      <c r="R145" s="31">
        <v>173913</v>
      </c>
      <c r="S145" s="31">
        <v>0</v>
      </c>
      <c r="T145" s="36">
        <f t="shared" si="38"/>
        <v>0</v>
      </c>
      <c r="U145" s="36">
        <f t="shared" si="39"/>
        <v>0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29977782</v>
      </c>
      <c r="E146" s="31">
        <v>26071791</v>
      </c>
      <c r="F146" s="31">
        <v>6354334</v>
      </c>
      <c r="G146" s="36">
        <f t="shared" si="32"/>
        <v>0.21196811692072481</v>
      </c>
      <c r="H146" s="31">
        <v>6286107</v>
      </c>
      <c r="I146" s="36">
        <f t="shared" si="33"/>
        <v>0.20969219804186981</v>
      </c>
      <c r="J146" s="31">
        <v>7462163</v>
      </c>
      <c r="K146" s="36">
        <f t="shared" si="34"/>
        <v>0.28621597189084558</v>
      </c>
      <c r="L146" s="31">
        <v>0</v>
      </c>
      <c r="M146" s="36">
        <f t="shared" si="35"/>
        <v>0</v>
      </c>
      <c r="N146" s="31">
        <f t="shared" si="36"/>
        <v>20102604</v>
      </c>
      <c r="O146" s="36">
        <f t="shared" si="37"/>
        <v>0.77104806493731093</v>
      </c>
      <c r="P146" s="31">
        <v>6281926</v>
      </c>
      <c r="Q146" s="31">
        <v>22667139</v>
      </c>
      <c r="R146" s="31">
        <v>28737894</v>
      </c>
      <c r="S146" s="31">
        <v>18675638</v>
      </c>
      <c r="T146" s="36">
        <f t="shared" si="38"/>
        <v>0.649861051056838</v>
      </c>
      <c r="U146" s="36">
        <f t="shared" si="39"/>
        <v>0.18787820805275324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25861119</v>
      </c>
      <c r="E147" s="31">
        <v>26137845</v>
      </c>
      <c r="F147" s="31">
        <v>8497524</v>
      </c>
      <c r="G147" s="36">
        <f t="shared" si="32"/>
        <v>0.32858299751066455</v>
      </c>
      <c r="H147" s="31">
        <v>9244484</v>
      </c>
      <c r="I147" s="36">
        <f t="shared" si="33"/>
        <v>0.35746651179324451</v>
      </c>
      <c r="J147" s="31">
        <v>5669310</v>
      </c>
      <c r="K147" s="36">
        <f t="shared" si="34"/>
        <v>0.21690043689523753</v>
      </c>
      <c r="L147" s="31">
        <v>0</v>
      </c>
      <c r="M147" s="36">
        <f t="shared" si="35"/>
        <v>0</v>
      </c>
      <c r="N147" s="31">
        <f t="shared" si="36"/>
        <v>23411318</v>
      </c>
      <c r="O147" s="36">
        <f t="shared" si="37"/>
        <v>0.89568661838801167</v>
      </c>
      <c r="P147" s="31">
        <v>7239490</v>
      </c>
      <c r="Q147" s="31">
        <v>25428299</v>
      </c>
      <c r="R147" s="31">
        <v>25321380</v>
      </c>
      <c r="S147" s="31">
        <v>21505452</v>
      </c>
      <c r="T147" s="36">
        <f t="shared" si="38"/>
        <v>0.84930015662653457</v>
      </c>
      <c r="U147" s="36">
        <f t="shared" si="39"/>
        <v>-0.21689096883896519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17402920</v>
      </c>
      <c r="E148" s="31">
        <v>17315963</v>
      </c>
      <c r="F148" s="31">
        <v>6559700</v>
      </c>
      <c r="G148" s="36">
        <f t="shared" si="32"/>
        <v>0.37693099778657835</v>
      </c>
      <c r="H148" s="31">
        <v>2616296</v>
      </c>
      <c r="I148" s="36">
        <f t="shared" si="33"/>
        <v>0.15033661017806207</v>
      </c>
      <c r="J148" s="31">
        <v>4487282</v>
      </c>
      <c r="K148" s="36">
        <f t="shared" si="34"/>
        <v>0.25914134836162445</v>
      </c>
      <c r="L148" s="31">
        <v>0</v>
      </c>
      <c r="M148" s="36">
        <f t="shared" si="35"/>
        <v>0</v>
      </c>
      <c r="N148" s="31">
        <f t="shared" si="36"/>
        <v>13663278</v>
      </c>
      <c r="O148" s="36">
        <f t="shared" si="37"/>
        <v>0.78905677957385334</v>
      </c>
      <c r="P148" s="31">
        <v>3937084</v>
      </c>
      <c r="Q148" s="31">
        <v>16283373</v>
      </c>
      <c r="R148" s="31">
        <v>16283373</v>
      </c>
      <c r="S148" s="31">
        <v>11902205</v>
      </c>
      <c r="T148" s="36">
        <f t="shared" si="38"/>
        <v>0.73094223168627281</v>
      </c>
      <c r="U148" s="36">
        <f t="shared" si="39"/>
        <v>0.13974758984060287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0</v>
      </c>
      <c r="E149" s="31">
        <v>0</v>
      </c>
      <c r="F149" s="31">
        <v>0</v>
      </c>
      <c r="G149" s="36">
        <f t="shared" si="32"/>
        <v>0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0</v>
      </c>
      <c r="O149" s="36">
        <f t="shared" si="37"/>
        <v>0</v>
      </c>
      <c r="P149" s="31">
        <v>0</v>
      </c>
      <c r="Q149" s="31">
        <v>0</v>
      </c>
      <c r="R149" s="31">
        <v>0</v>
      </c>
      <c r="S149" s="31">
        <v>0</v>
      </c>
      <c r="T149" s="36">
        <f t="shared" si="38"/>
        <v>0</v>
      </c>
      <c r="U149" s="36">
        <f t="shared" si="39"/>
        <v>0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73498343</v>
      </c>
      <c r="E150" s="32">
        <f>SUM(E145:E149)</f>
        <v>69612556</v>
      </c>
      <c r="F150" s="32">
        <f>SUM(F145:F149)</f>
        <v>21411558</v>
      </c>
      <c r="G150" s="37">
        <f t="shared" si="32"/>
        <v>0.29132028187356551</v>
      </c>
      <c r="H150" s="32">
        <f>SUM(H145:H149)</f>
        <v>18146887</v>
      </c>
      <c r="I150" s="37">
        <f t="shared" si="33"/>
        <v>0.2469019879808719</v>
      </c>
      <c r="J150" s="32">
        <f>SUM(J145:J149)</f>
        <v>17618755</v>
      </c>
      <c r="K150" s="37">
        <f t="shared" si="34"/>
        <v>0.25309737226140638</v>
      </c>
      <c r="L150" s="32">
        <f>SUM(L145:L149)</f>
        <v>0</v>
      </c>
      <c r="M150" s="37">
        <f t="shared" si="35"/>
        <v>0</v>
      </c>
      <c r="N150" s="32">
        <f t="shared" si="36"/>
        <v>57177200</v>
      </c>
      <c r="O150" s="37">
        <f t="shared" si="37"/>
        <v>0.82136331842203869</v>
      </c>
      <c r="P150" s="32">
        <f>SUM(P145:P149)</f>
        <v>17458500</v>
      </c>
      <c r="Q150" s="32">
        <f>SUM(Q145:Q149)</f>
        <v>64552724</v>
      </c>
      <c r="R150" s="32">
        <f>SUM(R145:R149)</f>
        <v>70516560</v>
      </c>
      <c r="S150" s="32">
        <f>SUM(S145:S149)</f>
        <v>52083295</v>
      </c>
      <c r="T150" s="37">
        <f t="shared" si="38"/>
        <v>0.73859665020528509</v>
      </c>
      <c r="U150" s="37">
        <f t="shared" si="39"/>
        <v>9.1791963799867649E-3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35341762</v>
      </c>
      <c r="E151" s="31">
        <v>33566366</v>
      </c>
      <c r="F151" s="31">
        <v>6192064</v>
      </c>
      <c r="G151" s="36">
        <f t="shared" si="32"/>
        <v>0.17520529961126444</v>
      </c>
      <c r="H151" s="31">
        <v>7474128</v>
      </c>
      <c r="I151" s="36">
        <f t="shared" si="33"/>
        <v>0.21148147622068192</v>
      </c>
      <c r="J151" s="31">
        <v>6858991</v>
      </c>
      <c r="K151" s="36">
        <f t="shared" si="34"/>
        <v>0.20434118486344335</v>
      </c>
      <c r="L151" s="31">
        <v>0</v>
      </c>
      <c r="M151" s="36">
        <f t="shared" si="35"/>
        <v>0</v>
      </c>
      <c r="N151" s="31">
        <f t="shared" si="36"/>
        <v>20525183</v>
      </c>
      <c r="O151" s="36">
        <f t="shared" si="37"/>
        <v>0.61148064106790712</v>
      </c>
      <c r="P151" s="31">
        <v>6297433</v>
      </c>
      <c r="Q151" s="31">
        <v>32771103</v>
      </c>
      <c r="R151" s="31">
        <v>31854524</v>
      </c>
      <c r="S151" s="31">
        <v>18060209</v>
      </c>
      <c r="T151" s="36">
        <f t="shared" si="38"/>
        <v>0.56695899772352587</v>
      </c>
      <c r="U151" s="36">
        <f t="shared" si="39"/>
        <v>8.9172524741430337E-2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163280700</v>
      </c>
      <c r="E152" s="31">
        <v>165910203</v>
      </c>
      <c r="F152" s="31">
        <v>35248664</v>
      </c>
      <c r="G152" s="36">
        <f t="shared" si="32"/>
        <v>0.21587771243018924</v>
      </c>
      <c r="H152" s="31">
        <v>36533627</v>
      </c>
      <c r="I152" s="36">
        <f t="shared" si="33"/>
        <v>0.22374736879496473</v>
      </c>
      <c r="J152" s="31">
        <v>36056076</v>
      </c>
      <c r="K152" s="36">
        <f t="shared" si="34"/>
        <v>0.21732283698067684</v>
      </c>
      <c r="L152" s="31">
        <v>0</v>
      </c>
      <c r="M152" s="36">
        <f t="shared" si="35"/>
        <v>0</v>
      </c>
      <c r="N152" s="31">
        <f t="shared" si="36"/>
        <v>107838367</v>
      </c>
      <c r="O152" s="36">
        <f t="shared" si="37"/>
        <v>0.64998032098122382</v>
      </c>
      <c r="P152" s="31">
        <v>34204259</v>
      </c>
      <c r="Q152" s="31">
        <v>160225000</v>
      </c>
      <c r="R152" s="31">
        <v>162683116</v>
      </c>
      <c r="S152" s="31">
        <v>97252741</v>
      </c>
      <c r="T152" s="36">
        <f t="shared" si="38"/>
        <v>0.59780475928430088</v>
      </c>
      <c r="U152" s="36">
        <f t="shared" si="39"/>
        <v>5.4139953740848457E-2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54323379</v>
      </c>
      <c r="E153" s="31">
        <v>57958589</v>
      </c>
      <c r="F153" s="31">
        <v>13333580</v>
      </c>
      <c r="G153" s="36">
        <f t="shared" si="32"/>
        <v>0.24544828111668091</v>
      </c>
      <c r="H153" s="31">
        <v>13669815</v>
      </c>
      <c r="I153" s="36">
        <f t="shared" si="33"/>
        <v>0.25163778932087416</v>
      </c>
      <c r="J153" s="31">
        <v>15201550</v>
      </c>
      <c r="K153" s="36">
        <f t="shared" si="34"/>
        <v>0.2622829551630389</v>
      </c>
      <c r="L153" s="31">
        <v>0</v>
      </c>
      <c r="M153" s="36">
        <f t="shared" si="35"/>
        <v>0</v>
      </c>
      <c r="N153" s="31">
        <f t="shared" si="36"/>
        <v>42204945</v>
      </c>
      <c r="O153" s="36">
        <f t="shared" si="37"/>
        <v>0.72819138160868613</v>
      </c>
      <c r="P153" s="31">
        <v>14852892</v>
      </c>
      <c r="Q153" s="31">
        <v>51902150</v>
      </c>
      <c r="R153" s="31">
        <v>58721000</v>
      </c>
      <c r="S153" s="31">
        <v>42334853</v>
      </c>
      <c r="T153" s="36">
        <f t="shared" si="38"/>
        <v>0.72094911530798178</v>
      </c>
      <c r="U153" s="36">
        <f t="shared" si="39"/>
        <v>2.3474081680523895E-2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22023654</v>
      </c>
      <c r="E154" s="31">
        <v>22023654</v>
      </c>
      <c r="F154" s="31">
        <v>5871940</v>
      </c>
      <c r="G154" s="36">
        <f t="shared" si="32"/>
        <v>0.26661969898364729</v>
      </c>
      <c r="H154" s="31">
        <v>6479797</v>
      </c>
      <c r="I154" s="36">
        <f t="shared" si="33"/>
        <v>0.29421988739924809</v>
      </c>
      <c r="J154" s="31">
        <v>5618723</v>
      </c>
      <c r="K154" s="36">
        <f t="shared" si="34"/>
        <v>0.25512219725209995</v>
      </c>
      <c r="L154" s="31">
        <v>0</v>
      </c>
      <c r="M154" s="36">
        <f t="shared" si="35"/>
        <v>0</v>
      </c>
      <c r="N154" s="31">
        <f t="shared" si="36"/>
        <v>17970460</v>
      </c>
      <c r="O154" s="36">
        <f t="shared" si="37"/>
        <v>0.81596178363499539</v>
      </c>
      <c r="P154" s="31">
        <v>5404142</v>
      </c>
      <c r="Q154" s="31">
        <v>20833773</v>
      </c>
      <c r="R154" s="31">
        <v>19869901</v>
      </c>
      <c r="S154" s="31">
        <v>16771315</v>
      </c>
      <c r="T154" s="36">
        <f t="shared" si="38"/>
        <v>0.84405629398958759</v>
      </c>
      <c r="U154" s="36">
        <f t="shared" si="39"/>
        <v>3.9706765662338217E-2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9911534</v>
      </c>
      <c r="E155" s="31">
        <v>9671761</v>
      </c>
      <c r="F155" s="31">
        <v>2774837</v>
      </c>
      <c r="G155" s="36">
        <f t="shared" si="32"/>
        <v>0.27996039765388486</v>
      </c>
      <c r="H155" s="31">
        <v>2235798</v>
      </c>
      <c r="I155" s="36">
        <f t="shared" si="33"/>
        <v>0.22557537511347892</v>
      </c>
      <c r="J155" s="31">
        <v>2241757</v>
      </c>
      <c r="K155" s="36">
        <f t="shared" si="34"/>
        <v>0.23178374651730951</v>
      </c>
      <c r="L155" s="31">
        <v>0</v>
      </c>
      <c r="M155" s="36">
        <f t="shared" si="35"/>
        <v>0</v>
      </c>
      <c r="N155" s="31">
        <f t="shared" si="36"/>
        <v>7252392</v>
      </c>
      <c r="O155" s="36">
        <f t="shared" si="37"/>
        <v>0.74985227612634353</v>
      </c>
      <c r="P155" s="31">
        <v>1904932</v>
      </c>
      <c r="Q155" s="31">
        <v>9423485</v>
      </c>
      <c r="R155" s="31">
        <v>9351065</v>
      </c>
      <c r="S155" s="31">
        <v>6509869</v>
      </c>
      <c r="T155" s="36">
        <f t="shared" si="38"/>
        <v>0.69616337818205731</v>
      </c>
      <c r="U155" s="36">
        <f t="shared" si="39"/>
        <v>0.17681733521196552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4701565</v>
      </c>
      <c r="E156" s="31">
        <v>4609397</v>
      </c>
      <c r="F156" s="31">
        <v>1066322</v>
      </c>
      <c r="G156" s="36">
        <f t="shared" si="32"/>
        <v>0.22680150120225925</v>
      </c>
      <c r="H156" s="31">
        <v>1124000</v>
      </c>
      <c r="I156" s="36">
        <f t="shared" si="33"/>
        <v>0.23906933116951484</v>
      </c>
      <c r="J156" s="31">
        <v>1093733</v>
      </c>
      <c r="K156" s="36">
        <f t="shared" si="34"/>
        <v>0.2372833149325172</v>
      </c>
      <c r="L156" s="31">
        <v>0</v>
      </c>
      <c r="M156" s="36">
        <f t="shared" si="35"/>
        <v>0</v>
      </c>
      <c r="N156" s="31">
        <f t="shared" si="36"/>
        <v>3284055</v>
      </c>
      <c r="O156" s="36">
        <f t="shared" si="37"/>
        <v>0.71246954861991707</v>
      </c>
      <c r="P156" s="31">
        <v>1031191</v>
      </c>
      <c r="Q156" s="31">
        <v>4535070</v>
      </c>
      <c r="R156" s="31">
        <v>4136308</v>
      </c>
      <c r="S156" s="31">
        <v>3042759</v>
      </c>
      <c r="T156" s="36">
        <f t="shared" si="38"/>
        <v>0.73562196045362194</v>
      </c>
      <c r="U156" s="36">
        <f t="shared" si="39"/>
        <v>6.0650257808689156E-2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289582594</v>
      </c>
      <c r="E157" s="32">
        <f>SUM(E151:E156)</f>
        <v>293739970</v>
      </c>
      <c r="F157" s="32">
        <f>SUM(F151:F156)</f>
        <v>64487407</v>
      </c>
      <c r="G157" s="37">
        <f t="shared" si="32"/>
        <v>0.22269089488161709</v>
      </c>
      <c r="H157" s="32">
        <f>SUM(H151:H156)</f>
        <v>67517165</v>
      </c>
      <c r="I157" s="37">
        <f t="shared" si="33"/>
        <v>0.23315339526242382</v>
      </c>
      <c r="J157" s="32">
        <f>SUM(J151:J156)</f>
        <v>67070830</v>
      </c>
      <c r="K157" s="37">
        <f t="shared" si="34"/>
        <v>0.22833402617968537</v>
      </c>
      <c r="L157" s="32">
        <f>SUM(L151:L156)</f>
        <v>0</v>
      </c>
      <c r="M157" s="37">
        <f t="shared" si="35"/>
        <v>0</v>
      </c>
      <c r="N157" s="32">
        <f t="shared" si="36"/>
        <v>199075402</v>
      </c>
      <c r="O157" s="37">
        <f t="shared" si="37"/>
        <v>0.67772663692993496</v>
      </c>
      <c r="P157" s="32">
        <f>SUM(P151:P156)</f>
        <v>63694849</v>
      </c>
      <c r="Q157" s="32">
        <f>SUM(Q151:Q156)</f>
        <v>279690581</v>
      </c>
      <c r="R157" s="32">
        <f>SUM(R151:R156)</f>
        <v>286615914</v>
      </c>
      <c r="S157" s="32">
        <f>SUM(S151:S156)</f>
        <v>183971746</v>
      </c>
      <c r="T157" s="37">
        <f t="shared" si="38"/>
        <v>0.64187554498456778</v>
      </c>
      <c r="U157" s="37">
        <f t="shared" si="39"/>
        <v>5.3002417825027015E-2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2147834</v>
      </c>
      <c r="E158" s="31">
        <v>1943485</v>
      </c>
      <c r="F158" s="31">
        <v>327250</v>
      </c>
      <c r="G158" s="36">
        <f t="shared" si="32"/>
        <v>0.1523627989872588</v>
      </c>
      <c r="H158" s="31">
        <v>0</v>
      </c>
      <c r="I158" s="36">
        <f t="shared" si="33"/>
        <v>0</v>
      </c>
      <c r="J158" s="31">
        <v>18720</v>
      </c>
      <c r="K158" s="36">
        <f t="shared" si="34"/>
        <v>9.6321813649192043E-3</v>
      </c>
      <c r="L158" s="31">
        <v>0</v>
      </c>
      <c r="M158" s="36">
        <f t="shared" si="35"/>
        <v>0</v>
      </c>
      <c r="N158" s="31">
        <f t="shared" si="36"/>
        <v>345970</v>
      </c>
      <c r="O158" s="36">
        <f t="shared" si="37"/>
        <v>0.17801526639001589</v>
      </c>
      <c r="P158" s="31">
        <v>314751</v>
      </c>
      <c r="Q158" s="31">
        <v>1889565</v>
      </c>
      <c r="R158" s="31">
        <v>1746935</v>
      </c>
      <c r="S158" s="31">
        <v>823224</v>
      </c>
      <c r="T158" s="36">
        <f t="shared" si="38"/>
        <v>0.4712390558320716</v>
      </c>
      <c r="U158" s="36">
        <f t="shared" si="39"/>
        <v>-0.94052441453720559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154351267</v>
      </c>
      <c r="E159" s="31">
        <v>151729147</v>
      </c>
      <c r="F159" s="31">
        <v>33601200</v>
      </c>
      <c r="G159" s="36">
        <f t="shared" si="32"/>
        <v>0.21769306240939376</v>
      </c>
      <c r="H159" s="31">
        <v>38214889</v>
      </c>
      <c r="I159" s="36">
        <f t="shared" si="33"/>
        <v>0.24758390224292748</v>
      </c>
      <c r="J159" s="31">
        <v>58999896</v>
      </c>
      <c r="K159" s="36">
        <f t="shared" si="34"/>
        <v>0.38885011328772578</v>
      </c>
      <c r="L159" s="31">
        <v>0</v>
      </c>
      <c r="M159" s="36">
        <f t="shared" si="35"/>
        <v>0</v>
      </c>
      <c r="N159" s="31">
        <f t="shared" si="36"/>
        <v>130815985</v>
      </c>
      <c r="O159" s="36">
        <f t="shared" si="37"/>
        <v>0.8621678008906225</v>
      </c>
      <c r="P159" s="31">
        <v>39560947</v>
      </c>
      <c r="Q159" s="31">
        <v>140077410</v>
      </c>
      <c r="R159" s="31">
        <v>145242328</v>
      </c>
      <c r="S159" s="31">
        <v>105958241</v>
      </c>
      <c r="T159" s="36">
        <f t="shared" si="38"/>
        <v>0.72952728353403973</v>
      </c>
      <c r="U159" s="36">
        <f t="shared" si="39"/>
        <v>0.49136713031667312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3101804</v>
      </c>
      <c r="E160" s="31">
        <v>3248964</v>
      </c>
      <c r="F160" s="31">
        <v>314626</v>
      </c>
      <c r="G160" s="36">
        <f t="shared" si="32"/>
        <v>0.10143323046846286</v>
      </c>
      <c r="H160" s="31">
        <v>425699</v>
      </c>
      <c r="I160" s="36">
        <f t="shared" si="33"/>
        <v>0.13724239184680914</v>
      </c>
      <c r="J160" s="31">
        <v>289660</v>
      </c>
      <c r="K160" s="36">
        <f t="shared" si="34"/>
        <v>8.9154573580993823E-2</v>
      </c>
      <c r="L160" s="31">
        <v>0</v>
      </c>
      <c r="M160" s="36">
        <f t="shared" si="35"/>
        <v>0</v>
      </c>
      <c r="N160" s="31">
        <f t="shared" si="36"/>
        <v>1029985</v>
      </c>
      <c r="O160" s="36">
        <f t="shared" si="37"/>
        <v>0.31701951760622771</v>
      </c>
      <c r="P160" s="31">
        <v>258804</v>
      </c>
      <c r="Q160" s="31">
        <v>2328894</v>
      </c>
      <c r="R160" s="31">
        <v>1666638</v>
      </c>
      <c r="S160" s="31">
        <v>771906</v>
      </c>
      <c r="T160" s="36">
        <f t="shared" si="38"/>
        <v>0.46315156620693876</v>
      </c>
      <c r="U160" s="36">
        <f t="shared" si="39"/>
        <v>0.1192253597316888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159600905</v>
      </c>
      <c r="E163" s="32">
        <f>SUM(E158:E162)</f>
        <v>156921596</v>
      </c>
      <c r="F163" s="32">
        <f>SUM(F158:F162)</f>
        <v>34243076</v>
      </c>
      <c r="G163" s="37">
        <f t="shared" si="32"/>
        <v>0.21455439742024018</v>
      </c>
      <c r="H163" s="32">
        <f>SUM(H158:H162)</f>
        <v>38640588</v>
      </c>
      <c r="I163" s="37">
        <f t="shared" si="33"/>
        <v>0.24210757451531995</v>
      </c>
      <c r="J163" s="32">
        <f>SUM(J158:J162)</f>
        <v>59308276</v>
      </c>
      <c r="K163" s="37">
        <f t="shared" si="34"/>
        <v>0.3779484628744153</v>
      </c>
      <c r="L163" s="32">
        <f>SUM(L158:L162)</f>
        <v>0</v>
      </c>
      <c r="M163" s="37">
        <f t="shared" si="35"/>
        <v>0</v>
      </c>
      <c r="N163" s="32">
        <f t="shared" si="36"/>
        <v>132191940</v>
      </c>
      <c r="O163" s="37">
        <f t="shared" si="37"/>
        <v>0.8424075676620062</v>
      </c>
      <c r="P163" s="32">
        <f>SUM(P158:P162)</f>
        <v>40134502</v>
      </c>
      <c r="Q163" s="32">
        <f>SUM(Q158:Q162)</f>
        <v>144295869</v>
      </c>
      <c r="R163" s="32">
        <f>SUM(R158:R162)</f>
        <v>148655901</v>
      </c>
      <c r="S163" s="32">
        <f>SUM(S158:S162)</f>
        <v>107553371</v>
      </c>
      <c r="T163" s="37">
        <f t="shared" si="38"/>
        <v>0.72350556067061211</v>
      </c>
      <c r="U163" s="37">
        <f t="shared" si="39"/>
        <v>0.47773793231569184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49982679</v>
      </c>
      <c r="E164" s="31">
        <v>50881811</v>
      </c>
      <c r="F164" s="31">
        <v>12778703</v>
      </c>
      <c r="G164" s="36">
        <f t="shared" si="32"/>
        <v>0.25566262664712308</v>
      </c>
      <c r="H164" s="31">
        <v>13019628</v>
      </c>
      <c r="I164" s="36">
        <f t="shared" si="33"/>
        <v>0.26048279645034633</v>
      </c>
      <c r="J164" s="31">
        <v>13363795</v>
      </c>
      <c r="K164" s="36">
        <f t="shared" si="34"/>
        <v>0.26264385518825184</v>
      </c>
      <c r="L164" s="31">
        <v>0</v>
      </c>
      <c r="M164" s="36">
        <f t="shared" si="35"/>
        <v>0</v>
      </c>
      <c r="N164" s="31">
        <f t="shared" si="36"/>
        <v>39162126</v>
      </c>
      <c r="O164" s="36">
        <f t="shared" si="37"/>
        <v>0.76966847740541311</v>
      </c>
      <c r="P164" s="31">
        <v>12757621</v>
      </c>
      <c r="Q164" s="31">
        <v>46139076</v>
      </c>
      <c r="R164" s="31">
        <v>49761932</v>
      </c>
      <c r="S164" s="31">
        <v>35688309</v>
      </c>
      <c r="T164" s="36">
        <f t="shared" si="38"/>
        <v>0.71718093662440596</v>
      </c>
      <c r="U164" s="36">
        <f t="shared" si="39"/>
        <v>4.7514658101224461E-2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24409180</v>
      </c>
      <c r="E165" s="31">
        <v>25109002</v>
      </c>
      <c r="F165" s="31">
        <v>5126848</v>
      </c>
      <c r="G165" s="36">
        <f t="shared" si="32"/>
        <v>0.21003769893130372</v>
      </c>
      <c r="H165" s="31">
        <v>5875109</v>
      </c>
      <c r="I165" s="36">
        <f t="shared" si="33"/>
        <v>0.24069260007915055</v>
      </c>
      <c r="J165" s="31">
        <v>4786287</v>
      </c>
      <c r="K165" s="36">
        <f t="shared" si="34"/>
        <v>0.19062035998085466</v>
      </c>
      <c r="L165" s="31">
        <v>0</v>
      </c>
      <c r="M165" s="36">
        <f t="shared" si="35"/>
        <v>0</v>
      </c>
      <c r="N165" s="31">
        <f t="shared" si="36"/>
        <v>15788244</v>
      </c>
      <c r="O165" s="36">
        <f t="shared" si="37"/>
        <v>0.6287881931747028</v>
      </c>
      <c r="P165" s="31">
        <v>5271152</v>
      </c>
      <c r="Q165" s="31">
        <v>22085352</v>
      </c>
      <c r="R165" s="31">
        <v>24535448</v>
      </c>
      <c r="S165" s="31">
        <v>16337408</v>
      </c>
      <c r="T165" s="36">
        <f t="shared" si="38"/>
        <v>0.66586956146062626</v>
      </c>
      <c r="U165" s="36">
        <f t="shared" si="39"/>
        <v>-9.1984636375502027E-2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0</v>
      </c>
      <c r="Q166" s="31">
        <v>0</v>
      </c>
      <c r="R166" s="31">
        <v>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20236757</v>
      </c>
      <c r="E167" s="31">
        <v>19799157</v>
      </c>
      <c r="F167" s="31">
        <v>3436873</v>
      </c>
      <c r="G167" s="36">
        <f t="shared" si="32"/>
        <v>0.16983319016974904</v>
      </c>
      <c r="H167" s="31">
        <v>3936476</v>
      </c>
      <c r="I167" s="36">
        <f t="shared" si="33"/>
        <v>0.19452108853212005</v>
      </c>
      <c r="J167" s="31">
        <v>3604484</v>
      </c>
      <c r="K167" s="36">
        <f t="shared" si="34"/>
        <v>0.18205239748338781</v>
      </c>
      <c r="L167" s="31">
        <v>0</v>
      </c>
      <c r="M167" s="36">
        <f t="shared" si="35"/>
        <v>0</v>
      </c>
      <c r="N167" s="31">
        <f t="shared" si="36"/>
        <v>10977833</v>
      </c>
      <c r="O167" s="36">
        <f t="shared" si="37"/>
        <v>0.55445961663923371</v>
      </c>
      <c r="P167" s="31">
        <v>3509765</v>
      </c>
      <c r="Q167" s="31">
        <v>20099460</v>
      </c>
      <c r="R167" s="31">
        <v>19363460</v>
      </c>
      <c r="S167" s="31">
        <v>11231777</v>
      </c>
      <c r="T167" s="36">
        <f t="shared" si="38"/>
        <v>0.58005010468170459</v>
      </c>
      <c r="U167" s="36">
        <f t="shared" si="39"/>
        <v>2.6987276925948045E-2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94628616</v>
      </c>
      <c r="E169" s="32">
        <f>SUM(E164:E168)</f>
        <v>95789970</v>
      </c>
      <c r="F169" s="32">
        <f>SUM(F164:F168)</f>
        <v>21342424</v>
      </c>
      <c r="G169" s="37">
        <f t="shared" si="32"/>
        <v>0.22553879473414257</v>
      </c>
      <c r="H169" s="32">
        <f>SUM(H164:H168)</f>
        <v>22831213</v>
      </c>
      <c r="I169" s="37">
        <f t="shared" si="33"/>
        <v>0.24127176286716484</v>
      </c>
      <c r="J169" s="32">
        <f>SUM(J164:J168)</f>
        <v>21754566</v>
      </c>
      <c r="K169" s="37">
        <f t="shared" si="34"/>
        <v>0.22710692988002815</v>
      </c>
      <c r="L169" s="32">
        <f>SUM(L164:L168)</f>
        <v>0</v>
      </c>
      <c r="M169" s="37">
        <f t="shared" si="35"/>
        <v>0</v>
      </c>
      <c r="N169" s="32">
        <f t="shared" si="36"/>
        <v>65928203</v>
      </c>
      <c r="O169" s="37">
        <f t="shared" si="37"/>
        <v>0.68825789380662716</v>
      </c>
      <c r="P169" s="32">
        <f>SUM(P164:P168)</f>
        <v>21538538</v>
      </c>
      <c r="Q169" s="32">
        <f>SUM(Q164:Q168)</f>
        <v>88323888</v>
      </c>
      <c r="R169" s="32">
        <f>SUM(R164:R168)</f>
        <v>93660840</v>
      </c>
      <c r="S169" s="32">
        <f>SUM(S164:S168)</f>
        <v>63257494</v>
      </c>
      <c r="T169" s="37">
        <f t="shared" si="38"/>
        <v>0.67538892454947019</v>
      </c>
      <c r="U169" s="37">
        <f t="shared" si="39"/>
        <v>1.0029835822654265E-2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4030763945</v>
      </c>
      <c r="E170" s="32">
        <f>SUM(E105,E107:E111,E113:E120,E122:E125,E127:E131,E133:E136,E138:E143,E145:E149,E151:E156,E158:E162,E164:E168)</f>
        <v>4004253881</v>
      </c>
      <c r="F170" s="32">
        <f>SUM(F105,F107:F111,F113:F120,F122:F125,F127:F131,F133:F136,F138:F143,F145:F149,F151:F156,F158:F162,F164:F168)</f>
        <v>905296536</v>
      </c>
      <c r="G170" s="37">
        <f t="shared" si="32"/>
        <v>0.2245967633810419</v>
      </c>
      <c r="H170" s="32">
        <f>SUM(H105,H107:H111,H113:H120,H122:H125,H127:H131,H133:H136,H138:H143,H145:H149,H151:H156,H158:H162,H164:H168)</f>
        <v>1051233122</v>
      </c>
      <c r="I170" s="37">
        <f t="shared" si="33"/>
        <v>0.26080245242443739</v>
      </c>
      <c r="J170" s="32">
        <f>SUM(J105,J107:J111,J113:J120,J122:J125,J127:J131,J133:J136,J138:J143,J145:J149,J151:J156,J158:J162,J164:J168)</f>
        <v>951991807</v>
      </c>
      <c r="K170" s="37">
        <f t="shared" si="34"/>
        <v>0.23774511689110353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2908521465</v>
      </c>
      <c r="O170" s="37">
        <f t="shared" si="37"/>
        <v>0.72635790622587648</v>
      </c>
      <c r="P170" s="32">
        <f>SUM(P105,P107:P111,P113:P120,P122:P125,P127:P131,P133:P136,P138:P143,P145:P149,P151:P156,P158:P162,P164:P168)</f>
        <v>921212438</v>
      </c>
      <c r="Q170" s="32">
        <f>SUM(Q105,Q107:Q111,Q113:Q120,Q122:Q125,Q127:Q131,Q133:Q136,Q138:Q143,Q145:Q149,Q151:Q156,Q158:Q162,Q164:Q168)</f>
        <v>3766158003</v>
      </c>
      <c r="R170" s="32">
        <f>SUM(R105,R107:R111,R113:R120,R122:R125,R127:R131,R133:R136,R138:R143,R145:R149,R151:R156,R158:R162,R164:R168)</f>
        <v>3872166172</v>
      </c>
      <c r="S170" s="32">
        <f>SUM(S105,S107:S111,S113:S120,S122:S125,S127:S131,S133:S136,S138:S143,S145:S149,S151:S156,S158:S162,S164:S168)</f>
        <v>2751656910</v>
      </c>
      <c r="T170" s="37">
        <f t="shared" si="38"/>
        <v>0.71062469629983638</v>
      </c>
      <c r="U170" s="37">
        <f t="shared" si="39"/>
        <v>3.3411803543190954E-2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0</v>
      </c>
      <c r="E173" s="31">
        <v>0</v>
      </c>
      <c r="F173" s="31">
        <v>0</v>
      </c>
      <c r="G173" s="36">
        <f t="shared" ref="G173:G205" si="40">IF(($D173     =0),0,($F173     /$D173     ))</f>
        <v>0</v>
      </c>
      <c r="H173" s="31">
        <v>0</v>
      </c>
      <c r="I173" s="36">
        <f t="shared" ref="I173:I205" si="41">IF(($D173     =0),0,($H173     /$D173     ))</f>
        <v>0</v>
      </c>
      <c r="J173" s="31">
        <v>0</v>
      </c>
      <c r="K173" s="36">
        <f t="shared" ref="K173:K205" si="42">IF(($E173     =0),0,($J173     /$E173     ))</f>
        <v>0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0</v>
      </c>
      <c r="O173" s="36">
        <f t="shared" ref="O173:O205" si="45">IF(($E173     =0),0,($N173     /$E173     ))</f>
        <v>0</v>
      </c>
      <c r="P173" s="31">
        <v>0</v>
      </c>
      <c r="Q173" s="31">
        <v>0</v>
      </c>
      <c r="R173" s="31">
        <v>0</v>
      </c>
      <c r="S173" s="31">
        <v>0</v>
      </c>
      <c r="T173" s="36">
        <f t="shared" ref="T173:T205" si="46">IF(($R173     =0),0,($S173     /$R173     ))</f>
        <v>0</v>
      </c>
      <c r="U173" s="36">
        <f t="shared" ref="U173:U205" si="47">IF(($P173     =0),0,(($J173     /$P173     )-1))</f>
        <v>0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0</v>
      </c>
      <c r="E174" s="31">
        <v>0</v>
      </c>
      <c r="F174" s="31">
        <v>0</v>
      </c>
      <c r="G174" s="36">
        <f t="shared" si="40"/>
        <v>0</v>
      </c>
      <c r="H174" s="31">
        <v>0</v>
      </c>
      <c r="I174" s="36">
        <f t="shared" si="41"/>
        <v>0</v>
      </c>
      <c r="J174" s="31">
        <v>0</v>
      </c>
      <c r="K174" s="36">
        <f t="shared" si="42"/>
        <v>0</v>
      </c>
      <c r="L174" s="31">
        <v>0</v>
      </c>
      <c r="M174" s="36">
        <f t="shared" si="43"/>
        <v>0</v>
      </c>
      <c r="N174" s="31">
        <f t="shared" si="44"/>
        <v>0</v>
      </c>
      <c r="O174" s="36">
        <f t="shared" si="45"/>
        <v>0</v>
      </c>
      <c r="P174" s="31">
        <v>0</v>
      </c>
      <c r="Q174" s="31">
        <v>0</v>
      </c>
      <c r="R174" s="31">
        <v>0</v>
      </c>
      <c r="S174" s="31">
        <v>0</v>
      </c>
      <c r="T174" s="36">
        <f t="shared" si="46"/>
        <v>0</v>
      </c>
      <c r="U174" s="36">
        <f t="shared" si="47"/>
        <v>0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20258395</v>
      </c>
      <c r="E175" s="31">
        <v>20743395</v>
      </c>
      <c r="F175" s="31">
        <v>4881070</v>
      </c>
      <c r="G175" s="36">
        <f t="shared" si="40"/>
        <v>0.24094060758515173</v>
      </c>
      <c r="H175" s="31">
        <v>4570568</v>
      </c>
      <c r="I175" s="36">
        <f t="shared" si="41"/>
        <v>0.22561352960093828</v>
      </c>
      <c r="J175" s="31">
        <v>4783357</v>
      </c>
      <c r="K175" s="36">
        <f t="shared" si="42"/>
        <v>0.23059663087937149</v>
      </c>
      <c r="L175" s="31">
        <v>0</v>
      </c>
      <c r="M175" s="36">
        <f t="shared" si="43"/>
        <v>0</v>
      </c>
      <c r="N175" s="31">
        <f t="shared" si="44"/>
        <v>14234995</v>
      </c>
      <c r="O175" s="36">
        <f t="shared" si="45"/>
        <v>0.68624229543910242</v>
      </c>
      <c r="P175" s="31">
        <v>3993921</v>
      </c>
      <c r="Q175" s="31">
        <v>17856212</v>
      </c>
      <c r="R175" s="31">
        <v>17856212</v>
      </c>
      <c r="S175" s="31">
        <v>13061203</v>
      </c>
      <c r="T175" s="36">
        <f t="shared" si="46"/>
        <v>0.73146549783347103</v>
      </c>
      <c r="U175" s="36">
        <f t="shared" si="47"/>
        <v>0.1976593928623025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24387218</v>
      </c>
      <c r="E176" s="31">
        <v>23859576</v>
      </c>
      <c r="F176" s="31">
        <v>4915567</v>
      </c>
      <c r="G176" s="36">
        <f t="shared" si="40"/>
        <v>0.2015632533403359</v>
      </c>
      <c r="H176" s="31">
        <v>5374480</v>
      </c>
      <c r="I176" s="36">
        <f t="shared" si="41"/>
        <v>0.22038102091021616</v>
      </c>
      <c r="J176" s="31">
        <v>5554875</v>
      </c>
      <c r="K176" s="36">
        <f t="shared" si="42"/>
        <v>0.23281532748109188</v>
      </c>
      <c r="L176" s="31">
        <v>0</v>
      </c>
      <c r="M176" s="36">
        <f t="shared" si="43"/>
        <v>0</v>
      </c>
      <c r="N176" s="31">
        <f t="shared" si="44"/>
        <v>15844922</v>
      </c>
      <c r="O176" s="36">
        <f t="shared" si="45"/>
        <v>0.6640906778896658</v>
      </c>
      <c r="P176" s="31">
        <v>5255816</v>
      </c>
      <c r="Q176" s="31">
        <v>23485946</v>
      </c>
      <c r="R176" s="31">
        <v>23315946</v>
      </c>
      <c r="S176" s="31">
        <v>15183444</v>
      </c>
      <c r="T176" s="36">
        <f t="shared" si="46"/>
        <v>0.65120428740056269</v>
      </c>
      <c r="U176" s="36">
        <f t="shared" si="47"/>
        <v>5.6900584038710678E-2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96303384</v>
      </c>
      <c r="E178" s="31">
        <v>91823450</v>
      </c>
      <c r="F178" s="31">
        <v>20632238</v>
      </c>
      <c r="G178" s="36">
        <f t="shared" si="40"/>
        <v>0.21424208727701613</v>
      </c>
      <c r="H178" s="31">
        <v>20804298</v>
      </c>
      <c r="I178" s="36">
        <f t="shared" si="41"/>
        <v>0.21602873269749276</v>
      </c>
      <c r="J178" s="31">
        <v>19222649</v>
      </c>
      <c r="K178" s="36">
        <f t="shared" si="42"/>
        <v>0.20934357182179497</v>
      </c>
      <c r="L178" s="31">
        <v>0</v>
      </c>
      <c r="M178" s="36">
        <f t="shared" si="43"/>
        <v>0</v>
      </c>
      <c r="N178" s="31">
        <f t="shared" si="44"/>
        <v>60659185</v>
      </c>
      <c r="O178" s="36">
        <f t="shared" si="45"/>
        <v>0.6606066859827201</v>
      </c>
      <c r="P178" s="31">
        <v>20398468</v>
      </c>
      <c r="Q178" s="31">
        <v>105271260</v>
      </c>
      <c r="R178" s="31">
        <v>101023410</v>
      </c>
      <c r="S178" s="31">
        <v>54791661</v>
      </c>
      <c r="T178" s="36">
        <f t="shared" si="46"/>
        <v>0.54236598230053812</v>
      </c>
      <c r="U178" s="36">
        <f t="shared" si="47"/>
        <v>-5.7642515114370352E-2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140948997</v>
      </c>
      <c r="E179" s="32">
        <f>SUM(E173:E178)</f>
        <v>136426421</v>
      </c>
      <c r="F179" s="32">
        <f>SUM(F173:F178)</f>
        <v>30428875</v>
      </c>
      <c r="G179" s="37">
        <f t="shared" si="40"/>
        <v>0.21588571502924564</v>
      </c>
      <c r="H179" s="32">
        <f>SUM(H173:H178)</f>
        <v>30749346</v>
      </c>
      <c r="I179" s="37">
        <f t="shared" si="41"/>
        <v>0.2181593814392308</v>
      </c>
      <c r="J179" s="32">
        <f>SUM(J173:J178)</f>
        <v>29560881</v>
      </c>
      <c r="K179" s="37">
        <f t="shared" si="42"/>
        <v>0.21668003003611741</v>
      </c>
      <c r="L179" s="32">
        <f>SUM(L173:L178)</f>
        <v>0</v>
      </c>
      <c r="M179" s="37">
        <f t="shared" si="43"/>
        <v>0</v>
      </c>
      <c r="N179" s="32">
        <f t="shared" si="44"/>
        <v>90739102</v>
      </c>
      <c r="O179" s="37">
        <f t="shared" si="45"/>
        <v>0.66511384917148852</v>
      </c>
      <c r="P179" s="32">
        <f>SUM(P173:P178)</f>
        <v>29648205</v>
      </c>
      <c r="Q179" s="32">
        <f>SUM(Q173:Q178)</f>
        <v>146613418</v>
      </c>
      <c r="R179" s="32">
        <f>SUM(R173:R178)</f>
        <v>142195568</v>
      </c>
      <c r="S179" s="32">
        <f>SUM(S173:S178)</f>
        <v>83036308</v>
      </c>
      <c r="T179" s="37">
        <f t="shared" si="46"/>
        <v>0.58395848174395981</v>
      </c>
      <c r="U179" s="37">
        <f t="shared" si="47"/>
        <v>-2.9453385120616904E-3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30342715</v>
      </c>
      <c r="E180" s="31">
        <v>30342715</v>
      </c>
      <c r="F180" s="31">
        <v>6254296</v>
      </c>
      <c r="G180" s="36">
        <f t="shared" si="40"/>
        <v>0.20612183187957966</v>
      </c>
      <c r="H180" s="31">
        <v>6518049</v>
      </c>
      <c r="I180" s="36">
        <f t="shared" si="41"/>
        <v>0.21481429727036622</v>
      </c>
      <c r="J180" s="31">
        <v>6972712</v>
      </c>
      <c r="K180" s="36">
        <f t="shared" si="42"/>
        <v>0.22979855296403107</v>
      </c>
      <c r="L180" s="31">
        <v>0</v>
      </c>
      <c r="M180" s="36">
        <f t="shared" si="43"/>
        <v>0</v>
      </c>
      <c r="N180" s="31">
        <f t="shared" si="44"/>
        <v>19745057</v>
      </c>
      <c r="O180" s="36">
        <f t="shared" si="45"/>
        <v>0.65073468211397689</v>
      </c>
      <c r="P180" s="31">
        <v>4222988</v>
      </c>
      <c r="Q180" s="31">
        <v>29005549</v>
      </c>
      <c r="R180" s="31">
        <v>29048609</v>
      </c>
      <c r="S180" s="31">
        <v>14879512</v>
      </c>
      <c r="T180" s="36">
        <f t="shared" si="46"/>
        <v>0.5122280381824823</v>
      </c>
      <c r="U180" s="36">
        <f t="shared" si="47"/>
        <v>0.65113232621073047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1511353</v>
      </c>
      <c r="E181" s="31">
        <v>4283947</v>
      </c>
      <c r="F181" s="31">
        <v>66142</v>
      </c>
      <c r="G181" s="36">
        <f t="shared" si="40"/>
        <v>4.3763435808841483E-2</v>
      </c>
      <c r="H181" s="31">
        <v>92537</v>
      </c>
      <c r="I181" s="36">
        <f t="shared" si="41"/>
        <v>6.1227919619043336E-2</v>
      </c>
      <c r="J181" s="31">
        <v>24244</v>
      </c>
      <c r="K181" s="36">
        <f t="shared" si="42"/>
        <v>5.659267026412792E-3</v>
      </c>
      <c r="L181" s="31">
        <v>0</v>
      </c>
      <c r="M181" s="36">
        <f t="shared" si="43"/>
        <v>0</v>
      </c>
      <c r="N181" s="31">
        <f t="shared" si="44"/>
        <v>182923</v>
      </c>
      <c r="O181" s="36">
        <f t="shared" si="45"/>
        <v>4.2699641242060181E-2</v>
      </c>
      <c r="P181" s="31">
        <v>733819</v>
      </c>
      <c r="Q181" s="31">
        <v>1704598</v>
      </c>
      <c r="R181" s="31">
        <v>1479598</v>
      </c>
      <c r="S181" s="31">
        <v>995725</v>
      </c>
      <c r="T181" s="36">
        <f t="shared" si="46"/>
        <v>0.67296995535273774</v>
      </c>
      <c r="U181" s="36">
        <f t="shared" si="47"/>
        <v>-0.96696188024567364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16148496</v>
      </c>
      <c r="E182" s="31">
        <v>16689496</v>
      </c>
      <c r="F182" s="31">
        <v>3285559</v>
      </c>
      <c r="G182" s="36">
        <f t="shared" si="40"/>
        <v>0.20345913328399129</v>
      </c>
      <c r="H182" s="31">
        <v>4108960</v>
      </c>
      <c r="I182" s="36">
        <f t="shared" si="41"/>
        <v>0.25444846380740349</v>
      </c>
      <c r="J182" s="31">
        <v>4463609</v>
      </c>
      <c r="K182" s="36">
        <f t="shared" si="42"/>
        <v>0.2674501974175853</v>
      </c>
      <c r="L182" s="31">
        <v>0</v>
      </c>
      <c r="M182" s="36">
        <f t="shared" si="43"/>
        <v>0</v>
      </c>
      <c r="N182" s="31">
        <f t="shared" si="44"/>
        <v>11858128</v>
      </c>
      <c r="O182" s="36">
        <f t="shared" si="45"/>
        <v>0.71051444573281297</v>
      </c>
      <c r="P182" s="31">
        <v>5809490</v>
      </c>
      <c r="Q182" s="31">
        <v>8689332</v>
      </c>
      <c r="R182" s="31">
        <v>15347895</v>
      </c>
      <c r="S182" s="31">
        <v>13190017</v>
      </c>
      <c r="T182" s="36">
        <f t="shared" si="46"/>
        <v>0.85940234800928728</v>
      </c>
      <c r="U182" s="36">
        <f t="shared" si="47"/>
        <v>-0.23166938922349467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20369199</v>
      </c>
      <c r="E183" s="31">
        <v>18453234</v>
      </c>
      <c r="F183" s="31">
        <v>3826952</v>
      </c>
      <c r="G183" s="36">
        <f t="shared" si="40"/>
        <v>0.18787935647346762</v>
      </c>
      <c r="H183" s="31">
        <v>3888799</v>
      </c>
      <c r="I183" s="36">
        <f t="shared" si="41"/>
        <v>0.19091565652630721</v>
      </c>
      <c r="J183" s="31">
        <v>4337830</v>
      </c>
      <c r="K183" s="36">
        <f t="shared" si="42"/>
        <v>0.23507153271887193</v>
      </c>
      <c r="L183" s="31">
        <v>0</v>
      </c>
      <c r="M183" s="36">
        <f t="shared" si="43"/>
        <v>0</v>
      </c>
      <c r="N183" s="31">
        <f t="shared" si="44"/>
        <v>12053581</v>
      </c>
      <c r="O183" s="36">
        <f t="shared" si="45"/>
        <v>0.65319612811499594</v>
      </c>
      <c r="P183" s="31">
        <v>2372246</v>
      </c>
      <c r="Q183" s="31">
        <v>11631017</v>
      </c>
      <c r="R183" s="31">
        <v>9518202</v>
      </c>
      <c r="S183" s="31">
        <v>6748605</v>
      </c>
      <c r="T183" s="36">
        <f t="shared" si="46"/>
        <v>0.7090209894683891</v>
      </c>
      <c r="U183" s="36">
        <f t="shared" si="47"/>
        <v>0.82857511404803708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24232</v>
      </c>
      <c r="E184" s="31">
        <v>24232</v>
      </c>
      <c r="F184" s="31">
        <v>0</v>
      </c>
      <c r="G184" s="36">
        <f t="shared" si="40"/>
        <v>0</v>
      </c>
      <c r="H184" s="31">
        <v>0</v>
      </c>
      <c r="I184" s="36">
        <f t="shared" si="41"/>
        <v>0</v>
      </c>
      <c r="J184" s="31">
        <v>0</v>
      </c>
      <c r="K184" s="36">
        <f t="shared" si="42"/>
        <v>0</v>
      </c>
      <c r="L184" s="31">
        <v>0</v>
      </c>
      <c r="M184" s="36">
        <f t="shared" si="43"/>
        <v>0</v>
      </c>
      <c r="N184" s="31">
        <f t="shared" si="44"/>
        <v>0</v>
      </c>
      <c r="O184" s="36">
        <f t="shared" si="45"/>
        <v>0</v>
      </c>
      <c r="P184" s="31">
        <v>0</v>
      </c>
      <c r="Q184" s="31">
        <v>16828</v>
      </c>
      <c r="R184" s="31">
        <v>16828</v>
      </c>
      <c r="S184" s="31">
        <v>0</v>
      </c>
      <c r="T184" s="36">
        <f t="shared" si="46"/>
        <v>0</v>
      </c>
      <c r="U184" s="36">
        <f t="shared" si="47"/>
        <v>0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68395995</v>
      </c>
      <c r="E185" s="32">
        <f>SUM(E180:E184)</f>
        <v>69793624</v>
      </c>
      <c r="F185" s="32">
        <f>SUM(F180:F184)</f>
        <v>13432949</v>
      </c>
      <c r="G185" s="37">
        <f t="shared" si="40"/>
        <v>0.19639964299079207</v>
      </c>
      <c r="H185" s="32">
        <f>SUM(H180:H184)</f>
        <v>14608345</v>
      </c>
      <c r="I185" s="37">
        <f t="shared" si="41"/>
        <v>0.21358480127381727</v>
      </c>
      <c r="J185" s="32">
        <f>SUM(J180:J184)</f>
        <v>15798395</v>
      </c>
      <c r="K185" s="37">
        <f t="shared" si="42"/>
        <v>0.2263587143719604</v>
      </c>
      <c r="L185" s="32">
        <f>SUM(L180:L184)</f>
        <v>0</v>
      </c>
      <c r="M185" s="37">
        <f t="shared" si="43"/>
        <v>0</v>
      </c>
      <c r="N185" s="32">
        <f t="shared" si="44"/>
        <v>43839689</v>
      </c>
      <c r="O185" s="37">
        <f t="shared" si="45"/>
        <v>0.6281331515325812</v>
      </c>
      <c r="P185" s="32">
        <f>SUM(P180:P184)</f>
        <v>13138543</v>
      </c>
      <c r="Q185" s="32">
        <f>SUM(Q180:Q184)</f>
        <v>51047324</v>
      </c>
      <c r="R185" s="32">
        <f>SUM(R180:R184)</f>
        <v>55411132</v>
      </c>
      <c r="S185" s="32">
        <f>SUM(S180:S184)</f>
        <v>35813859</v>
      </c>
      <c r="T185" s="37">
        <f t="shared" si="46"/>
        <v>0.64632967613800052</v>
      </c>
      <c r="U185" s="37">
        <f t="shared" si="47"/>
        <v>0.20244649654075042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36186608</v>
      </c>
      <c r="E186" s="31">
        <v>42586608</v>
      </c>
      <c r="F186" s="31">
        <v>10682640</v>
      </c>
      <c r="G186" s="36">
        <f t="shared" si="40"/>
        <v>0.29520976378885805</v>
      </c>
      <c r="H186" s="31">
        <v>10345169</v>
      </c>
      <c r="I186" s="36">
        <f t="shared" si="41"/>
        <v>0.28588391042343619</v>
      </c>
      <c r="J186" s="31">
        <v>9021791</v>
      </c>
      <c r="K186" s="36">
        <f t="shared" si="42"/>
        <v>0.21184572859148584</v>
      </c>
      <c r="L186" s="31">
        <v>0</v>
      </c>
      <c r="M186" s="36">
        <f t="shared" si="43"/>
        <v>0</v>
      </c>
      <c r="N186" s="31">
        <f t="shared" si="44"/>
        <v>30049600</v>
      </c>
      <c r="O186" s="36">
        <f t="shared" si="45"/>
        <v>0.70561149176285654</v>
      </c>
      <c r="P186" s="31">
        <v>5637731</v>
      </c>
      <c r="Q186" s="31">
        <v>18551191</v>
      </c>
      <c r="R186" s="31">
        <v>18501191</v>
      </c>
      <c r="S186" s="31">
        <v>12958378</v>
      </c>
      <c r="T186" s="36">
        <f t="shared" si="46"/>
        <v>0.7004077737481873</v>
      </c>
      <c r="U186" s="36">
        <f t="shared" si="47"/>
        <v>0.60025212270681227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18954986</v>
      </c>
      <c r="E187" s="31">
        <v>18794986</v>
      </c>
      <c r="F187" s="31">
        <v>5387347</v>
      </c>
      <c r="G187" s="36">
        <f t="shared" si="40"/>
        <v>0.28421793611453999</v>
      </c>
      <c r="H187" s="31">
        <v>6272941</v>
      </c>
      <c r="I187" s="36">
        <f t="shared" si="41"/>
        <v>0.33093883582926414</v>
      </c>
      <c r="J187" s="31">
        <v>5615195</v>
      </c>
      <c r="K187" s="36">
        <f t="shared" si="42"/>
        <v>0.29876026510474657</v>
      </c>
      <c r="L187" s="31">
        <v>0</v>
      </c>
      <c r="M187" s="36">
        <f t="shared" si="43"/>
        <v>0</v>
      </c>
      <c r="N187" s="31">
        <f t="shared" si="44"/>
        <v>17275483</v>
      </c>
      <c r="O187" s="36">
        <f t="shared" si="45"/>
        <v>0.91915381048966993</v>
      </c>
      <c r="P187" s="31">
        <v>5066110</v>
      </c>
      <c r="Q187" s="31">
        <v>20113188</v>
      </c>
      <c r="R187" s="31">
        <v>20380321</v>
      </c>
      <c r="S187" s="31">
        <v>15445224</v>
      </c>
      <c r="T187" s="36">
        <f t="shared" si="46"/>
        <v>0.75784988862540492</v>
      </c>
      <c r="U187" s="36">
        <f t="shared" si="47"/>
        <v>0.10838394744685775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92509277</v>
      </c>
      <c r="E188" s="31">
        <v>73388385</v>
      </c>
      <c r="F188" s="31">
        <v>16065185</v>
      </c>
      <c r="G188" s="36">
        <f t="shared" si="40"/>
        <v>0.17366025895975817</v>
      </c>
      <c r="H188" s="31">
        <v>15902661</v>
      </c>
      <c r="I188" s="36">
        <f t="shared" si="41"/>
        <v>0.17190341894035124</v>
      </c>
      <c r="J188" s="31">
        <v>16676419</v>
      </c>
      <c r="K188" s="36">
        <f t="shared" si="42"/>
        <v>0.22723512719349254</v>
      </c>
      <c r="L188" s="31">
        <v>0</v>
      </c>
      <c r="M188" s="36">
        <f t="shared" si="43"/>
        <v>0</v>
      </c>
      <c r="N188" s="31">
        <f t="shared" si="44"/>
        <v>48644265</v>
      </c>
      <c r="O188" s="36">
        <f t="shared" si="45"/>
        <v>0.66283329439665417</v>
      </c>
      <c r="P188" s="31">
        <v>11907250</v>
      </c>
      <c r="Q188" s="31">
        <v>71138832</v>
      </c>
      <c r="R188" s="31">
        <v>70974718</v>
      </c>
      <c r="S188" s="31">
        <v>44263581</v>
      </c>
      <c r="T188" s="36">
        <f t="shared" si="46"/>
        <v>0.62365279140665275</v>
      </c>
      <c r="U188" s="36">
        <f t="shared" si="47"/>
        <v>0.40052648596443352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19139700</v>
      </c>
      <c r="E189" s="31">
        <v>19171700</v>
      </c>
      <c r="F189" s="31">
        <v>2510966</v>
      </c>
      <c r="G189" s="36">
        <f t="shared" si="40"/>
        <v>0.13119150247914022</v>
      </c>
      <c r="H189" s="31">
        <v>2543261</v>
      </c>
      <c r="I189" s="36">
        <f t="shared" si="41"/>
        <v>0.1328788330015622</v>
      </c>
      <c r="J189" s="31">
        <v>3524055</v>
      </c>
      <c r="K189" s="36">
        <f t="shared" si="42"/>
        <v>0.18381546759025022</v>
      </c>
      <c r="L189" s="31">
        <v>0</v>
      </c>
      <c r="M189" s="36">
        <f t="shared" si="43"/>
        <v>0</v>
      </c>
      <c r="N189" s="31">
        <f t="shared" si="44"/>
        <v>8578282</v>
      </c>
      <c r="O189" s="36">
        <f t="shared" si="45"/>
        <v>0.44744503617310932</v>
      </c>
      <c r="P189" s="31">
        <v>2820108</v>
      </c>
      <c r="Q189" s="31">
        <v>18177760</v>
      </c>
      <c r="R189" s="31">
        <v>17174637</v>
      </c>
      <c r="S189" s="31">
        <v>7578552</v>
      </c>
      <c r="T189" s="36">
        <f t="shared" si="46"/>
        <v>0.44126417344366581</v>
      </c>
      <c r="U189" s="36">
        <f t="shared" si="47"/>
        <v>0.24961703594330431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58292000</v>
      </c>
      <c r="E190" s="31">
        <v>53712000</v>
      </c>
      <c r="F190" s="31">
        <v>11113934</v>
      </c>
      <c r="G190" s="36">
        <f t="shared" si="40"/>
        <v>0.19065967885816235</v>
      </c>
      <c r="H190" s="31">
        <v>12433412</v>
      </c>
      <c r="I190" s="36">
        <f t="shared" si="41"/>
        <v>0.2132953406985521</v>
      </c>
      <c r="J190" s="31">
        <v>13322363</v>
      </c>
      <c r="K190" s="36">
        <f t="shared" si="42"/>
        <v>0.24803327003276734</v>
      </c>
      <c r="L190" s="31">
        <v>0</v>
      </c>
      <c r="M190" s="36">
        <f t="shared" si="43"/>
        <v>0</v>
      </c>
      <c r="N190" s="31">
        <f t="shared" si="44"/>
        <v>36869709</v>
      </c>
      <c r="O190" s="36">
        <f t="shared" si="45"/>
        <v>0.68643336684539769</v>
      </c>
      <c r="P190" s="31">
        <v>11662295</v>
      </c>
      <c r="Q190" s="31">
        <v>57302000</v>
      </c>
      <c r="R190" s="31">
        <v>54722000</v>
      </c>
      <c r="S190" s="31">
        <v>33826788</v>
      </c>
      <c r="T190" s="36">
        <f t="shared" si="46"/>
        <v>0.61815701180512406</v>
      </c>
      <c r="U190" s="36">
        <f t="shared" si="47"/>
        <v>0.14234488151774594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225082571</v>
      </c>
      <c r="E191" s="32">
        <f>SUM(E186:E190)</f>
        <v>207653679</v>
      </c>
      <c r="F191" s="32">
        <f>SUM(F186:F190)</f>
        <v>45760072</v>
      </c>
      <c r="G191" s="37">
        <f t="shared" si="40"/>
        <v>0.20330348901159478</v>
      </c>
      <c r="H191" s="32">
        <f>SUM(H186:H190)</f>
        <v>47497444</v>
      </c>
      <c r="I191" s="37">
        <f t="shared" si="41"/>
        <v>0.21102230967496813</v>
      </c>
      <c r="J191" s="32">
        <f>SUM(J186:J190)</f>
        <v>48159823</v>
      </c>
      <c r="K191" s="37">
        <f t="shared" si="42"/>
        <v>0.23192376476026702</v>
      </c>
      <c r="L191" s="32">
        <f>SUM(L186:L190)</f>
        <v>0</v>
      </c>
      <c r="M191" s="37">
        <f t="shared" si="43"/>
        <v>0</v>
      </c>
      <c r="N191" s="32">
        <f t="shared" si="44"/>
        <v>141417339</v>
      </c>
      <c r="O191" s="37">
        <f t="shared" si="45"/>
        <v>0.68102496272170554</v>
      </c>
      <c r="P191" s="32">
        <f>SUM(P186:P190)</f>
        <v>37093494</v>
      </c>
      <c r="Q191" s="32">
        <f>SUM(Q186:Q190)</f>
        <v>185282971</v>
      </c>
      <c r="R191" s="32">
        <f>SUM(R186:R190)</f>
        <v>181752867</v>
      </c>
      <c r="S191" s="32">
        <f>SUM(S186:S190)</f>
        <v>114072523</v>
      </c>
      <c r="T191" s="37">
        <f t="shared" si="46"/>
        <v>0.6276243389327113</v>
      </c>
      <c r="U191" s="37">
        <f t="shared" si="47"/>
        <v>0.29833611791868409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1005514</v>
      </c>
      <c r="E192" s="31">
        <v>505514</v>
      </c>
      <c r="F192" s="31">
        <v>0</v>
      </c>
      <c r="G192" s="36">
        <f t="shared" si="40"/>
        <v>0</v>
      </c>
      <c r="H192" s="31">
        <v>0</v>
      </c>
      <c r="I192" s="36">
        <f t="shared" si="41"/>
        <v>0</v>
      </c>
      <c r="J192" s="31">
        <v>537580</v>
      </c>
      <c r="K192" s="36">
        <f t="shared" si="42"/>
        <v>1.0634324667566082</v>
      </c>
      <c r="L192" s="31">
        <v>0</v>
      </c>
      <c r="M192" s="36">
        <f t="shared" si="43"/>
        <v>0</v>
      </c>
      <c r="N192" s="31">
        <f t="shared" si="44"/>
        <v>537580</v>
      </c>
      <c r="O192" s="36">
        <f t="shared" si="45"/>
        <v>1.0634324667566082</v>
      </c>
      <c r="P192" s="31">
        <v>0</v>
      </c>
      <c r="Q192" s="31">
        <v>2113380</v>
      </c>
      <c r="R192" s="31">
        <v>2113380</v>
      </c>
      <c r="S192" s="31">
        <v>0</v>
      </c>
      <c r="T192" s="36">
        <f t="shared" si="46"/>
        <v>0</v>
      </c>
      <c r="U192" s="36">
        <f t="shared" si="47"/>
        <v>0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23573467</v>
      </c>
      <c r="E193" s="31">
        <v>24573467</v>
      </c>
      <c r="F193" s="31">
        <v>6351071</v>
      </c>
      <c r="G193" s="36">
        <f t="shared" si="40"/>
        <v>0.26941607698180331</v>
      </c>
      <c r="H193" s="31">
        <v>6579763</v>
      </c>
      <c r="I193" s="36">
        <f t="shared" si="41"/>
        <v>0.2791173228783021</v>
      </c>
      <c r="J193" s="31">
        <v>4523533</v>
      </c>
      <c r="K193" s="36">
        <f t="shared" si="42"/>
        <v>0.18408200194136221</v>
      </c>
      <c r="L193" s="31">
        <v>0</v>
      </c>
      <c r="M193" s="36">
        <f t="shared" si="43"/>
        <v>0</v>
      </c>
      <c r="N193" s="31">
        <f t="shared" si="44"/>
        <v>17454367</v>
      </c>
      <c r="O193" s="36">
        <f t="shared" si="45"/>
        <v>0.71029321991886618</v>
      </c>
      <c r="P193" s="31">
        <v>6111479</v>
      </c>
      <c r="Q193" s="31">
        <v>25306341</v>
      </c>
      <c r="R193" s="31">
        <v>24806341</v>
      </c>
      <c r="S193" s="31">
        <v>17508705</v>
      </c>
      <c r="T193" s="36">
        <f t="shared" si="46"/>
        <v>0.70581570252541481</v>
      </c>
      <c r="U193" s="36">
        <f t="shared" si="47"/>
        <v>-0.25983006732085634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37011078</v>
      </c>
      <c r="E194" s="31">
        <v>61912423</v>
      </c>
      <c r="F194" s="31">
        <v>4481012</v>
      </c>
      <c r="G194" s="36">
        <f t="shared" si="40"/>
        <v>0.12107218276646792</v>
      </c>
      <c r="H194" s="31">
        <v>5343061</v>
      </c>
      <c r="I194" s="36">
        <f t="shared" si="41"/>
        <v>0.14436383074278464</v>
      </c>
      <c r="J194" s="31">
        <v>7798484</v>
      </c>
      <c r="K194" s="36">
        <f t="shared" si="42"/>
        <v>0.12595992245368914</v>
      </c>
      <c r="L194" s="31">
        <v>0</v>
      </c>
      <c r="M194" s="36">
        <f t="shared" si="43"/>
        <v>0</v>
      </c>
      <c r="N194" s="31">
        <f t="shared" si="44"/>
        <v>17622557</v>
      </c>
      <c r="O194" s="36">
        <f t="shared" si="45"/>
        <v>0.28463684905370285</v>
      </c>
      <c r="P194" s="31">
        <v>5938810</v>
      </c>
      <c r="Q194" s="31">
        <v>19893609</v>
      </c>
      <c r="R194" s="31">
        <v>26115118</v>
      </c>
      <c r="S194" s="31">
        <v>15729099</v>
      </c>
      <c r="T194" s="36">
        <f t="shared" si="46"/>
        <v>0.60229859960808907</v>
      </c>
      <c r="U194" s="36">
        <f t="shared" si="47"/>
        <v>0.31313916424334165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99404655</v>
      </c>
      <c r="E195" s="31">
        <v>115154812</v>
      </c>
      <c r="F195" s="31">
        <v>48627070</v>
      </c>
      <c r="G195" s="36">
        <f t="shared" si="40"/>
        <v>0.48918302669024905</v>
      </c>
      <c r="H195" s="31">
        <v>25385299</v>
      </c>
      <c r="I195" s="36">
        <f t="shared" si="41"/>
        <v>0.25537334242546289</v>
      </c>
      <c r="J195" s="31">
        <v>20670966</v>
      </c>
      <c r="K195" s="36">
        <f t="shared" si="42"/>
        <v>0.17950588117846086</v>
      </c>
      <c r="L195" s="31">
        <v>0</v>
      </c>
      <c r="M195" s="36">
        <f t="shared" si="43"/>
        <v>0</v>
      </c>
      <c r="N195" s="31">
        <f t="shared" si="44"/>
        <v>94683335</v>
      </c>
      <c r="O195" s="36">
        <f t="shared" si="45"/>
        <v>0.82222647369699153</v>
      </c>
      <c r="P195" s="31">
        <v>35599054</v>
      </c>
      <c r="Q195" s="31">
        <v>94392739</v>
      </c>
      <c r="R195" s="31">
        <v>104400262</v>
      </c>
      <c r="S195" s="31">
        <v>88432214</v>
      </c>
      <c r="T195" s="36">
        <f t="shared" si="46"/>
        <v>0.84704973249971349</v>
      </c>
      <c r="U195" s="36">
        <f t="shared" si="47"/>
        <v>-0.41933945772828685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20046012</v>
      </c>
      <c r="E196" s="31">
        <v>16569447</v>
      </c>
      <c r="F196" s="31">
        <v>3640235</v>
      </c>
      <c r="G196" s="36">
        <f t="shared" si="40"/>
        <v>0.18159397490134196</v>
      </c>
      <c r="H196" s="31">
        <v>3557996</v>
      </c>
      <c r="I196" s="36">
        <f t="shared" si="41"/>
        <v>0.17749146313990036</v>
      </c>
      <c r="J196" s="31">
        <v>4029932</v>
      </c>
      <c r="K196" s="36">
        <f t="shared" si="42"/>
        <v>0.24321463474309071</v>
      </c>
      <c r="L196" s="31">
        <v>0</v>
      </c>
      <c r="M196" s="36">
        <f t="shared" si="43"/>
        <v>0</v>
      </c>
      <c r="N196" s="31">
        <f t="shared" si="44"/>
        <v>11228163</v>
      </c>
      <c r="O196" s="36">
        <f t="shared" si="45"/>
        <v>0.67764259121019543</v>
      </c>
      <c r="P196" s="31">
        <v>3578496</v>
      </c>
      <c r="Q196" s="31">
        <v>20038373</v>
      </c>
      <c r="R196" s="31">
        <v>18657483</v>
      </c>
      <c r="S196" s="31">
        <v>10837978</v>
      </c>
      <c r="T196" s="36">
        <f t="shared" si="46"/>
        <v>0.58089175265495352</v>
      </c>
      <c r="U196" s="36">
        <f t="shared" si="47"/>
        <v>0.12615243946060017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38902567</v>
      </c>
      <c r="E197" s="31">
        <v>38731915</v>
      </c>
      <c r="F197" s="31">
        <v>11075455</v>
      </c>
      <c r="G197" s="36">
        <f t="shared" si="40"/>
        <v>0.28469727974506154</v>
      </c>
      <c r="H197" s="31">
        <v>10890820</v>
      </c>
      <c r="I197" s="36">
        <f t="shared" si="41"/>
        <v>0.27995119190977807</v>
      </c>
      <c r="J197" s="31">
        <v>10890965</v>
      </c>
      <c r="K197" s="36">
        <f t="shared" si="42"/>
        <v>0.28118839463527689</v>
      </c>
      <c r="L197" s="31">
        <v>0</v>
      </c>
      <c r="M197" s="36">
        <f t="shared" si="43"/>
        <v>0</v>
      </c>
      <c r="N197" s="31">
        <f t="shared" si="44"/>
        <v>32857240</v>
      </c>
      <c r="O197" s="36">
        <f t="shared" si="45"/>
        <v>0.84832469553855006</v>
      </c>
      <c r="P197" s="31">
        <v>10713669</v>
      </c>
      <c r="Q197" s="31">
        <v>38657423</v>
      </c>
      <c r="R197" s="31">
        <v>39634567</v>
      </c>
      <c r="S197" s="31">
        <v>29942986</v>
      </c>
      <c r="T197" s="36">
        <f t="shared" si="46"/>
        <v>0.755476551566717</v>
      </c>
      <c r="U197" s="36">
        <f t="shared" si="47"/>
        <v>1.654857920288566E-2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219943293</v>
      </c>
      <c r="E198" s="32">
        <f>SUM(E192:E197)</f>
        <v>257447578</v>
      </c>
      <c r="F198" s="32">
        <f>SUM(F192:F197)</f>
        <v>74174843</v>
      </c>
      <c r="G198" s="37">
        <f t="shared" si="40"/>
        <v>0.33724530531603891</v>
      </c>
      <c r="H198" s="32">
        <f>SUM(H192:H197)</f>
        <v>51756939</v>
      </c>
      <c r="I198" s="37">
        <f t="shared" si="41"/>
        <v>0.23531946936886136</v>
      </c>
      <c r="J198" s="32">
        <f>SUM(J192:J197)</f>
        <v>48451460</v>
      </c>
      <c r="K198" s="37">
        <f t="shared" si="42"/>
        <v>0.18819932343663376</v>
      </c>
      <c r="L198" s="32">
        <f>SUM(L192:L197)</f>
        <v>0</v>
      </c>
      <c r="M198" s="37">
        <f t="shared" si="43"/>
        <v>0</v>
      </c>
      <c r="N198" s="32">
        <f t="shared" si="44"/>
        <v>174383242</v>
      </c>
      <c r="O198" s="37">
        <f t="shared" si="45"/>
        <v>0.67735436998362442</v>
      </c>
      <c r="P198" s="32">
        <f>SUM(P192:P197)</f>
        <v>61941508</v>
      </c>
      <c r="Q198" s="32">
        <f>SUM(Q192:Q197)</f>
        <v>200401865</v>
      </c>
      <c r="R198" s="32">
        <f>SUM(R192:R197)</f>
        <v>215727151</v>
      </c>
      <c r="S198" s="32">
        <f>SUM(S192:S197)</f>
        <v>162450982</v>
      </c>
      <c r="T198" s="37">
        <f t="shared" si="46"/>
        <v>0.75303911096475751</v>
      </c>
      <c r="U198" s="37">
        <f t="shared" si="47"/>
        <v>-0.2177868837161665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0</v>
      </c>
      <c r="E199" s="31">
        <v>0</v>
      </c>
      <c r="F199" s="31">
        <v>0</v>
      </c>
      <c r="G199" s="36">
        <f t="shared" si="40"/>
        <v>0</v>
      </c>
      <c r="H199" s="31">
        <v>0</v>
      </c>
      <c r="I199" s="36">
        <f t="shared" si="41"/>
        <v>0</v>
      </c>
      <c r="J199" s="31">
        <v>0</v>
      </c>
      <c r="K199" s="36">
        <f t="shared" si="42"/>
        <v>0</v>
      </c>
      <c r="L199" s="31">
        <v>0</v>
      </c>
      <c r="M199" s="36">
        <f t="shared" si="43"/>
        <v>0</v>
      </c>
      <c r="N199" s="31">
        <f t="shared" si="44"/>
        <v>0</v>
      </c>
      <c r="O199" s="36">
        <f t="shared" si="45"/>
        <v>0</v>
      </c>
      <c r="P199" s="31">
        <v>0</v>
      </c>
      <c r="Q199" s="31">
        <v>0</v>
      </c>
      <c r="R199" s="31">
        <v>0</v>
      </c>
      <c r="S199" s="31">
        <v>0</v>
      </c>
      <c r="T199" s="36">
        <f t="shared" si="46"/>
        <v>0</v>
      </c>
      <c r="U199" s="36">
        <f t="shared" si="47"/>
        <v>0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243501</v>
      </c>
      <c r="E200" s="31">
        <v>5221485</v>
      </c>
      <c r="F200" s="31">
        <v>5069727</v>
      </c>
      <c r="G200" s="36">
        <f t="shared" si="40"/>
        <v>20.820148582552022</v>
      </c>
      <c r="H200" s="31">
        <v>29216</v>
      </c>
      <c r="I200" s="36">
        <f t="shared" si="41"/>
        <v>0.11998308015162155</v>
      </c>
      <c r="J200" s="31">
        <v>1807434</v>
      </c>
      <c r="K200" s="36">
        <f t="shared" si="42"/>
        <v>0.34615324950660586</v>
      </c>
      <c r="L200" s="31">
        <v>0</v>
      </c>
      <c r="M200" s="36">
        <f t="shared" si="43"/>
        <v>0</v>
      </c>
      <c r="N200" s="31">
        <f t="shared" si="44"/>
        <v>6906377</v>
      </c>
      <c r="O200" s="36">
        <f t="shared" si="45"/>
        <v>1.3226844470490675</v>
      </c>
      <c r="P200" s="31">
        <v>4952566</v>
      </c>
      <c r="Q200" s="31">
        <v>0</v>
      </c>
      <c r="R200" s="31">
        <v>272816</v>
      </c>
      <c r="S200" s="31">
        <v>15342990</v>
      </c>
      <c r="T200" s="36">
        <f t="shared" si="46"/>
        <v>56.239333470177705</v>
      </c>
      <c r="U200" s="36">
        <f t="shared" si="47"/>
        <v>-0.63505100184429653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350000</v>
      </c>
      <c r="E201" s="31">
        <v>350000</v>
      </c>
      <c r="F201" s="31">
        <v>49400</v>
      </c>
      <c r="G201" s="36">
        <f t="shared" si="40"/>
        <v>0.14114285714285715</v>
      </c>
      <c r="H201" s="31">
        <v>62350</v>
      </c>
      <c r="I201" s="36">
        <f t="shared" si="41"/>
        <v>0.17814285714285713</v>
      </c>
      <c r="J201" s="31">
        <v>59700</v>
      </c>
      <c r="K201" s="36">
        <f t="shared" si="42"/>
        <v>0.17057142857142857</v>
      </c>
      <c r="L201" s="31">
        <v>0</v>
      </c>
      <c r="M201" s="36">
        <f t="shared" si="43"/>
        <v>0</v>
      </c>
      <c r="N201" s="31">
        <f t="shared" si="44"/>
        <v>171450</v>
      </c>
      <c r="O201" s="36">
        <f t="shared" si="45"/>
        <v>0.48985714285714288</v>
      </c>
      <c r="P201" s="31">
        <v>186106</v>
      </c>
      <c r="Q201" s="31">
        <v>2340000</v>
      </c>
      <c r="R201" s="31">
        <v>2779000</v>
      </c>
      <c r="S201" s="31">
        <v>1302706</v>
      </c>
      <c r="T201" s="36">
        <f t="shared" si="46"/>
        <v>0.46876790212306585</v>
      </c>
      <c r="U201" s="36">
        <f t="shared" si="47"/>
        <v>-0.67921507098105383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51630779</v>
      </c>
      <c r="E202" s="31">
        <v>48892393</v>
      </c>
      <c r="F202" s="31">
        <v>11770327</v>
      </c>
      <c r="G202" s="36">
        <f t="shared" si="40"/>
        <v>0.22797112939163672</v>
      </c>
      <c r="H202" s="31">
        <v>12284137</v>
      </c>
      <c r="I202" s="36">
        <f t="shared" si="41"/>
        <v>0.23792275146574876</v>
      </c>
      <c r="J202" s="31">
        <v>12230391</v>
      </c>
      <c r="K202" s="36">
        <f t="shared" si="42"/>
        <v>0.25014915919537833</v>
      </c>
      <c r="L202" s="31">
        <v>0</v>
      </c>
      <c r="M202" s="36">
        <f t="shared" si="43"/>
        <v>0</v>
      </c>
      <c r="N202" s="31">
        <f t="shared" si="44"/>
        <v>36284855</v>
      </c>
      <c r="O202" s="36">
        <f t="shared" si="45"/>
        <v>0.74213702323795028</v>
      </c>
      <c r="P202" s="31">
        <v>11341209</v>
      </c>
      <c r="Q202" s="31">
        <v>55097021</v>
      </c>
      <c r="R202" s="31">
        <v>48747021</v>
      </c>
      <c r="S202" s="31">
        <v>33315988</v>
      </c>
      <c r="T202" s="36">
        <f t="shared" si="46"/>
        <v>0.68344664589862836</v>
      </c>
      <c r="U202" s="36">
        <f t="shared" si="47"/>
        <v>7.8402752299159717E-2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52224280</v>
      </c>
      <c r="E204" s="32">
        <f>SUM(E199:E203)</f>
        <v>54463878</v>
      </c>
      <c r="F204" s="32">
        <f>SUM(F199:F203)</f>
        <v>16889454</v>
      </c>
      <c r="G204" s="37">
        <f t="shared" si="40"/>
        <v>0.32340233316763772</v>
      </c>
      <c r="H204" s="32">
        <f>SUM(H199:H203)</f>
        <v>12375703</v>
      </c>
      <c r="I204" s="37">
        <f t="shared" si="41"/>
        <v>0.23697220909507991</v>
      </c>
      <c r="J204" s="32">
        <f>SUM(J199:J203)</f>
        <v>14097525</v>
      </c>
      <c r="K204" s="37">
        <f t="shared" si="42"/>
        <v>0.2588417409425014</v>
      </c>
      <c r="L204" s="32">
        <f>SUM(L199:L203)</f>
        <v>0</v>
      </c>
      <c r="M204" s="37">
        <f t="shared" si="43"/>
        <v>0</v>
      </c>
      <c r="N204" s="32">
        <f t="shared" si="44"/>
        <v>43362682</v>
      </c>
      <c r="O204" s="37">
        <f t="shared" si="45"/>
        <v>0.79617323614010738</v>
      </c>
      <c r="P204" s="32">
        <f>SUM(P199:P203)</f>
        <v>16479881</v>
      </c>
      <c r="Q204" s="32">
        <f>SUM(Q199:Q203)</f>
        <v>57437021</v>
      </c>
      <c r="R204" s="32">
        <f>SUM(R199:R203)</f>
        <v>51798837</v>
      </c>
      <c r="S204" s="32">
        <f>SUM(S199:S203)</f>
        <v>49961684</v>
      </c>
      <c r="T204" s="37">
        <f t="shared" si="46"/>
        <v>0.96453292957137238</v>
      </c>
      <c r="U204" s="37">
        <f t="shared" si="47"/>
        <v>-0.1445614807534108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706595136</v>
      </c>
      <c r="E205" s="32">
        <f>SUM(E173:E178,E180:E184,E186:E190,E192:E197,E199:E203)</f>
        <v>725785180</v>
      </c>
      <c r="F205" s="32">
        <f>SUM(F173:F178,F180:F184,F186:F190,F192:F197,F199:F203)</f>
        <v>180686193</v>
      </c>
      <c r="G205" s="37">
        <f t="shared" si="40"/>
        <v>0.25571389299798408</v>
      </c>
      <c r="H205" s="32">
        <f>SUM(H173:H178,H180:H184,H186:H190,H192:H197,H199:H203)</f>
        <v>156987777</v>
      </c>
      <c r="I205" s="37">
        <f t="shared" si="41"/>
        <v>0.2221750037633998</v>
      </c>
      <c r="J205" s="32">
        <f>SUM(J173:J178,J180:J184,J186:J190,J192:J197,J199:J203)</f>
        <v>156068084</v>
      </c>
      <c r="K205" s="37">
        <f t="shared" si="42"/>
        <v>0.2150334400600464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493742054</v>
      </c>
      <c r="O205" s="37">
        <f t="shared" si="45"/>
        <v>0.68028676749778771</v>
      </c>
      <c r="P205" s="32">
        <f>SUM(P173:P178,P180:P184,P186:P190,P192:P197,P199:P203)</f>
        <v>158301631</v>
      </c>
      <c r="Q205" s="32">
        <f>SUM(Q173:Q178,Q180:Q184,Q186:Q190,Q192:Q197,Q199:Q203)</f>
        <v>640782599</v>
      </c>
      <c r="R205" s="32">
        <f>SUM(R173:R178,R180:R184,R186:R190,R192:R197,R199:R203)</f>
        <v>646885555</v>
      </c>
      <c r="S205" s="32">
        <f>SUM(S173:S178,S180:S184,S186:S190,S192:S197,S199:S203)</f>
        <v>445335356</v>
      </c>
      <c r="T205" s="37">
        <f t="shared" si="46"/>
        <v>0.68842989700086898</v>
      </c>
      <c r="U205" s="37">
        <f t="shared" si="47"/>
        <v>-1.4109437697454985E-2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36068141</v>
      </c>
      <c r="E208" s="31">
        <v>31653141</v>
      </c>
      <c r="F208" s="31">
        <v>5952559</v>
      </c>
      <c r="G208" s="36">
        <f t="shared" ref="G208:G231" si="48">IF(($D208     =0),0,($F208     /$D208     ))</f>
        <v>0.16503647914651326</v>
      </c>
      <c r="H208" s="31">
        <v>6268976</v>
      </c>
      <c r="I208" s="36">
        <f t="shared" ref="I208:I231" si="49">IF(($D208     =0),0,($H208     /$D208     ))</f>
        <v>0.17380923513634927</v>
      </c>
      <c r="J208" s="31">
        <v>7311712</v>
      </c>
      <c r="K208" s="36">
        <f t="shared" ref="K208:K231" si="50">IF(($E208     =0),0,($J208     /$E208     ))</f>
        <v>0.23099483239277896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19533247</v>
      </c>
      <c r="O208" s="36">
        <f t="shared" ref="O208:O231" si="53">IF(($E208     =0),0,($N208     /$E208     ))</f>
        <v>0.61710295986107666</v>
      </c>
      <c r="P208" s="31">
        <v>9867182</v>
      </c>
      <c r="Q208" s="31">
        <v>65890545</v>
      </c>
      <c r="R208" s="31">
        <v>60314898</v>
      </c>
      <c r="S208" s="31">
        <v>36965577</v>
      </c>
      <c r="T208" s="36">
        <f t="shared" ref="T208:T231" si="54">IF(($R208     =0),0,($S208     /$R208     ))</f>
        <v>0.61287639083796508</v>
      </c>
      <c r="U208" s="36">
        <f t="shared" ref="U208:U231" si="55">IF(($P208     =0),0,(($J208     /$P208     )-1))</f>
        <v>-0.2589868110266943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33418283</v>
      </c>
      <c r="E209" s="31">
        <v>33821608</v>
      </c>
      <c r="F209" s="31">
        <v>8375800</v>
      </c>
      <c r="G209" s="36">
        <f t="shared" si="48"/>
        <v>0.25063525854993807</v>
      </c>
      <c r="H209" s="31">
        <v>8327025</v>
      </c>
      <c r="I209" s="36">
        <f t="shared" si="49"/>
        <v>0.24917572814857064</v>
      </c>
      <c r="J209" s="31">
        <v>6427810</v>
      </c>
      <c r="K209" s="36">
        <f t="shared" si="50"/>
        <v>0.19005039618459299</v>
      </c>
      <c r="L209" s="31">
        <v>0</v>
      </c>
      <c r="M209" s="36">
        <f t="shared" si="51"/>
        <v>0</v>
      </c>
      <c r="N209" s="31">
        <f t="shared" si="52"/>
        <v>23130635</v>
      </c>
      <c r="O209" s="36">
        <f t="shared" si="53"/>
        <v>0.68390110251410874</v>
      </c>
      <c r="P209" s="31">
        <v>7801104</v>
      </c>
      <c r="Q209" s="31">
        <v>31485925</v>
      </c>
      <c r="R209" s="31">
        <v>33144924</v>
      </c>
      <c r="S209" s="31">
        <v>22081018</v>
      </c>
      <c r="T209" s="36">
        <f t="shared" si="54"/>
        <v>0.66619606670390918</v>
      </c>
      <c r="U209" s="36">
        <f t="shared" si="55"/>
        <v>-0.17603841712660162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35360514</v>
      </c>
      <c r="E210" s="31">
        <v>36756680</v>
      </c>
      <c r="F210" s="31">
        <v>5210504</v>
      </c>
      <c r="G210" s="36">
        <f t="shared" si="48"/>
        <v>0.14735374038963348</v>
      </c>
      <c r="H210" s="31">
        <v>9093795</v>
      </c>
      <c r="I210" s="36">
        <f t="shared" si="49"/>
        <v>0.25717372207881367</v>
      </c>
      <c r="J210" s="31">
        <v>8468170</v>
      </c>
      <c r="K210" s="36">
        <f t="shared" si="50"/>
        <v>0.23038451786178729</v>
      </c>
      <c r="L210" s="31">
        <v>0</v>
      </c>
      <c r="M210" s="36">
        <f t="shared" si="51"/>
        <v>0</v>
      </c>
      <c r="N210" s="31">
        <f t="shared" si="52"/>
        <v>22772469</v>
      </c>
      <c r="O210" s="36">
        <f t="shared" si="53"/>
        <v>0.61954640625867186</v>
      </c>
      <c r="P210" s="31">
        <v>6326057</v>
      </c>
      <c r="Q210" s="31">
        <v>34504826</v>
      </c>
      <c r="R210" s="31">
        <v>34025963</v>
      </c>
      <c r="S210" s="31">
        <v>19443413</v>
      </c>
      <c r="T210" s="36">
        <f t="shared" si="54"/>
        <v>0.57142873516908255</v>
      </c>
      <c r="U210" s="36">
        <f t="shared" si="55"/>
        <v>0.3386174041745118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15938878</v>
      </c>
      <c r="E211" s="31">
        <v>17874340</v>
      </c>
      <c r="F211" s="31">
        <v>4310410</v>
      </c>
      <c r="G211" s="36">
        <f t="shared" si="48"/>
        <v>0.27043371559779805</v>
      </c>
      <c r="H211" s="31">
        <v>4201696</v>
      </c>
      <c r="I211" s="36">
        <f t="shared" si="49"/>
        <v>0.26361303474435277</v>
      </c>
      <c r="J211" s="31">
        <v>4104807</v>
      </c>
      <c r="K211" s="36">
        <f t="shared" si="50"/>
        <v>0.22964803175949433</v>
      </c>
      <c r="L211" s="31">
        <v>0</v>
      </c>
      <c r="M211" s="36">
        <f t="shared" si="51"/>
        <v>0</v>
      </c>
      <c r="N211" s="31">
        <f t="shared" si="52"/>
        <v>12616913</v>
      </c>
      <c r="O211" s="36">
        <f t="shared" si="53"/>
        <v>0.70586734950773011</v>
      </c>
      <c r="P211" s="31">
        <v>5063461</v>
      </c>
      <c r="Q211" s="31">
        <v>14058474</v>
      </c>
      <c r="R211" s="31">
        <v>17365408</v>
      </c>
      <c r="S211" s="31">
        <v>14683490</v>
      </c>
      <c r="T211" s="36">
        <f t="shared" si="54"/>
        <v>0.84555974728609884</v>
      </c>
      <c r="U211" s="36">
        <f t="shared" si="55"/>
        <v>-0.1893278135251758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57367089</v>
      </c>
      <c r="E212" s="31">
        <v>61368742</v>
      </c>
      <c r="F212" s="31">
        <v>35861</v>
      </c>
      <c r="G212" s="36">
        <f t="shared" si="48"/>
        <v>6.2511451470023173E-4</v>
      </c>
      <c r="H212" s="31">
        <v>235533</v>
      </c>
      <c r="I212" s="36">
        <f t="shared" si="49"/>
        <v>4.105716432639627E-3</v>
      </c>
      <c r="J212" s="31">
        <v>47009789</v>
      </c>
      <c r="K212" s="36">
        <f t="shared" si="50"/>
        <v>0.76602171509398054</v>
      </c>
      <c r="L212" s="31">
        <v>0</v>
      </c>
      <c r="M212" s="36">
        <f t="shared" si="51"/>
        <v>0</v>
      </c>
      <c r="N212" s="31">
        <f t="shared" si="52"/>
        <v>47281183</v>
      </c>
      <c r="O212" s="36">
        <f t="shared" si="53"/>
        <v>0.77044406417847056</v>
      </c>
      <c r="P212" s="31">
        <v>4877838</v>
      </c>
      <c r="Q212" s="31">
        <v>49351925</v>
      </c>
      <c r="R212" s="31">
        <v>56435216</v>
      </c>
      <c r="S212" s="31">
        <v>13759401</v>
      </c>
      <c r="T212" s="36">
        <f t="shared" si="54"/>
        <v>0.24380877712951432</v>
      </c>
      <c r="U212" s="36">
        <f t="shared" si="55"/>
        <v>8.6374231780555242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7418710</v>
      </c>
      <c r="E213" s="31">
        <v>7472517</v>
      </c>
      <c r="F213" s="31">
        <v>2118189</v>
      </c>
      <c r="G213" s="36">
        <f t="shared" si="48"/>
        <v>0.28551985452996548</v>
      </c>
      <c r="H213" s="31">
        <v>1453737</v>
      </c>
      <c r="I213" s="36">
        <f t="shared" si="49"/>
        <v>0.19595549630596154</v>
      </c>
      <c r="J213" s="31">
        <v>2894444</v>
      </c>
      <c r="K213" s="36">
        <f t="shared" si="50"/>
        <v>0.38734525461768771</v>
      </c>
      <c r="L213" s="31">
        <v>0</v>
      </c>
      <c r="M213" s="36">
        <f t="shared" si="51"/>
        <v>0</v>
      </c>
      <c r="N213" s="31">
        <f t="shared" si="52"/>
        <v>6466370</v>
      </c>
      <c r="O213" s="36">
        <f t="shared" si="53"/>
        <v>0.86535366865006802</v>
      </c>
      <c r="P213" s="31">
        <v>0</v>
      </c>
      <c r="Q213" s="31">
        <v>7112856</v>
      </c>
      <c r="R213" s="31">
        <v>7112856</v>
      </c>
      <c r="S213" s="31">
        <v>2557857</v>
      </c>
      <c r="T213" s="36">
        <f t="shared" si="54"/>
        <v>0.35961040122279997</v>
      </c>
      <c r="U213" s="36">
        <f t="shared" si="55"/>
        <v>0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112351309</v>
      </c>
      <c r="E214" s="31">
        <v>133779621</v>
      </c>
      <c r="F214" s="31">
        <v>31183530</v>
      </c>
      <c r="G214" s="36">
        <f t="shared" si="48"/>
        <v>0.27755377554168059</v>
      </c>
      <c r="H214" s="31">
        <v>32443071</v>
      </c>
      <c r="I214" s="36">
        <f t="shared" si="49"/>
        <v>0.28876451274813364</v>
      </c>
      <c r="J214" s="31">
        <v>39106670</v>
      </c>
      <c r="K214" s="36">
        <f t="shared" si="50"/>
        <v>0.29232157863565783</v>
      </c>
      <c r="L214" s="31">
        <v>0</v>
      </c>
      <c r="M214" s="36">
        <f t="shared" si="51"/>
        <v>0</v>
      </c>
      <c r="N214" s="31">
        <f t="shared" si="52"/>
        <v>102733271</v>
      </c>
      <c r="O214" s="36">
        <f t="shared" si="53"/>
        <v>0.76792915267714801</v>
      </c>
      <c r="P214" s="31">
        <v>102768258</v>
      </c>
      <c r="Q214" s="31">
        <v>94940697</v>
      </c>
      <c r="R214" s="31">
        <v>115986541</v>
      </c>
      <c r="S214" s="31">
        <v>159330744</v>
      </c>
      <c r="T214" s="36">
        <f t="shared" si="54"/>
        <v>1.3737002813110877</v>
      </c>
      <c r="U214" s="36">
        <f t="shared" si="55"/>
        <v>-0.61946742349179451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297922924</v>
      </c>
      <c r="E216" s="32">
        <f>SUM(E208:E215)</f>
        <v>322726649</v>
      </c>
      <c r="F216" s="32">
        <f>SUM(F208:F215)</f>
        <v>57186853</v>
      </c>
      <c r="G216" s="37">
        <f t="shared" si="48"/>
        <v>0.19195183852317454</v>
      </c>
      <c r="H216" s="32">
        <f>SUM(H208:H215)</f>
        <v>62023833</v>
      </c>
      <c r="I216" s="37">
        <f t="shared" si="49"/>
        <v>0.20818751429816124</v>
      </c>
      <c r="J216" s="32">
        <f>SUM(J208:J215)</f>
        <v>115323402</v>
      </c>
      <c r="K216" s="37">
        <f t="shared" si="50"/>
        <v>0.35734080949726593</v>
      </c>
      <c r="L216" s="32">
        <f>SUM(L208:L215)</f>
        <v>0</v>
      </c>
      <c r="M216" s="37">
        <f t="shared" si="51"/>
        <v>0</v>
      </c>
      <c r="N216" s="32">
        <f t="shared" si="52"/>
        <v>234534088</v>
      </c>
      <c r="O216" s="37">
        <f t="shared" si="53"/>
        <v>0.72672674762597622</v>
      </c>
      <c r="P216" s="32">
        <f>SUM(P208:P215)</f>
        <v>136703900</v>
      </c>
      <c r="Q216" s="32">
        <f>SUM(Q208:Q215)</f>
        <v>297345248</v>
      </c>
      <c r="R216" s="32">
        <f>SUM(R208:R215)</f>
        <v>324385806</v>
      </c>
      <c r="S216" s="32">
        <f>SUM(S208:S215)</f>
        <v>268821500</v>
      </c>
      <c r="T216" s="37">
        <f t="shared" si="54"/>
        <v>0.82870919450772762</v>
      </c>
      <c r="U216" s="37">
        <f t="shared" si="55"/>
        <v>-0.15640005881324526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64699059</v>
      </c>
      <c r="E217" s="31">
        <v>58760437</v>
      </c>
      <c r="F217" s="31">
        <v>11903101</v>
      </c>
      <c r="G217" s="36">
        <f t="shared" si="48"/>
        <v>0.18397641610212601</v>
      </c>
      <c r="H217" s="31">
        <v>13261401</v>
      </c>
      <c r="I217" s="36">
        <f t="shared" si="49"/>
        <v>0.20497053906147228</v>
      </c>
      <c r="J217" s="31">
        <v>10733248</v>
      </c>
      <c r="K217" s="36">
        <f t="shared" si="50"/>
        <v>0.18266113303411954</v>
      </c>
      <c r="L217" s="31">
        <v>0</v>
      </c>
      <c r="M217" s="36">
        <f t="shared" si="51"/>
        <v>0</v>
      </c>
      <c r="N217" s="31">
        <f t="shared" si="52"/>
        <v>35897750</v>
      </c>
      <c r="O217" s="36">
        <f t="shared" si="53"/>
        <v>0.61091700185960152</v>
      </c>
      <c r="P217" s="31">
        <v>6796876</v>
      </c>
      <c r="Q217" s="31">
        <v>53101631</v>
      </c>
      <c r="R217" s="31">
        <v>53101631</v>
      </c>
      <c r="S217" s="31">
        <v>27816108</v>
      </c>
      <c r="T217" s="36">
        <f t="shared" si="54"/>
        <v>0.52382775210802845</v>
      </c>
      <c r="U217" s="36">
        <f t="shared" si="55"/>
        <v>0.57914430099945924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305183407</v>
      </c>
      <c r="E218" s="31">
        <v>305786407</v>
      </c>
      <c r="F218" s="31">
        <v>46026545</v>
      </c>
      <c r="G218" s="36">
        <f t="shared" si="48"/>
        <v>0.15081601405675374</v>
      </c>
      <c r="H218" s="31">
        <v>48675801</v>
      </c>
      <c r="I218" s="36">
        <f t="shared" si="49"/>
        <v>0.15949687919959554</v>
      </c>
      <c r="J218" s="31">
        <v>49340813</v>
      </c>
      <c r="K218" s="36">
        <f t="shared" si="50"/>
        <v>0.16135711683220766</v>
      </c>
      <c r="L218" s="31">
        <v>0</v>
      </c>
      <c r="M218" s="36">
        <f t="shared" si="51"/>
        <v>0</v>
      </c>
      <c r="N218" s="31">
        <f t="shared" si="52"/>
        <v>144043159</v>
      </c>
      <c r="O218" s="36">
        <f t="shared" si="53"/>
        <v>0.47105808401744947</v>
      </c>
      <c r="P218" s="31">
        <v>48482447</v>
      </c>
      <c r="Q218" s="31">
        <v>305805086</v>
      </c>
      <c r="R218" s="31">
        <v>305824586</v>
      </c>
      <c r="S218" s="31">
        <v>144285014</v>
      </c>
      <c r="T218" s="36">
        <f t="shared" si="54"/>
        <v>0.47179010650242487</v>
      </c>
      <c r="U218" s="36">
        <f t="shared" si="55"/>
        <v>1.7704675673651638E-2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154045145</v>
      </c>
      <c r="E219" s="31">
        <v>152283301</v>
      </c>
      <c r="F219" s="31">
        <v>33894993</v>
      </c>
      <c r="G219" s="36">
        <f t="shared" si="48"/>
        <v>0.22003285465439368</v>
      </c>
      <c r="H219" s="31">
        <v>34550743</v>
      </c>
      <c r="I219" s="36">
        <f t="shared" si="49"/>
        <v>0.22428972363913188</v>
      </c>
      <c r="J219" s="31">
        <v>35465432</v>
      </c>
      <c r="K219" s="36">
        <f t="shared" si="50"/>
        <v>0.2328911428049488</v>
      </c>
      <c r="L219" s="31">
        <v>0</v>
      </c>
      <c r="M219" s="36">
        <f t="shared" si="51"/>
        <v>0</v>
      </c>
      <c r="N219" s="31">
        <f t="shared" si="52"/>
        <v>103911168</v>
      </c>
      <c r="O219" s="36">
        <f t="shared" si="53"/>
        <v>0.68235431802203972</v>
      </c>
      <c r="P219" s="31">
        <v>32239312</v>
      </c>
      <c r="Q219" s="31">
        <v>148872831</v>
      </c>
      <c r="R219" s="31">
        <v>149879586</v>
      </c>
      <c r="S219" s="31">
        <v>96958413</v>
      </c>
      <c r="T219" s="36">
        <f t="shared" si="54"/>
        <v>0.64690873245406477</v>
      </c>
      <c r="U219" s="36">
        <f t="shared" si="55"/>
        <v>0.1000678922676761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17043828</v>
      </c>
      <c r="E220" s="31">
        <v>31284198</v>
      </c>
      <c r="F220" s="31">
        <v>3285086</v>
      </c>
      <c r="G220" s="36">
        <f t="shared" si="48"/>
        <v>0.19274343768313082</v>
      </c>
      <c r="H220" s="31">
        <v>9864073</v>
      </c>
      <c r="I220" s="36">
        <f t="shared" si="49"/>
        <v>0.5787475090689721</v>
      </c>
      <c r="J220" s="31">
        <v>15806659</v>
      </c>
      <c r="K220" s="36">
        <f t="shared" si="50"/>
        <v>0.50526016361359172</v>
      </c>
      <c r="L220" s="31">
        <v>0</v>
      </c>
      <c r="M220" s="36">
        <f t="shared" si="51"/>
        <v>0</v>
      </c>
      <c r="N220" s="31">
        <f t="shared" si="52"/>
        <v>28955818</v>
      </c>
      <c r="O220" s="36">
        <f t="shared" si="53"/>
        <v>0.92557328783048876</v>
      </c>
      <c r="P220" s="31">
        <v>4848132</v>
      </c>
      <c r="Q220" s="31">
        <v>32665044</v>
      </c>
      <c r="R220" s="31">
        <v>39764044</v>
      </c>
      <c r="S220" s="31">
        <v>19799353</v>
      </c>
      <c r="T220" s="36">
        <f t="shared" si="54"/>
        <v>0.49792101125328198</v>
      </c>
      <c r="U220" s="36">
        <f t="shared" si="55"/>
        <v>2.2603606914993239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0</v>
      </c>
      <c r="E221" s="31">
        <v>0</v>
      </c>
      <c r="F221" s="31">
        <v>0</v>
      </c>
      <c r="G221" s="36">
        <f t="shared" si="48"/>
        <v>0</v>
      </c>
      <c r="H221" s="31">
        <v>0</v>
      </c>
      <c r="I221" s="36">
        <f t="shared" si="49"/>
        <v>0</v>
      </c>
      <c r="J221" s="31">
        <v>0</v>
      </c>
      <c r="K221" s="36">
        <f t="shared" si="50"/>
        <v>0</v>
      </c>
      <c r="L221" s="31">
        <v>0</v>
      </c>
      <c r="M221" s="36">
        <f t="shared" si="51"/>
        <v>0</v>
      </c>
      <c r="N221" s="31">
        <f t="shared" si="52"/>
        <v>0</v>
      </c>
      <c r="O221" s="36">
        <f t="shared" si="53"/>
        <v>0</v>
      </c>
      <c r="P221" s="31">
        <v>0</v>
      </c>
      <c r="Q221" s="31">
        <v>0</v>
      </c>
      <c r="R221" s="31">
        <v>0</v>
      </c>
      <c r="S221" s="31">
        <v>0</v>
      </c>
      <c r="T221" s="36">
        <f t="shared" si="54"/>
        <v>0</v>
      </c>
      <c r="U221" s="36">
        <f t="shared" si="55"/>
        <v>0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82827288</v>
      </c>
      <c r="E222" s="31">
        <v>115242512</v>
      </c>
      <c r="F222" s="31">
        <v>27321737</v>
      </c>
      <c r="G222" s="36">
        <f t="shared" si="48"/>
        <v>0.32986395739529706</v>
      </c>
      <c r="H222" s="31">
        <v>29843244</v>
      </c>
      <c r="I222" s="36">
        <f t="shared" si="49"/>
        <v>0.36030690754959888</v>
      </c>
      <c r="J222" s="31">
        <v>38724335</v>
      </c>
      <c r="K222" s="36">
        <f t="shared" si="50"/>
        <v>0.33602473885678574</v>
      </c>
      <c r="L222" s="31">
        <v>0</v>
      </c>
      <c r="M222" s="36">
        <f t="shared" si="51"/>
        <v>0</v>
      </c>
      <c r="N222" s="31">
        <f t="shared" si="52"/>
        <v>95889316</v>
      </c>
      <c r="O222" s="36">
        <f t="shared" si="53"/>
        <v>0.83206547944737619</v>
      </c>
      <c r="P222" s="31">
        <v>22944249</v>
      </c>
      <c r="Q222" s="31">
        <v>77509428</v>
      </c>
      <c r="R222" s="31">
        <v>77537433</v>
      </c>
      <c r="S222" s="31">
        <v>62515970</v>
      </c>
      <c r="T222" s="36">
        <f t="shared" si="54"/>
        <v>0.80626824465545566</v>
      </c>
      <c r="U222" s="36">
        <f t="shared" si="55"/>
        <v>0.68775779063415854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62883491</v>
      </c>
      <c r="E223" s="31">
        <v>73841645</v>
      </c>
      <c r="F223" s="31">
        <v>18713169</v>
      </c>
      <c r="G223" s="36">
        <f t="shared" si="48"/>
        <v>0.29758476672359047</v>
      </c>
      <c r="H223" s="31">
        <v>18788556</v>
      </c>
      <c r="I223" s="36">
        <f t="shared" si="49"/>
        <v>0.2987836028378259</v>
      </c>
      <c r="J223" s="31">
        <v>17112487</v>
      </c>
      <c r="K223" s="36">
        <f t="shared" si="50"/>
        <v>0.23174574455918473</v>
      </c>
      <c r="L223" s="31">
        <v>0</v>
      </c>
      <c r="M223" s="36">
        <f t="shared" si="51"/>
        <v>0</v>
      </c>
      <c r="N223" s="31">
        <f t="shared" si="52"/>
        <v>54614212</v>
      </c>
      <c r="O223" s="36">
        <f t="shared" si="53"/>
        <v>0.73961261290969349</v>
      </c>
      <c r="P223" s="31">
        <v>14769964</v>
      </c>
      <c r="Q223" s="31">
        <v>64315812</v>
      </c>
      <c r="R223" s="31">
        <v>65920812</v>
      </c>
      <c r="S223" s="31">
        <v>39276627</v>
      </c>
      <c r="T223" s="36">
        <f t="shared" si="54"/>
        <v>0.59581527909577325</v>
      </c>
      <c r="U223" s="36">
        <f t="shared" si="55"/>
        <v>0.15860045427328062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686682218</v>
      </c>
      <c r="E224" s="32">
        <f>SUM(E217:E223)</f>
        <v>737198500</v>
      </c>
      <c r="F224" s="32">
        <f>SUM(F217:F223)</f>
        <v>141144631</v>
      </c>
      <c r="G224" s="37">
        <f t="shared" si="48"/>
        <v>0.20554577838216279</v>
      </c>
      <c r="H224" s="32">
        <f>SUM(H217:H223)</f>
        <v>154983818</v>
      </c>
      <c r="I224" s="37">
        <f t="shared" si="49"/>
        <v>0.22569947777503102</v>
      </c>
      <c r="J224" s="32">
        <f>SUM(J217:J223)</f>
        <v>167182974</v>
      </c>
      <c r="K224" s="37">
        <f t="shared" si="50"/>
        <v>0.22678148965305817</v>
      </c>
      <c r="L224" s="32">
        <f>SUM(L217:L223)</f>
        <v>0</v>
      </c>
      <c r="M224" s="37">
        <f t="shared" si="51"/>
        <v>0</v>
      </c>
      <c r="N224" s="32">
        <f t="shared" si="52"/>
        <v>463311423</v>
      </c>
      <c r="O224" s="37">
        <f t="shared" si="53"/>
        <v>0.62847580807611514</v>
      </c>
      <c r="P224" s="32">
        <f>SUM(P217:P223)</f>
        <v>130080980</v>
      </c>
      <c r="Q224" s="32">
        <f>SUM(Q217:Q223)</f>
        <v>682269832</v>
      </c>
      <c r="R224" s="32">
        <f>SUM(R217:R223)</f>
        <v>692028092</v>
      </c>
      <c r="S224" s="32">
        <f>SUM(S217:S223)</f>
        <v>390651485</v>
      </c>
      <c r="T224" s="37">
        <f t="shared" si="54"/>
        <v>0.564502351155999</v>
      </c>
      <c r="U224" s="37">
        <f t="shared" si="55"/>
        <v>0.28522228230445368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38902241</v>
      </c>
      <c r="E225" s="31">
        <v>38902241</v>
      </c>
      <c r="F225" s="31">
        <v>8914968</v>
      </c>
      <c r="G225" s="36">
        <f t="shared" si="48"/>
        <v>0.22916335333997853</v>
      </c>
      <c r="H225" s="31">
        <v>9897671</v>
      </c>
      <c r="I225" s="36">
        <f t="shared" si="49"/>
        <v>0.25442418599997879</v>
      </c>
      <c r="J225" s="31">
        <v>8785560</v>
      </c>
      <c r="K225" s="36">
        <f t="shared" si="50"/>
        <v>0.22583686117208518</v>
      </c>
      <c r="L225" s="31">
        <v>0</v>
      </c>
      <c r="M225" s="36">
        <f t="shared" si="51"/>
        <v>0</v>
      </c>
      <c r="N225" s="31">
        <f t="shared" si="52"/>
        <v>27598199</v>
      </c>
      <c r="O225" s="36">
        <f t="shared" si="53"/>
        <v>0.70942440051204247</v>
      </c>
      <c r="P225" s="31">
        <v>8846175</v>
      </c>
      <c r="Q225" s="31">
        <v>39121727</v>
      </c>
      <c r="R225" s="31">
        <v>38213816</v>
      </c>
      <c r="S225" s="31">
        <v>27140273</v>
      </c>
      <c r="T225" s="36">
        <f t="shared" si="54"/>
        <v>0.7102214811522618</v>
      </c>
      <c r="U225" s="36">
        <f t="shared" si="55"/>
        <v>-6.8521140492925348E-3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42348572</v>
      </c>
      <c r="E226" s="31">
        <v>42518701</v>
      </c>
      <c r="F226" s="31">
        <v>10387656</v>
      </c>
      <c r="G226" s="36">
        <f t="shared" si="48"/>
        <v>0.24528940432749421</v>
      </c>
      <c r="H226" s="31">
        <v>11720836</v>
      </c>
      <c r="I226" s="36">
        <f t="shared" si="49"/>
        <v>0.27677051306476169</v>
      </c>
      <c r="J226" s="31">
        <v>10263553</v>
      </c>
      <c r="K226" s="36">
        <f t="shared" si="50"/>
        <v>0.24138914780110521</v>
      </c>
      <c r="L226" s="31">
        <v>0</v>
      </c>
      <c r="M226" s="36">
        <f t="shared" si="51"/>
        <v>0</v>
      </c>
      <c r="N226" s="31">
        <f t="shared" si="52"/>
        <v>32372045</v>
      </c>
      <c r="O226" s="36">
        <f t="shared" si="53"/>
        <v>0.76136016008579377</v>
      </c>
      <c r="P226" s="31">
        <v>11406548</v>
      </c>
      <c r="Q226" s="31">
        <v>42348572</v>
      </c>
      <c r="R226" s="31">
        <v>42708685</v>
      </c>
      <c r="S226" s="31">
        <v>34977644</v>
      </c>
      <c r="T226" s="36">
        <f t="shared" si="54"/>
        <v>0.81898199394338644</v>
      </c>
      <c r="U226" s="36">
        <f t="shared" si="55"/>
        <v>-0.10020516285908765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12174886</v>
      </c>
      <c r="E227" s="31">
        <v>11124886</v>
      </c>
      <c r="F227" s="31">
        <v>1621038</v>
      </c>
      <c r="G227" s="36">
        <f t="shared" si="48"/>
        <v>0.13314605163448759</v>
      </c>
      <c r="H227" s="31">
        <v>2767495</v>
      </c>
      <c r="I227" s="36">
        <f t="shared" si="49"/>
        <v>0.22731177934643496</v>
      </c>
      <c r="J227" s="31">
        <v>3149463</v>
      </c>
      <c r="K227" s="36">
        <f t="shared" si="50"/>
        <v>0.28310069873974442</v>
      </c>
      <c r="L227" s="31">
        <v>0</v>
      </c>
      <c r="M227" s="36">
        <f t="shared" si="51"/>
        <v>0</v>
      </c>
      <c r="N227" s="31">
        <f t="shared" si="52"/>
        <v>7537996</v>
      </c>
      <c r="O227" s="36">
        <f t="shared" si="53"/>
        <v>0.67757961744506867</v>
      </c>
      <c r="P227" s="31">
        <v>2413565</v>
      </c>
      <c r="Q227" s="31">
        <v>10959722</v>
      </c>
      <c r="R227" s="31">
        <v>12955886</v>
      </c>
      <c r="S227" s="31">
        <v>7595687</v>
      </c>
      <c r="T227" s="36">
        <f t="shared" si="54"/>
        <v>0.58627306538510759</v>
      </c>
      <c r="U227" s="36">
        <f t="shared" si="55"/>
        <v>0.30490084170096932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206797667</v>
      </c>
      <c r="E228" s="31">
        <v>169507159</v>
      </c>
      <c r="F228" s="31">
        <v>51155114</v>
      </c>
      <c r="G228" s="36">
        <f t="shared" si="48"/>
        <v>0.24736794540336859</v>
      </c>
      <c r="H228" s="31">
        <v>54084540</v>
      </c>
      <c r="I228" s="36">
        <f t="shared" si="49"/>
        <v>0.26153360811367377</v>
      </c>
      <c r="J228" s="31">
        <v>54080114</v>
      </c>
      <c r="K228" s="36">
        <f t="shared" si="50"/>
        <v>0.319043244657295</v>
      </c>
      <c r="L228" s="31">
        <v>0</v>
      </c>
      <c r="M228" s="36">
        <f t="shared" si="51"/>
        <v>0</v>
      </c>
      <c r="N228" s="31">
        <f t="shared" si="52"/>
        <v>159319768</v>
      </c>
      <c r="O228" s="36">
        <f t="shared" si="53"/>
        <v>0.93989993661565641</v>
      </c>
      <c r="P228" s="31">
        <v>49734960</v>
      </c>
      <c r="Q228" s="31">
        <v>177443534</v>
      </c>
      <c r="R228" s="31">
        <v>191015661</v>
      </c>
      <c r="S228" s="31">
        <v>142890661</v>
      </c>
      <c r="T228" s="36">
        <f t="shared" si="54"/>
        <v>0.74805730719639785</v>
      </c>
      <c r="U228" s="36">
        <f t="shared" si="55"/>
        <v>8.7366190703682012E-2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0</v>
      </c>
      <c r="E229" s="31">
        <v>0</v>
      </c>
      <c r="F229" s="31">
        <v>0</v>
      </c>
      <c r="G229" s="36">
        <f t="shared" si="48"/>
        <v>0</v>
      </c>
      <c r="H229" s="31">
        <v>0</v>
      </c>
      <c r="I229" s="36">
        <f t="shared" si="49"/>
        <v>0</v>
      </c>
      <c r="J229" s="31">
        <v>0</v>
      </c>
      <c r="K229" s="36">
        <f t="shared" si="50"/>
        <v>0</v>
      </c>
      <c r="L229" s="31">
        <v>0</v>
      </c>
      <c r="M229" s="36">
        <f t="shared" si="51"/>
        <v>0</v>
      </c>
      <c r="N229" s="31">
        <f t="shared" si="52"/>
        <v>0</v>
      </c>
      <c r="O229" s="36">
        <f t="shared" si="53"/>
        <v>0</v>
      </c>
      <c r="P229" s="31">
        <v>0</v>
      </c>
      <c r="Q229" s="31">
        <v>0</v>
      </c>
      <c r="R229" s="31">
        <v>0</v>
      </c>
      <c r="S229" s="31">
        <v>0</v>
      </c>
      <c r="T229" s="36">
        <f t="shared" si="54"/>
        <v>0</v>
      </c>
      <c r="U229" s="36">
        <f t="shared" si="55"/>
        <v>0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300223366</v>
      </c>
      <c r="E230" s="32">
        <f>SUM(E225:E229)</f>
        <v>262052987</v>
      </c>
      <c r="F230" s="32">
        <f>SUM(F225:F229)</f>
        <v>72078776</v>
      </c>
      <c r="G230" s="37">
        <f t="shared" si="48"/>
        <v>0.24008383144968137</v>
      </c>
      <c r="H230" s="32">
        <f>SUM(H225:H229)</f>
        <v>78470542</v>
      </c>
      <c r="I230" s="37">
        <f t="shared" si="49"/>
        <v>0.26137386654974748</v>
      </c>
      <c r="J230" s="32">
        <f>SUM(J225:J229)</f>
        <v>76278690</v>
      </c>
      <c r="K230" s="37">
        <f t="shared" si="50"/>
        <v>0.29108116977884324</v>
      </c>
      <c r="L230" s="32">
        <f>SUM(L225:L229)</f>
        <v>0</v>
      </c>
      <c r="M230" s="37">
        <f t="shared" si="51"/>
        <v>0</v>
      </c>
      <c r="N230" s="32">
        <f t="shared" si="52"/>
        <v>226828008</v>
      </c>
      <c r="O230" s="37">
        <f t="shared" si="53"/>
        <v>0.86558070028791545</v>
      </c>
      <c r="P230" s="32">
        <f>SUM(P225:P229)</f>
        <v>72401248</v>
      </c>
      <c r="Q230" s="32">
        <f>SUM(Q225:Q229)</f>
        <v>269873555</v>
      </c>
      <c r="R230" s="32">
        <f>SUM(R225:R229)</f>
        <v>284894048</v>
      </c>
      <c r="S230" s="32">
        <f>SUM(S225:S229)</f>
        <v>212604265</v>
      </c>
      <c r="T230" s="37">
        <f t="shared" si="54"/>
        <v>0.74625730685675817</v>
      </c>
      <c r="U230" s="37">
        <f t="shared" si="55"/>
        <v>5.3554905572898326E-2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1284828508</v>
      </c>
      <c r="E231" s="32">
        <f>SUM(E208:E215,E217:E223,E225:E229)</f>
        <v>1321978136</v>
      </c>
      <c r="F231" s="32">
        <f>SUM(F208:F215,F217:F223,F225:F229)</f>
        <v>270410260</v>
      </c>
      <c r="G231" s="37">
        <f t="shared" si="48"/>
        <v>0.21046408786564688</v>
      </c>
      <c r="H231" s="32">
        <f>SUM(H208:H215,H217:H223,H225:H229)</f>
        <v>295478193</v>
      </c>
      <c r="I231" s="37">
        <f t="shared" si="49"/>
        <v>0.22997481077062154</v>
      </c>
      <c r="J231" s="32">
        <f>SUM(J208:J215,J217:J223,J225:J229)</f>
        <v>358785066</v>
      </c>
      <c r="K231" s="37">
        <f t="shared" si="50"/>
        <v>0.27140015120492128</v>
      </c>
      <c r="L231" s="32">
        <f>SUM(L208:L215,L217:L223,L225:L229)</f>
        <v>0</v>
      </c>
      <c r="M231" s="37">
        <f t="shared" si="51"/>
        <v>0</v>
      </c>
      <c r="N231" s="32">
        <f t="shared" si="52"/>
        <v>924673519</v>
      </c>
      <c r="O231" s="37">
        <f t="shared" si="53"/>
        <v>0.69946203633733928</v>
      </c>
      <c r="P231" s="32">
        <f>SUM(P208:P215,P217:P223,P225:P229)</f>
        <v>339186128</v>
      </c>
      <c r="Q231" s="32">
        <f>SUM(Q208:Q215,Q217:Q223,Q225:Q229)</f>
        <v>1249488635</v>
      </c>
      <c r="R231" s="32">
        <f>SUM(R208:R215,R217:R223,R225:R229)</f>
        <v>1301307946</v>
      </c>
      <c r="S231" s="32">
        <f>SUM(S208:S215,S217:S223,S225:S229)</f>
        <v>872077250</v>
      </c>
      <c r="T231" s="37">
        <f t="shared" si="54"/>
        <v>0.67015440325298681</v>
      </c>
      <c r="U231" s="37">
        <f t="shared" si="55"/>
        <v>5.7782251047719724E-2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0</v>
      </c>
      <c r="E234" s="31">
        <v>0</v>
      </c>
      <c r="F234" s="31">
        <v>0</v>
      </c>
      <c r="G234" s="36">
        <f t="shared" ref="G234:G260" si="56">IF(($D234     =0),0,($F234     /$D234     ))</f>
        <v>0</v>
      </c>
      <c r="H234" s="31">
        <v>0</v>
      </c>
      <c r="I234" s="36">
        <f t="shared" ref="I234:I260" si="57">IF(($D234     =0),0,($H234     /$D234     ))</f>
        <v>0</v>
      </c>
      <c r="J234" s="31">
        <v>0</v>
      </c>
      <c r="K234" s="36">
        <f t="shared" ref="K234:K260" si="58">IF(($E234     =0),0,($J234     /$E234     ))</f>
        <v>0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0</v>
      </c>
      <c r="O234" s="36">
        <f t="shared" ref="O234:O260" si="61">IF(($E234     =0),0,($N234     /$E234     ))</f>
        <v>0</v>
      </c>
      <c r="P234" s="31">
        <v>0</v>
      </c>
      <c r="Q234" s="31">
        <v>0</v>
      </c>
      <c r="R234" s="31">
        <v>0</v>
      </c>
      <c r="S234" s="31">
        <v>0</v>
      </c>
      <c r="T234" s="36">
        <f t="shared" ref="T234:T260" si="62">IF(($R234     =0),0,($S234     /$R234     ))</f>
        <v>0</v>
      </c>
      <c r="U234" s="36">
        <f t="shared" ref="U234:U260" si="63">IF(($P234     =0),0,(($J234     /$P234     )-1))</f>
        <v>0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107330480</v>
      </c>
      <c r="E235" s="31">
        <v>107480480</v>
      </c>
      <c r="F235" s="31">
        <v>26806711</v>
      </c>
      <c r="G235" s="36">
        <f t="shared" si="56"/>
        <v>0.24975860538404374</v>
      </c>
      <c r="H235" s="31">
        <v>29122150</v>
      </c>
      <c r="I235" s="36">
        <f t="shared" si="57"/>
        <v>0.27133159192058026</v>
      </c>
      <c r="J235" s="31">
        <v>29344917</v>
      </c>
      <c r="K235" s="36">
        <f t="shared" si="58"/>
        <v>0.27302554845307725</v>
      </c>
      <c r="L235" s="31">
        <v>0</v>
      </c>
      <c r="M235" s="36">
        <f t="shared" si="59"/>
        <v>0</v>
      </c>
      <c r="N235" s="31">
        <f t="shared" si="60"/>
        <v>85273778</v>
      </c>
      <c r="O235" s="36">
        <f t="shared" si="61"/>
        <v>0.79338851110452802</v>
      </c>
      <c r="P235" s="31">
        <v>27200234</v>
      </c>
      <c r="Q235" s="31">
        <v>105573138</v>
      </c>
      <c r="R235" s="31">
        <v>105488780</v>
      </c>
      <c r="S235" s="31">
        <v>79671738</v>
      </c>
      <c r="T235" s="36">
        <f t="shared" si="62"/>
        <v>0.75526267343313669</v>
      </c>
      <c r="U235" s="36">
        <f t="shared" si="63"/>
        <v>7.8847961381508735E-2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388582252</v>
      </c>
      <c r="E236" s="31">
        <v>394182252</v>
      </c>
      <c r="F236" s="31">
        <v>43383005</v>
      </c>
      <c r="G236" s="36">
        <f t="shared" si="56"/>
        <v>0.11164432955110878</v>
      </c>
      <c r="H236" s="31">
        <v>36731166</v>
      </c>
      <c r="I236" s="36">
        <f t="shared" si="57"/>
        <v>9.4526103060414604E-2</v>
      </c>
      <c r="J236" s="31">
        <v>172693641</v>
      </c>
      <c r="K236" s="36">
        <f t="shared" si="58"/>
        <v>0.43810607941830926</v>
      </c>
      <c r="L236" s="31">
        <v>0</v>
      </c>
      <c r="M236" s="36">
        <f t="shared" si="59"/>
        <v>0</v>
      </c>
      <c r="N236" s="31">
        <f t="shared" si="60"/>
        <v>252807812</v>
      </c>
      <c r="O236" s="36">
        <f t="shared" si="61"/>
        <v>0.64134752571254783</v>
      </c>
      <c r="P236" s="31">
        <v>87883697</v>
      </c>
      <c r="Q236" s="31">
        <v>387885893</v>
      </c>
      <c r="R236" s="31">
        <v>421897824</v>
      </c>
      <c r="S236" s="31">
        <v>274645091</v>
      </c>
      <c r="T236" s="36">
        <f t="shared" si="62"/>
        <v>0.65097536743872852</v>
      </c>
      <c r="U236" s="36">
        <f t="shared" si="63"/>
        <v>0.96502476449073371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0</v>
      </c>
      <c r="E237" s="31">
        <v>0</v>
      </c>
      <c r="F237" s="31">
        <v>0</v>
      </c>
      <c r="G237" s="36">
        <f t="shared" si="56"/>
        <v>0</v>
      </c>
      <c r="H237" s="31">
        <v>0</v>
      </c>
      <c r="I237" s="36">
        <f t="shared" si="57"/>
        <v>0</v>
      </c>
      <c r="J237" s="31">
        <v>0</v>
      </c>
      <c r="K237" s="36">
        <f t="shared" si="58"/>
        <v>0</v>
      </c>
      <c r="L237" s="31">
        <v>0</v>
      </c>
      <c r="M237" s="36">
        <f t="shared" si="59"/>
        <v>0</v>
      </c>
      <c r="N237" s="31">
        <f t="shared" si="60"/>
        <v>0</v>
      </c>
      <c r="O237" s="36">
        <f t="shared" si="61"/>
        <v>0</v>
      </c>
      <c r="P237" s="31">
        <v>0</v>
      </c>
      <c r="Q237" s="31">
        <v>0</v>
      </c>
      <c r="R237" s="31">
        <v>0</v>
      </c>
      <c r="S237" s="31">
        <v>0</v>
      </c>
      <c r="T237" s="36">
        <f t="shared" si="62"/>
        <v>0</v>
      </c>
      <c r="U237" s="36">
        <f t="shared" si="63"/>
        <v>0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50773480</v>
      </c>
      <c r="E238" s="31">
        <v>50473480</v>
      </c>
      <c r="F238" s="31">
        <v>9218309</v>
      </c>
      <c r="G238" s="36">
        <f t="shared" si="56"/>
        <v>0.18155755721293873</v>
      </c>
      <c r="H238" s="31">
        <v>13815595</v>
      </c>
      <c r="I238" s="36">
        <f t="shared" si="57"/>
        <v>0.2721025818990544</v>
      </c>
      <c r="J238" s="31">
        <v>9888298</v>
      </c>
      <c r="K238" s="36">
        <f t="shared" si="58"/>
        <v>0.19591076343457992</v>
      </c>
      <c r="L238" s="31">
        <v>0</v>
      </c>
      <c r="M238" s="36">
        <f t="shared" si="59"/>
        <v>0</v>
      </c>
      <c r="N238" s="31">
        <f t="shared" si="60"/>
        <v>32922202</v>
      </c>
      <c r="O238" s="36">
        <f t="shared" si="61"/>
        <v>0.6522673292984752</v>
      </c>
      <c r="P238" s="31">
        <v>14349893</v>
      </c>
      <c r="Q238" s="31">
        <v>47087813</v>
      </c>
      <c r="R238" s="31">
        <v>48797813</v>
      </c>
      <c r="S238" s="31">
        <v>37216271</v>
      </c>
      <c r="T238" s="36">
        <f t="shared" si="62"/>
        <v>0.76266268326410447</v>
      </c>
      <c r="U238" s="36">
        <f t="shared" si="63"/>
        <v>-0.31091486187388295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100309276</v>
      </c>
      <c r="E239" s="31">
        <v>96502776</v>
      </c>
      <c r="F239" s="31">
        <v>19018237</v>
      </c>
      <c r="G239" s="36">
        <f t="shared" si="56"/>
        <v>0.18959599509022476</v>
      </c>
      <c r="H239" s="31">
        <v>18552460</v>
      </c>
      <c r="I239" s="36">
        <f t="shared" si="57"/>
        <v>0.18495258603999892</v>
      </c>
      <c r="J239" s="31">
        <v>19673156</v>
      </c>
      <c r="K239" s="36">
        <f t="shared" si="58"/>
        <v>0.20386103711669393</v>
      </c>
      <c r="L239" s="31">
        <v>0</v>
      </c>
      <c r="M239" s="36">
        <f t="shared" si="59"/>
        <v>0</v>
      </c>
      <c r="N239" s="31">
        <f t="shared" si="60"/>
        <v>57243853</v>
      </c>
      <c r="O239" s="36">
        <f t="shared" si="61"/>
        <v>0.59318348520875708</v>
      </c>
      <c r="P239" s="31">
        <v>12347998</v>
      </c>
      <c r="Q239" s="31">
        <v>94024192</v>
      </c>
      <c r="R239" s="31">
        <v>95185416</v>
      </c>
      <c r="S239" s="31">
        <v>50069699</v>
      </c>
      <c r="T239" s="36">
        <f t="shared" si="62"/>
        <v>0.52602279954315689</v>
      </c>
      <c r="U239" s="36">
        <f t="shared" si="63"/>
        <v>0.5932263675455729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646995488</v>
      </c>
      <c r="E240" s="32">
        <f>SUM(E234:E239)</f>
        <v>648638988</v>
      </c>
      <c r="F240" s="32">
        <f>SUM(F234:F239)</f>
        <v>98426262</v>
      </c>
      <c r="G240" s="37">
        <f t="shared" si="56"/>
        <v>0.1521282046405863</v>
      </c>
      <c r="H240" s="32">
        <f>SUM(H234:H239)</f>
        <v>98221371</v>
      </c>
      <c r="I240" s="37">
        <f t="shared" si="57"/>
        <v>0.15181152391591329</v>
      </c>
      <c r="J240" s="32">
        <f>SUM(J234:J239)</f>
        <v>231600012</v>
      </c>
      <c r="K240" s="37">
        <f t="shared" si="58"/>
        <v>0.35705533630365122</v>
      </c>
      <c r="L240" s="32">
        <f>SUM(L234:L239)</f>
        <v>0</v>
      </c>
      <c r="M240" s="37">
        <f t="shared" si="59"/>
        <v>0</v>
      </c>
      <c r="N240" s="32">
        <f t="shared" si="60"/>
        <v>428247645</v>
      </c>
      <c r="O240" s="37">
        <f t="shared" si="61"/>
        <v>0.66022495243532908</v>
      </c>
      <c r="P240" s="32">
        <f>SUM(P234:P239)</f>
        <v>141781822</v>
      </c>
      <c r="Q240" s="32">
        <f>SUM(Q234:Q239)</f>
        <v>634571036</v>
      </c>
      <c r="R240" s="32">
        <f>SUM(R234:R239)</f>
        <v>671369833</v>
      </c>
      <c r="S240" s="32">
        <f>SUM(S234:S239)</f>
        <v>441602799</v>
      </c>
      <c r="T240" s="37">
        <f t="shared" si="62"/>
        <v>0.65776383938299476</v>
      </c>
      <c r="U240" s="37">
        <f t="shared" si="63"/>
        <v>0.63349580879275202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25291920</v>
      </c>
      <c r="E241" s="31">
        <v>25291944</v>
      </c>
      <c r="F241" s="31">
        <v>5908135</v>
      </c>
      <c r="G241" s="36">
        <f t="shared" si="56"/>
        <v>0.23359772607220014</v>
      </c>
      <c r="H241" s="31">
        <v>6609986</v>
      </c>
      <c r="I241" s="36">
        <f t="shared" si="57"/>
        <v>0.26134773477063028</v>
      </c>
      <c r="J241" s="31">
        <v>-15849566</v>
      </c>
      <c r="K241" s="36">
        <f t="shared" si="58"/>
        <v>-0.62666460118684431</v>
      </c>
      <c r="L241" s="31">
        <v>0</v>
      </c>
      <c r="M241" s="36">
        <f t="shared" si="59"/>
        <v>0</v>
      </c>
      <c r="N241" s="31">
        <f t="shared" si="60"/>
        <v>-3331445</v>
      </c>
      <c r="O241" s="36">
        <f t="shared" si="61"/>
        <v>-0.13171961000704413</v>
      </c>
      <c r="P241" s="31">
        <v>4951671</v>
      </c>
      <c r="Q241" s="31">
        <v>19792788</v>
      </c>
      <c r="R241" s="31">
        <v>19644804</v>
      </c>
      <c r="S241" s="31">
        <v>14117297</v>
      </c>
      <c r="T241" s="36">
        <f t="shared" si="62"/>
        <v>0.71862753122912293</v>
      </c>
      <c r="U241" s="36">
        <f t="shared" si="63"/>
        <v>-4.200851995215352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0</v>
      </c>
      <c r="E242" s="31">
        <v>0</v>
      </c>
      <c r="F242" s="31">
        <v>0</v>
      </c>
      <c r="G242" s="36">
        <f t="shared" si="56"/>
        <v>0</v>
      </c>
      <c r="H242" s="31">
        <v>0</v>
      </c>
      <c r="I242" s="36">
        <f t="shared" si="57"/>
        <v>0</v>
      </c>
      <c r="J242" s="31">
        <v>0</v>
      </c>
      <c r="K242" s="36">
        <f t="shared" si="58"/>
        <v>0</v>
      </c>
      <c r="L242" s="31">
        <v>0</v>
      </c>
      <c r="M242" s="36">
        <f t="shared" si="59"/>
        <v>0</v>
      </c>
      <c r="N242" s="31">
        <f t="shared" si="60"/>
        <v>0</v>
      </c>
      <c r="O242" s="36">
        <f t="shared" si="61"/>
        <v>0</v>
      </c>
      <c r="P242" s="31">
        <v>0</v>
      </c>
      <c r="Q242" s="31">
        <v>0</v>
      </c>
      <c r="R242" s="31">
        <v>0</v>
      </c>
      <c r="S242" s="31">
        <v>0</v>
      </c>
      <c r="T242" s="36">
        <f t="shared" si="62"/>
        <v>0</v>
      </c>
      <c r="U242" s="36">
        <f t="shared" si="63"/>
        <v>0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60393851</v>
      </c>
      <c r="E243" s="31">
        <v>68807293</v>
      </c>
      <c r="F243" s="31">
        <v>11135584</v>
      </c>
      <c r="G243" s="36">
        <f t="shared" si="56"/>
        <v>0.18438274452808118</v>
      </c>
      <c r="H243" s="31">
        <v>22072389</v>
      </c>
      <c r="I243" s="36">
        <f t="shared" si="57"/>
        <v>0.36547411093225368</v>
      </c>
      <c r="J243" s="31">
        <v>16977439</v>
      </c>
      <c r="K243" s="36">
        <f t="shared" si="58"/>
        <v>0.24673894669857163</v>
      </c>
      <c r="L243" s="31">
        <v>0</v>
      </c>
      <c r="M243" s="36">
        <f t="shared" si="59"/>
        <v>0</v>
      </c>
      <c r="N243" s="31">
        <f t="shared" si="60"/>
        <v>50185412</v>
      </c>
      <c r="O243" s="36">
        <f t="shared" si="61"/>
        <v>0.72936181343451489</v>
      </c>
      <c r="P243" s="31">
        <v>16388797</v>
      </c>
      <c r="Q243" s="31">
        <v>51620796</v>
      </c>
      <c r="R243" s="31">
        <v>66838640</v>
      </c>
      <c r="S243" s="31">
        <v>47705940</v>
      </c>
      <c r="T243" s="36">
        <f t="shared" si="62"/>
        <v>0.71374791587620579</v>
      </c>
      <c r="U243" s="36">
        <f t="shared" si="63"/>
        <v>3.5917340363664341E-2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10000</v>
      </c>
      <c r="E244" s="31">
        <v>385934</v>
      </c>
      <c r="F244" s="31">
        <v>0</v>
      </c>
      <c r="G244" s="36">
        <f t="shared" si="56"/>
        <v>0</v>
      </c>
      <c r="H244" s="31">
        <v>189873</v>
      </c>
      <c r="I244" s="36">
        <f t="shared" si="57"/>
        <v>18.987300000000001</v>
      </c>
      <c r="J244" s="31">
        <v>58501</v>
      </c>
      <c r="K244" s="36">
        <f t="shared" si="58"/>
        <v>0.1515829131405888</v>
      </c>
      <c r="L244" s="31">
        <v>0</v>
      </c>
      <c r="M244" s="36">
        <f t="shared" si="59"/>
        <v>0</v>
      </c>
      <c r="N244" s="31">
        <f t="shared" si="60"/>
        <v>248374</v>
      </c>
      <c r="O244" s="36">
        <f t="shared" si="61"/>
        <v>0.64356599833132089</v>
      </c>
      <c r="P244" s="31">
        <v>0</v>
      </c>
      <c r="Q244" s="31">
        <v>0</v>
      </c>
      <c r="R244" s="31">
        <v>0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15434389</v>
      </c>
      <c r="E245" s="31">
        <v>15547827</v>
      </c>
      <c r="F245" s="31">
        <v>5201084</v>
      </c>
      <c r="G245" s="36">
        <f t="shared" si="56"/>
        <v>0.33698023290717888</v>
      </c>
      <c r="H245" s="31">
        <v>4890167</v>
      </c>
      <c r="I245" s="36">
        <f t="shared" si="57"/>
        <v>0.31683580088593077</v>
      </c>
      <c r="J245" s="31">
        <v>3319211</v>
      </c>
      <c r="K245" s="36">
        <f t="shared" si="58"/>
        <v>0.21348391643411005</v>
      </c>
      <c r="L245" s="31">
        <v>0</v>
      </c>
      <c r="M245" s="36">
        <f t="shared" si="59"/>
        <v>0</v>
      </c>
      <c r="N245" s="31">
        <f t="shared" si="60"/>
        <v>13410462</v>
      </c>
      <c r="O245" s="36">
        <f t="shared" si="61"/>
        <v>0.86252966411319087</v>
      </c>
      <c r="P245" s="31">
        <v>28242</v>
      </c>
      <c r="Q245" s="31">
        <v>17689851</v>
      </c>
      <c r="R245" s="31">
        <v>17873903</v>
      </c>
      <c r="S245" s="31">
        <v>31171</v>
      </c>
      <c r="T245" s="36">
        <f t="shared" si="62"/>
        <v>1.7439391944781171E-3</v>
      </c>
      <c r="U245" s="36">
        <f t="shared" si="63"/>
        <v>116.52747680759153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170387254</v>
      </c>
      <c r="E246" s="31">
        <v>170388254</v>
      </c>
      <c r="F246" s="31">
        <v>34787418</v>
      </c>
      <c r="G246" s="36">
        <f t="shared" si="56"/>
        <v>0.20416678585594203</v>
      </c>
      <c r="H246" s="31">
        <v>41562617</v>
      </c>
      <c r="I246" s="36">
        <f t="shared" si="57"/>
        <v>0.24393031769852927</v>
      </c>
      <c r="J246" s="31">
        <v>35853451</v>
      </c>
      <c r="K246" s="36">
        <f t="shared" si="58"/>
        <v>0.21042208109016716</v>
      </c>
      <c r="L246" s="31">
        <v>0</v>
      </c>
      <c r="M246" s="36">
        <f t="shared" si="59"/>
        <v>0</v>
      </c>
      <c r="N246" s="31">
        <f t="shared" si="60"/>
        <v>112203486</v>
      </c>
      <c r="O246" s="36">
        <f t="shared" si="61"/>
        <v>0.6585165547855194</v>
      </c>
      <c r="P246" s="31">
        <v>23972968</v>
      </c>
      <c r="Q246" s="31">
        <v>138403622</v>
      </c>
      <c r="R246" s="31">
        <v>157672221</v>
      </c>
      <c r="S246" s="31">
        <v>102610253</v>
      </c>
      <c r="T246" s="36">
        <f t="shared" si="62"/>
        <v>0.65078206134991912</v>
      </c>
      <c r="U246" s="36">
        <f t="shared" si="63"/>
        <v>0.49557831137137454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271517414</v>
      </c>
      <c r="E247" s="32">
        <f>SUM(E241:E246)</f>
        <v>280421252</v>
      </c>
      <c r="F247" s="32">
        <f>SUM(F241:F246)</f>
        <v>57032221</v>
      </c>
      <c r="G247" s="37">
        <f t="shared" si="56"/>
        <v>0.21004995650113256</v>
      </c>
      <c r="H247" s="32">
        <f>SUM(H241:H246)</f>
        <v>75325032</v>
      </c>
      <c r="I247" s="37">
        <f t="shared" si="57"/>
        <v>0.27742247132627745</v>
      </c>
      <c r="J247" s="32">
        <f>SUM(J241:J246)</f>
        <v>40359036</v>
      </c>
      <c r="K247" s="37">
        <f t="shared" si="58"/>
        <v>0.14392288641518511</v>
      </c>
      <c r="L247" s="32">
        <f>SUM(L241:L246)</f>
        <v>0</v>
      </c>
      <c r="M247" s="37">
        <f t="shared" si="59"/>
        <v>0</v>
      </c>
      <c r="N247" s="32">
        <f t="shared" si="60"/>
        <v>172716289</v>
      </c>
      <c r="O247" s="37">
        <f t="shared" si="61"/>
        <v>0.61591725936663322</v>
      </c>
      <c r="P247" s="32">
        <f>SUM(P241:P246)</f>
        <v>45341678</v>
      </c>
      <c r="Q247" s="32">
        <f>SUM(Q241:Q246)</f>
        <v>227507057</v>
      </c>
      <c r="R247" s="32">
        <f>SUM(R241:R246)</f>
        <v>262029568</v>
      </c>
      <c r="S247" s="32">
        <f>SUM(S241:S246)</f>
        <v>164464661</v>
      </c>
      <c r="T247" s="37">
        <f t="shared" si="62"/>
        <v>0.62765687954727312</v>
      </c>
      <c r="U247" s="37">
        <f t="shared" si="63"/>
        <v>-0.10989099256538326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24942314</v>
      </c>
      <c r="E248" s="31">
        <v>24892314</v>
      </c>
      <c r="F248" s="31">
        <v>7880920</v>
      </c>
      <c r="G248" s="36">
        <f t="shared" si="56"/>
        <v>0.31596587229236228</v>
      </c>
      <c r="H248" s="31">
        <v>5289222</v>
      </c>
      <c r="I248" s="36">
        <f t="shared" si="57"/>
        <v>0.21205819155351824</v>
      </c>
      <c r="J248" s="31">
        <v>5241487</v>
      </c>
      <c r="K248" s="36">
        <f t="shared" si="58"/>
        <v>0.21056648248933385</v>
      </c>
      <c r="L248" s="31">
        <v>0</v>
      </c>
      <c r="M248" s="36">
        <f t="shared" si="59"/>
        <v>0</v>
      </c>
      <c r="N248" s="31">
        <f t="shared" si="60"/>
        <v>18411629</v>
      </c>
      <c r="O248" s="36">
        <f t="shared" si="61"/>
        <v>0.73965116300557676</v>
      </c>
      <c r="P248" s="31">
        <v>7516244</v>
      </c>
      <c r="Q248" s="31">
        <v>21627706</v>
      </c>
      <c r="R248" s="31">
        <v>19159351</v>
      </c>
      <c r="S248" s="31">
        <v>23961074</v>
      </c>
      <c r="T248" s="36">
        <f t="shared" si="62"/>
        <v>1.2506203367744555</v>
      </c>
      <c r="U248" s="36">
        <f t="shared" si="63"/>
        <v>-0.30264544365510215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10119480</v>
      </c>
      <c r="E249" s="31">
        <v>10119480</v>
      </c>
      <c r="F249" s="31">
        <v>0</v>
      </c>
      <c r="G249" s="36">
        <f t="shared" si="56"/>
        <v>0</v>
      </c>
      <c r="H249" s="31">
        <v>4924171</v>
      </c>
      <c r="I249" s="36">
        <f t="shared" si="57"/>
        <v>0.48660316538003928</v>
      </c>
      <c r="J249" s="31">
        <v>2353262</v>
      </c>
      <c r="K249" s="36">
        <f t="shared" si="58"/>
        <v>0.2325477198433121</v>
      </c>
      <c r="L249" s="31">
        <v>0</v>
      </c>
      <c r="M249" s="36">
        <f t="shared" si="59"/>
        <v>0</v>
      </c>
      <c r="N249" s="31">
        <f t="shared" si="60"/>
        <v>7277433</v>
      </c>
      <c r="O249" s="36">
        <f t="shared" si="61"/>
        <v>0.71915088522335135</v>
      </c>
      <c r="P249" s="31">
        <v>789967</v>
      </c>
      <c r="Q249" s="31">
        <v>9425836</v>
      </c>
      <c r="R249" s="31">
        <v>9425836</v>
      </c>
      <c r="S249" s="31">
        <v>5975877</v>
      </c>
      <c r="T249" s="36">
        <f t="shared" si="62"/>
        <v>0.63398907004110827</v>
      </c>
      <c r="U249" s="36">
        <f t="shared" si="63"/>
        <v>1.9789370948406706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0</v>
      </c>
      <c r="E250" s="31">
        <v>0</v>
      </c>
      <c r="F250" s="31">
        <v>0</v>
      </c>
      <c r="G250" s="36">
        <f t="shared" si="56"/>
        <v>0</v>
      </c>
      <c r="H250" s="31">
        <v>0</v>
      </c>
      <c r="I250" s="36">
        <f t="shared" si="57"/>
        <v>0</v>
      </c>
      <c r="J250" s="31">
        <v>0</v>
      </c>
      <c r="K250" s="36">
        <f t="shared" si="58"/>
        <v>0</v>
      </c>
      <c r="L250" s="31">
        <v>0</v>
      </c>
      <c r="M250" s="36">
        <f t="shared" si="59"/>
        <v>0</v>
      </c>
      <c r="N250" s="31">
        <f t="shared" si="60"/>
        <v>0</v>
      </c>
      <c r="O250" s="36">
        <f t="shared" si="61"/>
        <v>0</v>
      </c>
      <c r="P250" s="31">
        <v>0</v>
      </c>
      <c r="Q250" s="31">
        <v>0</v>
      </c>
      <c r="R250" s="31">
        <v>0</v>
      </c>
      <c r="S250" s="31">
        <v>0</v>
      </c>
      <c r="T250" s="36">
        <f t="shared" si="62"/>
        <v>0</v>
      </c>
      <c r="U250" s="36">
        <f t="shared" si="63"/>
        <v>0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99774</v>
      </c>
      <c r="E251" s="31">
        <v>63630</v>
      </c>
      <c r="F251" s="31">
        <v>16932</v>
      </c>
      <c r="G251" s="36">
        <f t="shared" si="56"/>
        <v>0.16970352997774971</v>
      </c>
      <c r="H251" s="31">
        <v>2978</v>
      </c>
      <c r="I251" s="36">
        <f t="shared" si="57"/>
        <v>2.9847455248862429E-2</v>
      </c>
      <c r="J251" s="31">
        <v>4261</v>
      </c>
      <c r="K251" s="36">
        <f t="shared" si="58"/>
        <v>6.6965267955366961E-2</v>
      </c>
      <c r="L251" s="31">
        <v>0</v>
      </c>
      <c r="M251" s="36">
        <f t="shared" si="59"/>
        <v>0</v>
      </c>
      <c r="N251" s="31">
        <f t="shared" si="60"/>
        <v>24171</v>
      </c>
      <c r="O251" s="36">
        <f t="shared" si="61"/>
        <v>0.37986798679867989</v>
      </c>
      <c r="P251" s="31">
        <v>0</v>
      </c>
      <c r="Q251" s="31">
        <v>0</v>
      </c>
      <c r="R251" s="31">
        <v>0</v>
      </c>
      <c r="S251" s="31">
        <v>0</v>
      </c>
      <c r="T251" s="36">
        <f t="shared" si="62"/>
        <v>0</v>
      </c>
      <c r="U251" s="36">
        <f t="shared" si="63"/>
        <v>0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17660724</v>
      </c>
      <c r="E252" s="31">
        <v>17744640</v>
      </c>
      <c r="F252" s="31">
        <v>5292790</v>
      </c>
      <c r="G252" s="36">
        <f t="shared" si="56"/>
        <v>0.29969269663010417</v>
      </c>
      <c r="H252" s="31">
        <v>4129429</v>
      </c>
      <c r="I252" s="36">
        <f t="shared" si="57"/>
        <v>0.23381991587660847</v>
      </c>
      <c r="J252" s="31">
        <v>3138167</v>
      </c>
      <c r="K252" s="36">
        <f t="shared" si="58"/>
        <v>0.1768515450299358</v>
      </c>
      <c r="L252" s="31">
        <v>0</v>
      </c>
      <c r="M252" s="36">
        <f t="shared" si="59"/>
        <v>0</v>
      </c>
      <c r="N252" s="31">
        <f t="shared" si="60"/>
        <v>12560386</v>
      </c>
      <c r="O252" s="36">
        <f t="shared" si="61"/>
        <v>0.70784112836326918</v>
      </c>
      <c r="P252" s="31">
        <v>7186</v>
      </c>
      <c r="Q252" s="31">
        <v>0</v>
      </c>
      <c r="R252" s="31">
        <v>0</v>
      </c>
      <c r="S252" s="31">
        <v>7186</v>
      </c>
      <c r="T252" s="36">
        <f t="shared" si="62"/>
        <v>0</v>
      </c>
      <c r="U252" s="36">
        <f t="shared" si="63"/>
        <v>435.70567770665184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49134849</v>
      </c>
      <c r="E253" s="31">
        <v>48003822</v>
      </c>
      <c r="F253" s="31">
        <v>9307006</v>
      </c>
      <c r="G253" s="36">
        <f t="shared" si="56"/>
        <v>0.18941761681205127</v>
      </c>
      <c r="H253" s="31">
        <v>10365353</v>
      </c>
      <c r="I253" s="36">
        <f t="shared" si="57"/>
        <v>0.21095725764823253</v>
      </c>
      <c r="J253" s="31">
        <v>10890760</v>
      </c>
      <c r="K253" s="36">
        <f t="shared" si="58"/>
        <v>0.22687276858913441</v>
      </c>
      <c r="L253" s="31">
        <v>0</v>
      </c>
      <c r="M253" s="36">
        <f t="shared" si="59"/>
        <v>0</v>
      </c>
      <c r="N253" s="31">
        <f t="shared" si="60"/>
        <v>30563119</v>
      </c>
      <c r="O253" s="36">
        <f t="shared" si="61"/>
        <v>0.63668095011268067</v>
      </c>
      <c r="P253" s="31">
        <v>13005086</v>
      </c>
      <c r="Q253" s="31">
        <v>48279607</v>
      </c>
      <c r="R253" s="31">
        <v>48449607</v>
      </c>
      <c r="S253" s="31">
        <v>29103498</v>
      </c>
      <c r="T253" s="36">
        <f t="shared" si="62"/>
        <v>0.60069626570964751</v>
      </c>
      <c r="U253" s="36">
        <f t="shared" si="63"/>
        <v>-0.16257685646984577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101957141</v>
      </c>
      <c r="E254" s="32">
        <f>SUM(E248:E253)</f>
        <v>100823886</v>
      </c>
      <c r="F254" s="32">
        <f>SUM(F248:F253)</f>
        <v>22497648</v>
      </c>
      <c r="G254" s="37">
        <f t="shared" si="56"/>
        <v>0.22065789388896262</v>
      </c>
      <c r="H254" s="32">
        <f>SUM(H248:H253)</f>
        <v>24711153</v>
      </c>
      <c r="I254" s="37">
        <f t="shared" si="57"/>
        <v>0.2423680456084974</v>
      </c>
      <c r="J254" s="32">
        <f>SUM(J248:J253)</f>
        <v>21627937</v>
      </c>
      <c r="K254" s="37">
        <f t="shared" si="58"/>
        <v>0.21451203537225297</v>
      </c>
      <c r="L254" s="32">
        <f>SUM(L248:L253)</f>
        <v>0</v>
      </c>
      <c r="M254" s="37">
        <f t="shared" si="59"/>
        <v>0</v>
      </c>
      <c r="N254" s="32">
        <f t="shared" si="60"/>
        <v>68836738</v>
      </c>
      <c r="O254" s="37">
        <f t="shared" si="61"/>
        <v>0.68274236126943177</v>
      </c>
      <c r="P254" s="32">
        <f>SUM(P248:P253)</f>
        <v>21318483</v>
      </c>
      <c r="Q254" s="32">
        <f>SUM(Q248:Q253)</f>
        <v>79333149</v>
      </c>
      <c r="R254" s="32">
        <f>SUM(R248:R253)</f>
        <v>77034794</v>
      </c>
      <c r="S254" s="32">
        <f>SUM(S248:S253)</f>
        <v>59047635</v>
      </c>
      <c r="T254" s="37">
        <f t="shared" si="62"/>
        <v>0.76650604141292311</v>
      </c>
      <c r="U254" s="37">
        <f t="shared" si="63"/>
        <v>1.4515760807183087E-2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173389877</v>
      </c>
      <c r="E255" s="31">
        <v>174188358</v>
      </c>
      <c r="F255" s="31">
        <v>34329219</v>
      </c>
      <c r="G255" s="36">
        <f t="shared" si="56"/>
        <v>0.19798859999191301</v>
      </c>
      <c r="H255" s="31">
        <v>38552573</v>
      </c>
      <c r="I255" s="36">
        <f t="shared" si="57"/>
        <v>0.22234615807473004</v>
      </c>
      <c r="J255" s="31">
        <v>33466948</v>
      </c>
      <c r="K255" s="36">
        <f t="shared" si="58"/>
        <v>0.19213079670915781</v>
      </c>
      <c r="L255" s="31">
        <v>0</v>
      </c>
      <c r="M255" s="36">
        <f t="shared" si="59"/>
        <v>0</v>
      </c>
      <c r="N255" s="31">
        <f t="shared" si="60"/>
        <v>106348740</v>
      </c>
      <c r="O255" s="36">
        <f t="shared" si="61"/>
        <v>0.61053873646366197</v>
      </c>
      <c r="P255" s="31">
        <v>37999137</v>
      </c>
      <c r="Q255" s="31">
        <v>140079111</v>
      </c>
      <c r="R255" s="31">
        <v>166861176</v>
      </c>
      <c r="S255" s="31">
        <v>107176844</v>
      </c>
      <c r="T255" s="36">
        <f t="shared" si="62"/>
        <v>0.64231145056774619</v>
      </c>
      <c r="U255" s="36">
        <f t="shared" si="63"/>
        <v>-0.11927084028250434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0</v>
      </c>
      <c r="E256" s="31">
        <v>0</v>
      </c>
      <c r="F256" s="31">
        <v>0</v>
      </c>
      <c r="G256" s="36">
        <f t="shared" si="56"/>
        <v>0</v>
      </c>
      <c r="H256" s="31">
        <v>0</v>
      </c>
      <c r="I256" s="36">
        <f t="shared" si="57"/>
        <v>0</v>
      </c>
      <c r="J256" s="31">
        <v>0</v>
      </c>
      <c r="K256" s="36">
        <f t="shared" si="58"/>
        <v>0</v>
      </c>
      <c r="L256" s="31">
        <v>0</v>
      </c>
      <c r="M256" s="36">
        <f t="shared" si="59"/>
        <v>0</v>
      </c>
      <c r="N256" s="31">
        <f t="shared" si="60"/>
        <v>0</v>
      </c>
      <c r="O256" s="36">
        <f t="shared" si="61"/>
        <v>0</v>
      </c>
      <c r="P256" s="31">
        <v>0</v>
      </c>
      <c r="Q256" s="31">
        <v>0</v>
      </c>
      <c r="R256" s="31">
        <v>0</v>
      </c>
      <c r="S256" s="31">
        <v>0</v>
      </c>
      <c r="T256" s="36">
        <f t="shared" si="62"/>
        <v>0</v>
      </c>
      <c r="U256" s="36">
        <f t="shared" si="63"/>
        <v>0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182629986</v>
      </c>
      <c r="E257" s="31">
        <v>220366695</v>
      </c>
      <c r="F257" s="31">
        <v>45260552</v>
      </c>
      <c r="G257" s="36">
        <f t="shared" si="56"/>
        <v>0.24782650971675593</v>
      </c>
      <c r="H257" s="31">
        <v>53659031</v>
      </c>
      <c r="I257" s="36">
        <f t="shared" si="57"/>
        <v>0.29381281888725547</v>
      </c>
      <c r="J257" s="31">
        <v>-67018292</v>
      </c>
      <c r="K257" s="36">
        <f t="shared" si="58"/>
        <v>-0.30412169134723377</v>
      </c>
      <c r="L257" s="31">
        <v>0</v>
      </c>
      <c r="M257" s="36">
        <f t="shared" si="59"/>
        <v>0</v>
      </c>
      <c r="N257" s="31">
        <f t="shared" si="60"/>
        <v>31901291</v>
      </c>
      <c r="O257" s="36">
        <f t="shared" si="61"/>
        <v>0.14476457524581926</v>
      </c>
      <c r="P257" s="31">
        <v>50500227</v>
      </c>
      <c r="Q257" s="31">
        <v>151066199</v>
      </c>
      <c r="R257" s="31">
        <v>199167371</v>
      </c>
      <c r="S257" s="31">
        <v>147060650</v>
      </c>
      <c r="T257" s="36">
        <f t="shared" si="62"/>
        <v>0.73837722143754159</v>
      </c>
      <c r="U257" s="36">
        <f t="shared" si="63"/>
        <v>-2.32708892575869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356019863</v>
      </c>
      <c r="E259" s="32">
        <f>SUM(E255:E258)</f>
        <v>394555053</v>
      </c>
      <c r="F259" s="32">
        <f>SUM(F255:F258)</f>
        <v>79589771</v>
      </c>
      <c r="G259" s="37">
        <f t="shared" si="56"/>
        <v>0.22355429927234144</v>
      </c>
      <c r="H259" s="32">
        <f>SUM(H255:H258)</f>
        <v>92211604</v>
      </c>
      <c r="I259" s="37">
        <f t="shared" si="57"/>
        <v>0.25900690827466555</v>
      </c>
      <c r="J259" s="32">
        <f>SUM(J255:J258)</f>
        <v>-33551344</v>
      </c>
      <c r="K259" s="37">
        <f t="shared" si="58"/>
        <v>-8.5035899920409844E-2</v>
      </c>
      <c r="L259" s="32">
        <f>SUM(L255:L258)</f>
        <v>0</v>
      </c>
      <c r="M259" s="37">
        <f t="shared" si="59"/>
        <v>0</v>
      </c>
      <c r="N259" s="32">
        <f t="shared" si="60"/>
        <v>138250031</v>
      </c>
      <c r="O259" s="37">
        <f t="shared" si="61"/>
        <v>0.35039478001565477</v>
      </c>
      <c r="P259" s="32">
        <f>SUM(P255:P258)</f>
        <v>88499364</v>
      </c>
      <c r="Q259" s="32">
        <f>SUM(Q255:Q258)</f>
        <v>291145310</v>
      </c>
      <c r="R259" s="32">
        <f>SUM(R255:R258)</f>
        <v>366028547</v>
      </c>
      <c r="S259" s="32">
        <f>SUM(S255:S258)</f>
        <v>254237494</v>
      </c>
      <c r="T259" s="37">
        <f t="shared" si="62"/>
        <v>0.69458378611108718</v>
      </c>
      <c r="U259" s="37">
        <f t="shared" si="63"/>
        <v>-1.3791139561183738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1376489906</v>
      </c>
      <c r="E260" s="32">
        <f>SUM(E234:E239,E241:E246,E248:E253,E255:E258)</f>
        <v>1424439179</v>
      </c>
      <c r="F260" s="32">
        <f>SUM(F234:F239,F241:F246,F248:F253,F255:F258)</f>
        <v>257545902</v>
      </c>
      <c r="G260" s="37">
        <f t="shared" si="56"/>
        <v>0.1871033713196005</v>
      </c>
      <c r="H260" s="32">
        <f>SUM(H234:H239,H241:H246,H248:H253,H255:H258)</f>
        <v>290469160</v>
      </c>
      <c r="I260" s="37">
        <f t="shared" si="57"/>
        <v>0.21102164188336592</v>
      </c>
      <c r="J260" s="32">
        <f>SUM(J234:J239,J241:J246,J248:J253,J255:J258)</f>
        <v>260035641</v>
      </c>
      <c r="K260" s="37">
        <f t="shared" si="58"/>
        <v>0.18255299688018481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808050703</v>
      </c>
      <c r="O260" s="37">
        <f t="shared" si="61"/>
        <v>0.56727638140877057</v>
      </c>
      <c r="P260" s="32">
        <f>SUM(P234:P239,P241:P246,P248:P253,P255:P258)</f>
        <v>296941347</v>
      </c>
      <c r="Q260" s="32">
        <f>SUM(Q234:Q239,Q241:Q246,Q248:Q253,Q255:Q258)</f>
        <v>1232556552</v>
      </c>
      <c r="R260" s="32">
        <f>SUM(R234:R239,R241:R246,R248:R253,R255:R258)</f>
        <v>1376462742</v>
      </c>
      <c r="S260" s="32">
        <f>SUM(S234:S239,S241:S246,S248:S253,S255:S258)</f>
        <v>919352589</v>
      </c>
      <c r="T260" s="37">
        <f t="shared" si="62"/>
        <v>0.66790953430688649</v>
      </c>
      <c r="U260" s="37">
        <f t="shared" si="63"/>
        <v>-0.12428618100126021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4785932</v>
      </c>
      <c r="E263" s="31">
        <v>4040051</v>
      </c>
      <c r="F263" s="31">
        <v>843711</v>
      </c>
      <c r="G263" s="36">
        <f t="shared" ref="G263:G299" si="64">IF(($D263     =0),0,($F263     /$D263     ))</f>
        <v>0.17628980102517128</v>
      </c>
      <c r="H263" s="31">
        <v>1210564</v>
      </c>
      <c r="I263" s="36">
        <f t="shared" ref="I263:I299" si="65">IF(($D263     =0),0,($H263     /$D263     ))</f>
        <v>0.25294216466092706</v>
      </c>
      <c r="J263" s="31">
        <v>943106</v>
      </c>
      <c r="K263" s="36">
        <f t="shared" ref="K263:K299" si="66">IF(($E263     =0),0,($J263     /$E263     ))</f>
        <v>0.23343913232778496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2997381</v>
      </c>
      <c r="O263" s="36">
        <f t="shared" ref="O263:O299" si="69">IF(($E263     =0),0,($N263     /$E263     ))</f>
        <v>0.74191662431984151</v>
      </c>
      <c r="P263" s="31">
        <v>795438</v>
      </c>
      <c r="Q263" s="31">
        <v>4390395</v>
      </c>
      <c r="R263" s="31">
        <v>4680908</v>
      </c>
      <c r="S263" s="31">
        <v>2490656</v>
      </c>
      <c r="T263" s="36">
        <f t="shared" ref="T263:T299" si="70">IF(($R263     =0),0,($S263     /$R263     ))</f>
        <v>0.53208821878148427</v>
      </c>
      <c r="U263" s="36">
        <f t="shared" ref="U263:U299" si="71">IF(($P263     =0),0,(($J263     /$P263     )-1))</f>
        <v>0.18564363281613394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36519228</v>
      </c>
      <c r="E264" s="31">
        <v>38377224</v>
      </c>
      <c r="F264" s="31">
        <v>10659740</v>
      </c>
      <c r="G264" s="36">
        <f t="shared" si="64"/>
        <v>0.29189390312412955</v>
      </c>
      <c r="H264" s="31">
        <v>9914814</v>
      </c>
      <c r="I264" s="36">
        <f t="shared" si="65"/>
        <v>0.27149571726981742</v>
      </c>
      <c r="J264" s="31">
        <v>10248581</v>
      </c>
      <c r="K264" s="36">
        <f t="shared" si="66"/>
        <v>0.26704852336375345</v>
      </c>
      <c r="L264" s="31">
        <v>0</v>
      </c>
      <c r="M264" s="36">
        <f t="shared" si="67"/>
        <v>0</v>
      </c>
      <c r="N264" s="31">
        <f t="shared" si="68"/>
        <v>30823135</v>
      </c>
      <c r="O264" s="36">
        <f t="shared" si="69"/>
        <v>0.80316218286137631</v>
      </c>
      <c r="P264" s="31">
        <v>5877148</v>
      </c>
      <c r="Q264" s="31">
        <v>35878302</v>
      </c>
      <c r="R264" s="31">
        <v>36468302</v>
      </c>
      <c r="S264" s="31">
        <v>24336998</v>
      </c>
      <c r="T264" s="36">
        <f t="shared" si="70"/>
        <v>0.66734661789298555</v>
      </c>
      <c r="U264" s="36">
        <f t="shared" si="71"/>
        <v>0.74380175554537686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0</v>
      </c>
      <c r="E265" s="31">
        <v>0</v>
      </c>
      <c r="F265" s="31">
        <v>0</v>
      </c>
      <c r="G265" s="36">
        <f t="shared" si="64"/>
        <v>0</v>
      </c>
      <c r="H265" s="31">
        <v>0</v>
      </c>
      <c r="I265" s="36">
        <f t="shared" si="65"/>
        <v>0</v>
      </c>
      <c r="J265" s="31">
        <v>0</v>
      </c>
      <c r="K265" s="36">
        <f t="shared" si="66"/>
        <v>0</v>
      </c>
      <c r="L265" s="31">
        <v>0</v>
      </c>
      <c r="M265" s="36">
        <f t="shared" si="67"/>
        <v>0</v>
      </c>
      <c r="N265" s="31">
        <f t="shared" si="68"/>
        <v>0</v>
      </c>
      <c r="O265" s="36">
        <f t="shared" si="69"/>
        <v>0</v>
      </c>
      <c r="P265" s="31">
        <v>0</v>
      </c>
      <c r="Q265" s="31">
        <v>0</v>
      </c>
      <c r="R265" s="31">
        <v>0</v>
      </c>
      <c r="S265" s="31">
        <v>0</v>
      </c>
      <c r="T265" s="36">
        <f t="shared" si="70"/>
        <v>0</v>
      </c>
      <c r="U265" s="36">
        <f t="shared" si="71"/>
        <v>0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0</v>
      </c>
      <c r="E266" s="31">
        <v>0</v>
      </c>
      <c r="F266" s="31">
        <v>0</v>
      </c>
      <c r="G266" s="36">
        <f t="shared" si="64"/>
        <v>0</v>
      </c>
      <c r="H266" s="31">
        <v>0</v>
      </c>
      <c r="I266" s="36">
        <f t="shared" si="65"/>
        <v>0</v>
      </c>
      <c r="J266" s="31">
        <v>0</v>
      </c>
      <c r="K266" s="36">
        <f t="shared" si="66"/>
        <v>0</v>
      </c>
      <c r="L266" s="31">
        <v>0</v>
      </c>
      <c r="M266" s="36">
        <f t="shared" si="67"/>
        <v>0</v>
      </c>
      <c r="N266" s="31">
        <f t="shared" si="68"/>
        <v>0</v>
      </c>
      <c r="O266" s="36">
        <f t="shared" si="69"/>
        <v>0</v>
      </c>
      <c r="P266" s="31">
        <v>0</v>
      </c>
      <c r="Q266" s="31">
        <v>0</v>
      </c>
      <c r="R266" s="31">
        <v>0</v>
      </c>
      <c r="S266" s="31">
        <v>0</v>
      </c>
      <c r="T266" s="36">
        <f t="shared" si="70"/>
        <v>0</v>
      </c>
      <c r="U266" s="36">
        <f t="shared" si="71"/>
        <v>0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41305160</v>
      </c>
      <c r="E267" s="32">
        <f>SUM(E263:E266)</f>
        <v>42417275</v>
      </c>
      <c r="F267" s="32">
        <f>SUM(F263:F266)</f>
        <v>11503451</v>
      </c>
      <c r="G267" s="37">
        <f t="shared" si="64"/>
        <v>0.27849912698558726</v>
      </c>
      <c r="H267" s="32">
        <f>SUM(H263:H266)</f>
        <v>11125378</v>
      </c>
      <c r="I267" s="37">
        <f t="shared" si="65"/>
        <v>0.2693459606499527</v>
      </c>
      <c r="J267" s="32">
        <f>SUM(J263:J266)</f>
        <v>11191687</v>
      </c>
      <c r="K267" s="37">
        <f t="shared" si="66"/>
        <v>0.26384738293537247</v>
      </c>
      <c r="L267" s="32">
        <f>SUM(L263:L266)</f>
        <v>0</v>
      </c>
      <c r="M267" s="37">
        <f t="shared" si="67"/>
        <v>0</v>
      </c>
      <c r="N267" s="32">
        <f t="shared" si="68"/>
        <v>33820516</v>
      </c>
      <c r="O267" s="37">
        <f t="shared" si="69"/>
        <v>0.79732882416421136</v>
      </c>
      <c r="P267" s="32">
        <f>SUM(P263:P266)</f>
        <v>6672586</v>
      </c>
      <c r="Q267" s="32">
        <f>SUM(Q263:Q266)</f>
        <v>40268697</v>
      </c>
      <c r="R267" s="32">
        <f>SUM(R263:R266)</f>
        <v>41149210</v>
      </c>
      <c r="S267" s="32">
        <f>SUM(S263:S266)</f>
        <v>26827654</v>
      </c>
      <c r="T267" s="37">
        <f t="shared" si="70"/>
        <v>0.65196036570325411</v>
      </c>
      <c r="U267" s="37">
        <f t="shared" si="71"/>
        <v>0.67726380746535142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6776022</v>
      </c>
      <c r="E268" s="31">
        <v>4598122</v>
      </c>
      <c r="F268" s="31">
        <v>390628</v>
      </c>
      <c r="G268" s="36">
        <f t="shared" si="64"/>
        <v>5.7648573159886432E-2</v>
      </c>
      <c r="H268" s="31">
        <v>262416</v>
      </c>
      <c r="I268" s="36">
        <f t="shared" si="65"/>
        <v>3.8727146989782503E-2</v>
      </c>
      <c r="J268" s="31">
        <v>347980</v>
      </c>
      <c r="K268" s="36">
        <f t="shared" si="66"/>
        <v>7.5678722748113256E-2</v>
      </c>
      <c r="L268" s="31">
        <v>0</v>
      </c>
      <c r="M268" s="36">
        <f t="shared" si="67"/>
        <v>0</v>
      </c>
      <c r="N268" s="31">
        <f t="shared" si="68"/>
        <v>1001024</v>
      </c>
      <c r="O268" s="36">
        <f t="shared" si="69"/>
        <v>0.21770279257488165</v>
      </c>
      <c r="P268" s="31">
        <v>26869</v>
      </c>
      <c r="Q268" s="31">
        <v>272547</v>
      </c>
      <c r="R268" s="31">
        <v>110700</v>
      </c>
      <c r="S268" s="31">
        <v>84055</v>
      </c>
      <c r="T268" s="36">
        <f t="shared" si="70"/>
        <v>0.7593044263775971</v>
      </c>
      <c r="U268" s="36">
        <f t="shared" si="71"/>
        <v>11.950984405820835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8790077</v>
      </c>
      <c r="E269" s="31">
        <v>7040530</v>
      </c>
      <c r="F269" s="31">
        <v>1403158</v>
      </c>
      <c r="G269" s="36">
        <f t="shared" si="64"/>
        <v>0.15962977343656945</v>
      </c>
      <c r="H269" s="31">
        <v>1353572</v>
      </c>
      <c r="I269" s="36">
        <f t="shared" si="65"/>
        <v>0.15398863968995949</v>
      </c>
      <c r="J269" s="31">
        <v>1584580</v>
      </c>
      <c r="K269" s="36">
        <f t="shared" si="66"/>
        <v>0.22506544251640145</v>
      </c>
      <c r="L269" s="31">
        <v>0</v>
      </c>
      <c r="M269" s="36">
        <f t="shared" si="67"/>
        <v>0</v>
      </c>
      <c r="N269" s="31">
        <f t="shared" si="68"/>
        <v>4341310</v>
      </c>
      <c r="O269" s="36">
        <f t="shared" si="69"/>
        <v>0.61661693082765079</v>
      </c>
      <c r="P269" s="31">
        <v>1729176</v>
      </c>
      <c r="Q269" s="31">
        <v>6043430</v>
      </c>
      <c r="R269" s="31">
        <v>7826362</v>
      </c>
      <c r="S269" s="31">
        <v>4233207</v>
      </c>
      <c r="T269" s="36">
        <f t="shared" si="70"/>
        <v>0.54089077402757502</v>
      </c>
      <c r="U269" s="36">
        <f t="shared" si="71"/>
        <v>-8.3621331778835684E-2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0</v>
      </c>
      <c r="E270" s="31">
        <v>0</v>
      </c>
      <c r="F270" s="31">
        <v>0</v>
      </c>
      <c r="G270" s="36">
        <f t="shared" si="64"/>
        <v>0</v>
      </c>
      <c r="H270" s="31">
        <v>0</v>
      </c>
      <c r="I270" s="36">
        <f t="shared" si="65"/>
        <v>0</v>
      </c>
      <c r="J270" s="31">
        <v>0</v>
      </c>
      <c r="K270" s="36">
        <f t="shared" si="66"/>
        <v>0</v>
      </c>
      <c r="L270" s="31">
        <v>0</v>
      </c>
      <c r="M270" s="36">
        <f t="shared" si="67"/>
        <v>0</v>
      </c>
      <c r="N270" s="31">
        <f t="shared" si="68"/>
        <v>0</v>
      </c>
      <c r="O270" s="36">
        <f t="shared" si="69"/>
        <v>0</v>
      </c>
      <c r="P270" s="31">
        <v>0</v>
      </c>
      <c r="Q270" s="31">
        <v>0</v>
      </c>
      <c r="R270" s="31">
        <v>0</v>
      </c>
      <c r="S270" s="31">
        <v>0</v>
      </c>
      <c r="T270" s="36">
        <f t="shared" si="70"/>
        <v>0</v>
      </c>
      <c r="U270" s="36">
        <f t="shared" si="71"/>
        <v>0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0</v>
      </c>
      <c r="E271" s="31">
        <v>0</v>
      </c>
      <c r="F271" s="31">
        <v>0</v>
      </c>
      <c r="G271" s="36">
        <f t="shared" si="64"/>
        <v>0</v>
      </c>
      <c r="H271" s="31">
        <v>0</v>
      </c>
      <c r="I271" s="36">
        <f t="shared" si="65"/>
        <v>0</v>
      </c>
      <c r="J271" s="31">
        <v>0</v>
      </c>
      <c r="K271" s="36">
        <f t="shared" si="66"/>
        <v>0</v>
      </c>
      <c r="L271" s="31">
        <v>0</v>
      </c>
      <c r="M271" s="36">
        <f t="shared" si="67"/>
        <v>0</v>
      </c>
      <c r="N271" s="31">
        <f t="shared" si="68"/>
        <v>0</v>
      </c>
      <c r="O271" s="36">
        <f t="shared" si="69"/>
        <v>0</v>
      </c>
      <c r="P271" s="31">
        <v>0</v>
      </c>
      <c r="Q271" s="31">
        <v>0</v>
      </c>
      <c r="R271" s="31">
        <v>0</v>
      </c>
      <c r="S271" s="31">
        <v>0</v>
      </c>
      <c r="T271" s="36">
        <f t="shared" si="70"/>
        <v>0</v>
      </c>
      <c r="U271" s="36">
        <f t="shared" si="71"/>
        <v>0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30577</v>
      </c>
      <c r="E272" s="31">
        <v>30577</v>
      </c>
      <c r="F272" s="31">
        <v>0</v>
      </c>
      <c r="G272" s="36">
        <f t="shared" si="64"/>
        <v>0</v>
      </c>
      <c r="H272" s="31">
        <v>0</v>
      </c>
      <c r="I272" s="36">
        <f t="shared" si="65"/>
        <v>0</v>
      </c>
      <c r="J272" s="31">
        <v>0</v>
      </c>
      <c r="K272" s="36">
        <f t="shared" si="66"/>
        <v>0</v>
      </c>
      <c r="L272" s="31">
        <v>0</v>
      </c>
      <c r="M272" s="36">
        <f t="shared" si="67"/>
        <v>0</v>
      </c>
      <c r="N272" s="31">
        <f t="shared" si="68"/>
        <v>0</v>
      </c>
      <c r="O272" s="36">
        <f t="shared" si="69"/>
        <v>0</v>
      </c>
      <c r="P272" s="31">
        <v>0</v>
      </c>
      <c r="Q272" s="31">
        <v>29260</v>
      </c>
      <c r="R272" s="31">
        <v>29260</v>
      </c>
      <c r="S272" s="31">
        <v>17160</v>
      </c>
      <c r="T272" s="36">
        <f t="shared" si="70"/>
        <v>0.5864661654135338</v>
      </c>
      <c r="U272" s="36">
        <f t="shared" si="71"/>
        <v>0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0</v>
      </c>
      <c r="E273" s="31">
        <v>0</v>
      </c>
      <c r="F273" s="31">
        <v>0</v>
      </c>
      <c r="G273" s="36">
        <f t="shared" si="64"/>
        <v>0</v>
      </c>
      <c r="H273" s="31">
        <v>0</v>
      </c>
      <c r="I273" s="36">
        <f t="shared" si="65"/>
        <v>0</v>
      </c>
      <c r="J273" s="31">
        <v>0</v>
      </c>
      <c r="K273" s="36">
        <f t="shared" si="66"/>
        <v>0</v>
      </c>
      <c r="L273" s="31">
        <v>0</v>
      </c>
      <c r="M273" s="36">
        <f t="shared" si="67"/>
        <v>0</v>
      </c>
      <c r="N273" s="31">
        <f t="shared" si="68"/>
        <v>0</v>
      </c>
      <c r="O273" s="36">
        <f t="shared" si="69"/>
        <v>0</v>
      </c>
      <c r="P273" s="31">
        <v>0</v>
      </c>
      <c r="Q273" s="31">
        <v>0</v>
      </c>
      <c r="R273" s="31">
        <v>0</v>
      </c>
      <c r="S273" s="31">
        <v>0</v>
      </c>
      <c r="T273" s="36">
        <f t="shared" si="70"/>
        <v>0</v>
      </c>
      <c r="U273" s="36">
        <f t="shared" si="71"/>
        <v>0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3823979</v>
      </c>
      <c r="E274" s="31">
        <v>4181236</v>
      </c>
      <c r="F274" s="31">
        <v>930856</v>
      </c>
      <c r="G274" s="36">
        <f t="shared" si="64"/>
        <v>0.24342602299855726</v>
      </c>
      <c r="H274" s="31">
        <v>1117191</v>
      </c>
      <c r="I274" s="36">
        <f t="shared" si="65"/>
        <v>0.29215406256153603</v>
      </c>
      <c r="J274" s="31">
        <v>930576</v>
      </c>
      <c r="K274" s="36">
        <f t="shared" si="66"/>
        <v>0.22256002770472655</v>
      </c>
      <c r="L274" s="31">
        <v>0</v>
      </c>
      <c r="M274" s="36">
        <f t="shared" si="67"/>
        <v>0</v>
      </c>
      <c r="N274" s="31">
        <f t="shared" si="68"/>
        <v>2978623</v>
      </c>
      <c r="O274" s="36">
        <f t="shared" si="69"/>
        <v>0.71237858853219482</v>
      </c>
      <c r="P274" s="31">
        <v>-115756</v>
      </c>
      <c r="Q274" s="31">
        <v>3651884</v>
      </c>
      <c r="R274" s="31">
        <v>3746884</v>
      </c>
      <c r="S274" s="31">
        <v>2864851</v>
      </c>
      <c r="T274" s="36">
        <f t="shared" si="70"/>
        <v>0.76459559463276683</v>
      </c>
      <c r="U274" s="36">
        <f t="shared" si="71"/>
        <v>-9.0391167628459872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19420655</v>
      </c>
      <c r="E275" s="32">
        <f>SUM(E268:E274)</f>
        <v>15850465</v>
      </c>
      <c r="F275" s="32">
        <f>SUM(F268:F274)</f>
        <v>2724642</v>
      </c>
      <c r="G275" s="37">
        <f t="shared" si="64"/>
        <v>0.14029609197012149</v>
      </c>
      <c r="H275" s="32">
        <f>SUM(H268:H274)</f>
        <v>2733179</v>
      </c>
      <c r="I275" s="37">
        <f t="shared" si="65"/>
        <v>0.14073567549601185</v>
      </c>
      <c r="J275" s="32">
        <f>SUM(J268:J274)</f>
        <v>2863136</v>
      </c>
      <c r="K275" s="37">
        <f t="shared" si="66"/>
        <v>0.18063419590529364</v>
      </c>
      <c r="L275" s="32">
        <f>SUM(L268:L274)</f>
        <v>0</v>
      </c>
      <c r="M275" s="37">
        <f t="shared" si="67"/>
        <v>0</v>
      </c>
      <c r="N275" s="32">
        <f t="shared" si="68"/>
        <v>8320957</v>
      </c>
      <c r="O275" s="37">
        <f t="shared" si="69"/>
        <v>0.5249661129815435</v>
      </c>
      <c r="P275" s="32">
        <f>SUM(P268:P274)</f>
        <v>1640289</v>
      </c>
      <c r="Q275" s="32">
        <f>SUM(Q268:Q274)</f>
        <v>9997121</v>
      </c>
      <c r="R275" s="32">
        <f>SUM(R268:R274)</f>
        <v>11713206</v>
      </c>
      <c r="S275" s="32">
        <f>SUM(S268:S274)</f>
        <v>7199273</v>
      </c>
      <c r="T275" s="37">
        <f t="shared" si="70"/>
        <v>0.61462873614619262</v>
      </c>
      <c r="U275" s="37">
        <f t="shared" si="71"/>
        <v>0.74550704174691163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0</v>
      </c>
      <c r="E276" s="31">
        <v>0</v>
      </c>
      <c r="F276" s="31">
        <v>0</v>
      </c>
      <c r="G276" s="36">
        <f t="shared" si="64"/>
        <v>0</v>
      </c>
      <c r="H276" s="31">
        <v>0</v>
      </c>
      <c r="I276" s="36">
        <f t="shared" si="65"/>
        <v>0</v>
      </c>
      <c r="J276" s="31">
        <v>0</v>
      </c>
      <c r="K276" s="36">
        <f t="shared" si="66"/>
        <v>0</v>
      </c>
      <c r="L276" s="31">
        <v>0</v>
      </c>
      <c r="M276" s="36">
        <f t="shared" si="67"/>
        <v>0</v>
      </c>
      <c r="N276" s="31">
        <f t="shared" si="68"/>
        <v>0</v>
      </c>
      <c r="O276" s="36">
        <f t="shared" si="69"/>
        <v>0</v>
      </c>
      <c r="P276" s="31">
        <v>0</v>
      </c>
      <c r="Q276" s="31">
        <v>0</v>
      </c>
      <c r="R276" s="31">
        <v>0</v>
      </c>
      <c r="S276" s="31">
        <v>0</v>
      </c>
      <c r="T276" s="36">
        <f t="shared" si="70"/>
        <v>0</v>
      </c>
      <c r="U276" s="36">
        <f t="shared" si="71"/>
        <v>0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0</v>
      </c>
      <c r="E277" s="31">
        <v>0</v>
      </c>
      <c r="F277" s="31">
        <v>0</v>
      </c>
      <c r="G277" s="36">
        <f t="shared" si="64"/>
        <v>0</v>
      </c>
      <c r="H277" s="31">
        <v>0</v>
      </c>
      <c r="I277" s="36">
        <f t="shared" si="65"/>
        <v>0</v>
      </c>
      <c r="J277" s="31">
        <v>0</v>
      </c>
      <c r="K277" s="36">
        <f t="shared" si="66"/>
        <v>0</v>
      </c>
      <c r="L277" s="31">
        <v>0</v>
      </c>
      <c r="M277" s="36">
        <f t="shared" si="67"/>
        <v>0</v>
      </c>
      <c r="N277" s="31">
        <f t="shared" si="68"/>
        <v>0</v>
      </c>
      <c r="O277" s="36">
        <f t="shared" si="69"/>
        <v>0</v>
      </c>
      <c r="P277" s="31">
        <v>0</v>
      </c>
      <c r="Q277" s="31">
        <v>0</v>
      </c>
      <c r="R277" s="31">
        <v>0</v>
      </c>
      <c r="S277" s="31">
        <v>0</v>
      </c>
      <c r="T277" s="36">
        <f t="shared" si="70"/>
        <v>0</v>
      </c>
      <c r="U277" s="36">
        <f t="shared" si="71"/>
        <v>0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10565615</v>
      </c>
      <c r="E278" s="31">
        <v>9673904</v>
      </c>
      <c r="F278" s="31">
        <v>17061</v>
      </c>
      <c r="G278" s="36">
        <f t="shared" si="64"/>
        <v>1.6147663907874743E-3</v>
      </c>
      <c r="H278" s="31">
        <v>11631</v>
      </c>
      <c r="I278" s="36">
        <f t="shared" si="65"/>
        <v>1.1008351146620428E-3</v>
      </c>
      <c r="J278" s="31">
        <v>126760</v>
      </c>
      <c r="K278" s="36">
        <f t="shared" si="66"/>
        <v>1.3103293148247078E-2</v>
      </c>
      <c r="L278" s="31">
        <v>0</v>
      </c>
      <c r="M278" s="36">
        <f t="shared" si="67"/>
        <v>0</v>
      </c>
      <c r="N278" s="31">
        <f t="shared" si="68"/>
        <v>155452</v>
      </c>
      <c r="O278" s="36">
        <f t="shared" si="69"/>
        <v>1.6069210527621527E-2</v>
      </c>
      <c r="P278" s="31">
        <v>13338</v>
      </c>
      <c r="Q278" s="31">
        <v>0</v>
      </c>
      <c r="R278" s="31">
        <v>3979242</v>
      </c>
      <c r="S278" s="31">
        <v>521357</v>
      </c>
      <c r="T278" s="36">
        <f t="shared" si="70"/>
        <v>0.13101917400349111</v>
      </c>
      <c r="U278" s="36">
        <f t="shared" si="71"/>
        <v>8.5036737142000298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653783</v>
      </c>
      <c r="E279" s="31">
        <v>653783</v>
      </c>
      <c r="F279" s="31">
        <v>106119</v>
      </c>
      <c r="G279" s="36">
        <f t="shared" si="64"/>
        <v>0.16231532480960809</v>
      </c>
      <c r="H279" s="31">
        <v>214702</v>
      </c>
      <c r="I279" s="36">
        <f t="shared" si="65"/>
        <v>0.3283994842325359</v>
      </c>
      <c r="J279" s="31">
        <v>121425</v>
      </c>
      <c r="K279" s="36">
        <f t="shared" si="66"/>
        <v>0.18572676254965331</v>
      </c>
      <c r="L279" s="31">
        <v>0</v>
      </c>
      <c r="M279" s="36">
        <f t="shared" si="67"/>
        <v>0</v>
      </c>
      <c r="N279" s="31">
        <f t="shared" si="68"/>
        <v>442246</v>
      </c>
      <c r="O279" s="36">
        <f t="shared" si="69"/>
        <v>0.6764415715917973</v>
      </c>
      <c r="P279" s="31">
        <v>52254</v>
      </c>
      <c r="Q279" s="31">
        <v>110300</v>
      </c>
      <c r="R279" s="31">
        <v>618779</v>
      </c>
      <c r="S279" s="31">
        <v>52254</v>
      </c>
      <c r="T279" s="36">
        <f t="shared" si="70"/>
        <v>8.4446951173197546E-2</v>
      </c>
      <c r="U279" s="36">
        <f t="shared" si="71"/>
        <v>1.3237455505798601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100000</v>
      </c>
      <c r="E280" s="31">
        <v>100000</v>
      </c>
      <c r="F280" s="31">
        <v>0</v>
      </c>
      <c r="G280" s="36">
        <f t="shared" si="64"/>
        <v>0</v>
      </c>
      <c r="H280" s="31">
        <v>0</v>
      </c>
      <c r="I280" s="36">
        <f t="shared" si="65"/>
        <v>0</v>
      </c>
      <c r="J280" s="31">
        <v>0</v>
      </c>
      <c r="K280" s="36">
        <f t="shared" si="66"/>
        <v>0</v>
      </c>
      <c r="L280" s="31">
        <v>0</v>
      </c>
      <c r="M280" s="36">
        <f t="shared" si="67"/>
        <v>0</v>
      </c>
      <c r="N280" s="31">
        <f t="shared" si="68"/>
        <v>0</v>
      </c>
      <c r="O280" s="36">
        <f t="shared" si="69"/>
        <v>0</v>
      </c>
      <c r="P280" s="31">
        <v>0</v>
      </c>
      <c r="Q280" s="31">
        <v>100000</v>
      </c>
      <c r="R280" s="31">
        <v>0</v>
      </c>
      <c r="S280" s="31">
        <v>0</v>
      </c>
      <c r="T280" s="36">
        <f t="shared" si="70"/>
        <v>0</v>
      </c>
      <c r="U280" s="36">
        <f t="shared" si="71"/>
        <v>0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0</v>
      </c>
      <c r="E281" s="31">
        <v>0</v>
      </c>
      <c r="F281" s="31">
        <v>0</v>
      </c>
      <c r="G281" s="36">
        <f t="shared" si="64"/>
        <v>0</v>
      </c>
      <c r="H281" s="31">
        <v>0</v>
      </c>
      <c r="I281" s="36">
        <f t="shared" si="65"/>
        <v>0</v>
      </c>
      <c r="J281" s="31">
        <v>0</v>
      </c>
      <c r="K281" s="36">
        <f t="shared" si="66"/>
        <v>0</v>
      </c>
      <c r="L281" s="31">
        <v>0</v>
      </c>
      <c r="M281" s="36">
        <f t="shared" si="67"/>
        <v>0</v>
      </c>
      <c r="N281" s="31">
        <f t="shared" si="68"/>
        <v>0</v>
      </c>
      <c r="O281" s="36">
        <f t="shared" si="69"/>
        <v>0</v>
      </c>
      <c r="P281" s="31">
        <v>0</v>
      </c>
      <c r="Q281" s="31">
        <v>0</v>
      </c>
      <c r="R281" s="31">
        <v>0</v>
      </c>
      <c r="S281" s="31">
        <v>0</v>
      </c>
      <c r="T281" s="36">
        <f t="shared" si="70"/>
        <v>0</v>
      </c>
      <c r="U281" s="36">
        <f t="shared" si="71"/>
        <v>0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35754</v>
      </c>
      <c r="E282" s="31">
        <v>35754</v>
      </c>
      <c r="F282" s="31">
        <v>0</v>
      </c>
      <c r="G282" s="36">
        <f t="shared" si="64"/>
        <v>0</v>
      </c>
      <c r="H282" s="31">
        <v>0</v>
      </c>
      <c r="I282" s="36">
        <f t="shared" si="65"/>
        <v>0</v>
      </c>
      <c r="J282" s="31">
        <v>0</v>
      </c>
      <c r="K282" s="36">
        <f t="shared" si="66"/>
        <v>0</v>
      </c>
      <c r="L282" s="31">
        <v>0</v>
      </c>
      <c r="M282" s="36">
        <f t="shared" si="67"/>
        <v>0</v>
      </c>
      <c r="N282" s="31">
        <f t="shared" si="68"/>
        <v>0</v>
      </c>
      <c r="O282" s="36">
        <f t="shared" si="69"/>
        <v>0</v>
      </c>
      <c r="P282" s="31">
        <v>7657</v>
      </c>
      <c r="Q282" s="31">
        <v>54545</v>
      </c>
      <c r="R282" s="31">
        <v>34247</v>
      </c>
      <c r="S282" s="31">
        <v>14631</v>
      </c>
      <c r="T282" s="36">
        <f t="shared" si="70"/>
        <v>0.42721990247320935</v>
      </c>
      <c r="U282" s="36">
        <f t="shared" si="71"/>
        <v>-1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3596883</v>
      </c>
      <c r="E283" s="31">
        <v>3646696</v>
      </c>
      <c r="F283" s="31">
        <v>20528</v>
      </c>
      <c r="G283" s="36">
        <f t="shared" si="64"/>
        <v>5.7071636747706277E-3</v>
      </c>
      <c r="H283" s="31">
        <v>608060</v>
      </c>
      <c r="I283" s="36">
        <f t="shared" si="65"/>
        <v>0.16905192634845226</v>
      </c>
      <c r="J283" s="31">
        <v>125999</v>
      </c>
      <c r="K283" s="36">
        <f t="shared" si="66"/>
        <v>3.4551550225190145E-2</v>
      </c>
      <c r="L283" s="31">
        <v>0</v>
      </c>
      <c r="M283" s="36">
        <f t="shared" si="67"/>
        <v>0</v>
      </c>
      <c r="N283" s="31">
        <f t="shared" si="68"/>
        <v>754587</v>
      </c>
      <c r="O283" s="36">
        <f t="shared" si="69"/>
        <v>0.20692347264482699</v>
      </c>
      <c r="P283" s="31">
        <v>605304</v>
      </c>
      <c r="Q283" s="31">
        <v>3318370</v>
      </c>
      <c r="R283" s="31">
        <v>3318370</v>
      </c>
      <c r="S283" s="31">
        <v>1972659</v>
      </c>
      <c r="T283" s="36">
        <f t="shared" si="70"/>
        <v>0.59446625903681627</v>
      </c>
      <c r="U283" s="36">
        <f t="shared" si="71"/>
        <v>-0.79184178528474947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4641967</v>
      </c>
      <c r="E284" s="31">
        <v>5206096</v>
      </c>
      <c r="F284" s="31">
        <v>1365391</v>
      </c>
      <c r="G284" s="36">
        <f t="shared" si="64"/>
        <v>0.29414060892720695</v>
      </c>
      <c r="H284" s="31">
        <v>1429222</v>
      </c>
      <c r="I284" s="36">
        <f t="shared" si="65"/>
        <v>0.30789146066742829</v>
      </c>
      <c r="J284" s="31">
        <v>1330986</v>
      </c>
      <c r="K284" s="36">
        <f t="shared" si="66"/>
        <v>0.25565913498329651</v>
      </c>
      <c r="L284" s="31">
        <v>0</v>
      </c>
      <c r="M284" s="36">
        <f t="shared" si="67"/>
        <v>0</v>
      </c>
      <c r="N284" s="31">
        <f t="shared" si="68"/>
        <v>4125599</v>
      </c>
      <c r="O284" s="36">
        <f t="shared" si="69"/>
        <v>0.79245542149049886</v>
      </c>
      <c r="P284" s="31">
        <v>849927</v>
      </c>
      <c r="Q284" s="31">
        <v>3827006</v>
      </c>
      <c r="R284" s="31">
        <v>5284930</v>
      </c>
      <c r="S284" s="31">
        <v>3419869</v>
      </c>
      <c r="T284" s="36">
        <f t="shared" si="70"/>
        <v>0.64709825863351078</v>
      </c>
      <c r="U284" s="36">
        <f t="shared" si="71"/>
        <v>0.56600037414977988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19594002</v>
      </c>
      <c r="E285" s="32">
        <f>SUM(E276:E284)</f>
        <v>19316233</v>
      </c>
      <c r="F285" s="32">
        <f>SUM(F276:F284)</f>
        <v>1509099</v>
      </c>
      <c r="G285" s="37">
        <f t="shared" si="64"/>
        <v>7.7018416145920574E-2</v>
      </c>
      <c r="H285" s="32">
        <f>SUM(H276:H284)</f>
        <v>2263615</v>
      </c>
      <c r="I285" s="37">
        <f t="shared" si="65"/>
        <v>0.1155259145120022</v>
      </c>
      <c r="J285" s="32">
        <f>SUM(J276:J284)</f>
        <v>1705170</v>
      </c>
      <c r="K285" s="37">
        <f t="shared" si="66"/>
        <v>8.827652886564373E-2</v>
      </c>
      <c r="L285" s="32">
        <f>SUM(L276:L284)</f>
        <v>0</v>
      </c>
      <c r="M285" s="37">
        <f t="shared" si="67"/>
        <v>0</v>
      </c>
      <c r="N285" s="32">
        <f t="shared" si="68"/>
        <v>5477884</v>
      </c>
      <c r="O285" s="37">
        <f t="shared" si="69"/>
        <v>0.28358966264281449</v>
      </c>
      <c r="P285" s="32">
        <f>SUM(P276:P284)</f>
        <v>1528480</v>
      </c>
      <c r="Q285" s="32">
        <f>SUM(Q276:Q284)</f>
        <v>7410221</v>
      </c>
      <c r="R285" s="32">
        <f>SUM(R276:R284)</f>
        <v>13235568</v>
      </c>
      <c r="S285" s="32">
        <f>SUM(S276:S284)</f>
        <v>5980770</v>
      </c>
      <c r="T285" s="37">
        <f t="shared" si="70"/>
        <v>0.45187104928175353</v>
      </c>
      <c r="U285" s="37">
        <f t="shared" si="71"/>
        <v>0.1155985030880351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0</v>
      </c>
      <c r="E286" s="31">
        <v>0</v>
      </c>
      <c r="F286" s="31">
        <v>0</v>
      </c>
      <c r="G286" s="36">
        <f t="shared" si="64"/>
        <v>0</v>
      </c>
      <c r="H286" s="31">
        <v>0</v>
      </c>
      <c r="I286" s="36">
        <f t="shared" si="65"/>
        <v>0</v>
      </c>
      <c r="J286" s="31">
        <v>0</v>
      </c>
      <c r="K286" s="36">
        <f t="shared" si="66"/>
        <v>0</v>
      </c>
      <c r="L286" s="31">
        <v>0</v>
      </c>
      <c r="M286" s="36">
        <f t="shared" si="67"/>
        <v>0</v>
      </c>
      <c r="N286" s="31">
        <f t="shared" si="68"/>
        <v>0</v>
      </c>
      <c r="O286" s="36">
        <f t="shared" si="69"/>
        <v>0</v>
      </c>
      <c r="P286" s="31">
        <v>0</v>
      </c>
      <c r="Q286" s="31">
        <v>0</v>
      </c>
      <c r="R286" s="31">
        <v>0</v>
      </c>
      <c r="S286" s="31">
        <v>0</v>
      </c>
      <c r="T286" s="36">
        <f t="shared" si="70"/>
        <v>0</v>
      </c>
      <c r="U286" s="36">
        <f t="shared" si="71"/>
        <v>0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0</v>
      </c>
      <c r="E287" s="31">
        <v>0</v>
      </c>
      <c r="F287" s="31">
        <v>0</v>
      </c>
      <c r="G287" s="36">
        <f t="shared" si="64"/>
        <v>0</v>
      </c>
      <c r="H287" s="31">
        <v>0</v>
      </c>
      <c r="I287" s="36">
        <f t="shared" si="65"/>
        <v>0</v>
      </c>
      <c r="J287" s="31">
        <v>0</v>
      </c>
      <c r="K287" s="36">
        <f t="shared" si="66"/>
        <v>0</v>
      </c>
      <c r="L287" s="31">
        <v>0</v>
      </c>
      <c r="M287" s="36">
        <f t="shared" si="67"/>
        <v>0</v>
      </c>
      <c r="N287" s="31">
        <f t="shared" si="68"/>
        <v>0</v>
      </c>
      <c r="O287" s="36">
        <f t="shared" si="69"/>
        <v>0</v>
      </c>
      <c r="P287" s="31">
        <v>0</v>
      </c>
      <c r="Q287" s="31">
        <v>0</v>
      </c>
      <c r="R287" s="31">
        <v>0</v>
      </c>
      <c r="S287" s="31">
        <v>0</v>
      </c>
      <c r="T287" s="36">
        <f t="shared" si="70"/>
        <v>0</v>
      </c>
      <c r="U287" s="36">
        <f t="shared" si="71"/>
        <v>0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3774706</v>
      </c>
      <c r="E288" s="31">
        <v>6294479</v>
      </c>
      <c r="F288" s="31">
        <v>1556011</v>
      </c>
      <c r="G288" s="36">
        <f t="shared" si="64"/>
        <v>0.4122204484269768</v>
      </c>
      <c r="H288" s="31">
        <v>1701240</v>
      </c>
      <c r="I288" s="36">
        <f t="shared" si="65"/>
        <v>0.45069470311065285</v>
      </c>
      <c r="J288" s="31">
        <v>1639797</v>
      </c>
      <c r="K288" s="36">
        <f t="shared" si="66"/>
        <v>0.26051353892832113</v>
      </c>
      <c r="L288" s="31">
        <v>0</v>
      </c>
      <c r="M288" s="36">
        <f t="shared" si="67"/>
        <v>0</v>
      </c>
      <c r="N288" s="31">
        <f t="shared" si="68"/>
        <v>4897048</v>
      </c>
      <c r="O288" s="36">
        <f t="shared" si="69"/>
        <v>0.77799099814297579</v>
      </c>
      <c r="P288" s="31">
        <v>1603416</v>
      </c>
      <c r="Q288" s="31">
        <v>6313985</v>
      </c>
      <c r="R288" s="31">
        <v>5787198</v>
      </c>
      <c r="S288" s="31">
        <v>4756419</v>
      </c>
      <c r="T288" s="36">
        <f t="shared" si="70"/>
        <v>0.82188634292450335</v>
      </c>
      <c r="U288" s="36">
        <f t="shared" si="71"/>
        <v>2.2689682527803123E-2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0</v>
      </c>
      <c r="E289" s="31">
        <v>0</v>
      </c>
      <c r="F289" s="31">
        <v>0</v>
      </c>
      <c r="G289" s="36">
        <f t="shared" si="64"/>
        <v>0</v>
      </c>
      <c r="H289" s="31">
        <v>0</v>
      </c>
      <c r="I289" s="36">
        <f t="shared" si="65"/>
        <v>0</v>
      </c>
      <c r="J289" s="31">
        <v>0</v>
      </c>
      <c r="K289" s="36">
        <f t="shared" si="66"/>
        <v>0</v>
      </c>
      <c r="L289" s="31">
        <v>0</v>
      </c>
      <c r="M289" s="36">
        <f t="shared" si="67"/>
        <v>0</v>
      </c>
      <c r="N289" s="31">
        <f t="shared" si="68"/>
        <v>0</v>
      </c>
      <c r="O289" s="36">
        <f t="shared" si="69"/>
        <v>0</v>
      </c>
      <c r="P289" s="31">
        <v>0</v>
      </c>
      <c r="Q289" s="31">
        <v>0</v>
      </c>
      <c r="R289" s="31">
        <v>0</v>
      </c>
      <c r="S289" s="31">
        <v>0</v>
      </c>
      <c r="T289" s="36">
        <f t="shared" si="70"/>
        <v>0</v>
      </c>
      <c r="U289" s="36">
        <f t="shared" si="71"/>
        <v>0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51012762</v>
      </c>
      <c r="E290" s="31">
        <v>52965453</v>
      </c>
      <c r="F290" s="31">
        <v>11317246</v>
      </c>
      <c r="G290" s="36">
        <f t="shared" si="64"/>
        <v>0.2218512692961028</v>
      </c>
      <c r="H290" s="31">
        <v>11482502</v>
      </c>
      <c r="I290" s="36">
        <f t="shared" si="65"/>
        <v>0.2250907723835851</v>
      </c>
      <c r="J290" s="31">
        <v>11848675</v>
      </c>
      <c r="K290" s="36">
        <f t="shared" si="66"/>
        <v>0.22370572380453349</v>
      </c>
      <c r="L290" s="31">
        <v>0</v>
      </c>
      <c r="M290" s="36">
        <f t="shared" si="67"/>
        <v>0</v>
      </c>
      <c r="N290" s="31">
        <f t="shared" si="68"/>
        <v>34648423</v>
      </c>
      <c r="O290" s="36">
        <f t="shared" si="69"/>
        <v>0.65417023809840724</v>
      </c>
      <c r="P290" s="31">
        <v>11356708</v>
      </c>
      <c r="Q290" s="31">
        <v>42883823</v>
      </c>
      <c r="R290" s="31">
        <v>42883823</v>
      </c>
      <c r="S290" s="31">
        <v>33326286</v>
      </c>
      <c r="T290" s="36">
        <f t="shared" si="70"/>
        <v>0.77712954836139492</v>
      </c>
      <c r="U290" s="36">
        <f t="shared" si="71"/>
        <v>4.3319507730585238E-2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3615713</v>
      </c>
      <c r="E291" s="31">
        <v>3226361</v>
      </c>
      <c r="F291" s="31">
        <v>814386</v>
      </c>
      <c r="G291" s="36">
        <f t="shared" si="64"/>
        <v>0.22523524405836415</v>
      </c>
      <c r="H291" s="31">
        <v>935351</v>
      </c>
      <c r="I291" s="36">
        <f t="shared" si="65"/>
        <v>0.25869060956995205</v>
      </c>
      <c r="J291" s="31">
        <v>714016</v>
      </c>
      <c r="K291" s="36">
        <f t="shared" si="66"/>
        <v>0.22130691512822032</v>
      </c>
      <c r="L291" s="31">
        <v>0</v>
      </c>
      <c r="M291" s="36">
        <f t="shared" si="67"/>
        <v>0</v>
      </c>
      <c r="N291" s="31">
        <f t="shared" si="68"/>
        <v>2463753</v>
      </c>
      <c r="O291" s="36">
        <f t="shared" si="69"/>
        <v>0.76363215399640649</v>
      </c>
      <c r="P291" s="31">
        <v>540491</v>
      </c>
      <c r="Q291" s="31">
        <v>3609133</v>
      </c>
      <c r="R291" s="31">
        <v>3420945</v>
      </c>
      <c r="S291" s="31">
        <v>2293920</v>
      </c>
      <c r="T291" s="36">
        <f t="shared" si="70"/>
        <v>0.67055155812209788</v>
      </c>
      <c r="U291" s="36">
        <f t="shared" si="71"/>
        <v>0.32105067429429912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58403181</v>
      </c>
      <c r="E292" s="32">
        <f>SUM(E286:E291)</f>
        <v>62486293</v>
      </c>
      <c r="F292" s="32">
        <f>SUM(F286:F291)</f>
        <v>13687643</v>
      </c>
      <c r="G292" s="37">
        <f t="shared" si="64"/>
        <v>0.23436468297848365</v>
      </c>
      <c r="H292" s="32">
        <f>SUM(H286:H291)</f>
        <v>14119093</v>
      </c>
      <c r="I292" s="37">
        <f t="shared" si="65"/>
        <v>0.24175212305644792</v>
      </c>
      <c r="J292" s="32">
        <f>SUM(J286:J291)</f>
        <v>14202488</v>
      </c>
      <c r="K292" s="37">
        <f t="shared" si="66"/>
        <v>0.22728965534889387</v>
      </c>
      <c r="L292" s="32">
        <f>SUM(L286:L291)</f>
        <v>0</v>
      </c>
      <c r="M292" s="37">
        <f t="shared" si="67"/>
        <v>0</v>
      </c>
      <c r="N292" s="32">
        <f t="shared" si="68"/>
        <v>42009224</v>
      </c>
      <c r="O292" s="37">
        <f t="shared" si="69"/>
        <v>0.67229502636682259</v>
      </c>
      <c r="P292" s="32">
        <f>SUM(P286:P291)</f>
        <v>13500615</v>
      </c>
      <c r="Q292" s="32">
        <f>SUM(Q286:Q291)</f>
        <v>52806941</v>
      </c>
      <c r="R292" s="32">
        <f>SUM(R286:R291)</f>
        <v>52091966</v>
      </c>
      <c r="S292" s="32">
        <f>SUM(S286:S291)</f>
        <v>40376625</v>
      </c>
      <c r="T292" s="37">
        <f t="shared" si="70"/>
        <v>0.7751027288929736</v>
      </c>
      <c r="U292" s="37">
        <f t="shared" si="71"/>
        <v>5.1988224240155034E-2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47421894</v>
      </c>
      <c r="E293" s="31">
        <v>50123535</v>
      </c>
      <c r="F293" s="31">
        <v>10622952</v>
      </c>
      <c r="G293" s="36">
        <f t="shared" si="64"/>
        <v>0.22400944171483322</v>
      </c>
      <c r="H293" s="31">
        <v>11331318</v>
      </c>
      <c r="I293" s="36">
        <f t="shared" si="65"/>
        <v>0.23894697246803343</v>
      </c>
      <c r="J293" s="31">
        <v>10426601</v>
      </c>
      <c r="K293" s="36">
        <f t="shared" si="66"/>
        <v>0.20801806975505618</v>
      </c>
      <c r="L293" s="31">
        <v>0</v>
      </c>
      <c r="M293" s="36">
        <f t="shared" si="67"/>
        <v>0</v>
      </c>
      <c r="N293" s="31">
        <f t="shared" si="68"/>
        <v>32380871</v>
      </c>
      <c r="O293" s="36">
        <f t="shared" si="69"/>
        <v>0.64602129518598395</v>
      </c>
      <c r="P293" s="31">
        <v>10418709</v>
      </c>
      <c r="Q293" s="31">
        <v>45933124</v>
      </c>
      <c r="R293" s="31">
        <v>46033124</v>
      </c>
      <c r="S293" s="31">
        <v>30841751</v>
      </c>
      <c r="T293" s="36">
        <f t="shared" si="70"/>
        <v>0.66999039648058645</v>
      </c>
      <c r="U293" s="36">
        <f t="shared" si="71"/>
        <v>7.5748348475812577E-4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0</v>
      </c>
      <c r="E294" s="31">
        <v>100000</v>
      </c>
      <c r="F294" s="31">
        <v>0</v>
      </c>
      <c r="G294" s="36">
        <f t="shared" si="64"/>
        <v>0</v>
      </c>
      <c r="H294" s="31">
        <v>0</v>
      </c>
      <c r="I294" s="36">
        <f t="shared" si="65"/>
        <v>0</v>
      </c>
      <c r="J294" s="31">
        <v>0</v>
      </c>
      <c r="K294" s="36">
        <f t="shared" si="66"/>
        <v>0</v>
      </c>
      <c r="L294" s="31">
        <v>0</v>
      </c>
      <c r="M294" s="36">
        <f t="shared" si="67"/>
        <v>0</v>
      </c>
      <c r="N294" s="31">
        <f t="shared" si="68"/>
        <v>0</v>
      </c>
      <c r="O294" s="36">
        <f t="shared" si="69"/>
        <v>0</v>
      </c>
      <c r="P294" s="31">
        <v>0</v>
      </c>
      <c r="Q294" s="31">
        <v>0</v>
      </c>
      <c r="R294" s="31">
        <v>0</v>
      </c>
      <c r="S294" s="31">
        <v>0</v>
      </c>
      <c r="T294" s="36">
        <f t="shared" si="70"/>
        <v>0</v>
      </c>
      <c r="U294" s="36">
        <f t="shared" si="71"/>
        <v>0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3912850</v>
      </c>
      <c r="E295" s="31">
        <v>3993798</v>
      </c>
      <c r="F295" s="31">
        <v>925347</v>
      </c>
      <c r="G295" s="36">
        <f t="shared" si="64"/>
        <v>0.23648925974673193</v>
      </c>
      <c r="H295" s="31">
        <v>1167277</v>
      </c>
      <c r="I295" s="36">
        <f t="shared" si="65"/>
        <v>0.29831887243313698</v>
      </c>
      <c r="J295" s="31">
        <v>982624</v>
      </c>
      <c r="K295" s="36">
        <f t="shared" si="66"/>
        <v>0.24603748111446799</v>
      </c>
      <c r="L295" s="31">
        <v>0</v>
      </c>
      <c r="M295" s="36">
        <f t="shared" si="67"/>
        <v>0</v>
      </c>
      <c r="N295" s="31">
        <f t="shared" si="68"/>
        <v>3075248</v>
      </c>
      <c r="O295" s="36">
        <f t="shared" si="69"/>
        <v>0.77000589413886233</v>
      </c>
      <c r="P295" s="31">
        <v>889241</v>
      </c>
      <c r="Q295" s="31">
        <v>3462911</v>
      </c>
      <c r="R295" s="31">
        <v>3462911</v>
      </c>
      <c r="S295" s="31">
        <v>2734673</v>
      </c>
      <c r="T295" s="36">
        <f t="shared" si="70"/>
        <v>0.78970351822498475</v>
      </c>
      <c r="U295" s="36">
        <f t="shared" si="71"/>
        <v>0.1050142762198325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13410263</v>
      </c>
      <c r="E296" s="31">
        <v>15035879</v>
      </c>
      <c r="F296" s="31">
        <v>3639467</v>
      </c>
      <c r="G296" s="36">
        <f t="shared" si="64"/>
        <v>0.27139415535698291</v>
      </c>
      <c r="H296" s="31">
        <v>3642492</v>
      </c>
      <c r="I296" s="36">
        <f t="shared" si="65"/>
        <v>0.27161972885990376</v>
      </c>
      <c r="J296" s="31">
        <v>3463974</v>
      </c>
      <c r="K296" s="36">
        <f t="shared" si="66"/>
        <v>0.23038054509483616</v>
      </c>
      <c r="L296" s="31">
        <v>0</v>
      </c>
      <c r="M296" s="36">
        <f t="shared" si="67"/>
        <v>0</v>
      </c>
      <c r="N296" s="31">
        <f t="shared" si="68"/>
        <v>10745933</v>
      </c>
      <c r="O296" s="36">
        <f t="shared" si="69"/>
        <v>0.71468605194282286</v>
      </c>
      <c r="P296" s="31">
        <v>3902905</v>
      </c>
      <c r="Q296" s="31">
        <v>12815982</v>
      </c>
      <c r="R296" s="31">
        <v>12815982</v>
      </c>
      <c r="S296" s="31">
        <v>11299344</v>
      </c>
      <c r="T296" s="36">
        <f t="shared" si="70"/>
        <v>0.88166041431706133</v>
      </c>
      <c r="U296" s="36">
        <f t="shared" si="71"/>
        <v>-0.11246264000789152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64745007</v>
      </c>
      <c r="E298" s="32">
        <f>SUM(E293:E297)</f>
        <v>69253212</v>
      </c>
      <c r="F298" s="32">
        <f>SUM(F293:F297)</f>
        <v>15187766</v>
      </c>
      <c r="G298" s="37">
        <f t="shared" si="64"/>
        <v>0.23457818144957496</v>
      </c>
      <c r="H298" s="32">
        <f>SUM(H293:H297)</f>
        <v>16141087</v>
      </c>
      <c r="I298" s="37">
        <f t="shared" si="65"/>
        <v>0.24930242111179321</v>
      </c>
      <c r="J298" s="32">
        <f>SUM(J293:J297)</f>
        <v>14873199</v>
      </c>
      <c r="K298" s="37">
        <f t="shared" si="66"/>
        <v>0.2147654754266127</v>
      </c>
      <c r="L298" s="32">
        <f>SUM(L293:L297)</f>
        <v>0</v>
      </c>
      <c r="M298" s="37">
        <f t="shared" si="67"/>
        <v>0</v>
      </c>
      <c r="N298" s="32">
        <f t="shared" si="68"/>
        <v>46202052</v>
      </c>
      <c r="O298" s="37">
        <f t="shared" si="69"/>
        <v>0.66714670216307081</v>
      </c>
      <c r="P298" s="32">
        <f>SUM(P293:P297)</f>
        <v>15210855</v>
      </c>
      <c r="Q298" s="32">
        <f>SUM(Q293:Q297)</f>
        <v>62212017</v>
      </c>
      <c r="R298" s="32">
        <f>SUM(R293:R297)</f>
        <v>62312017</v>
      </c>
      <c r="S298" s="32">
        <f>SUM(S293:S297)</f>
        <v>44875768</v>
      </c>
      <c r="T298" s="37">
        <f t="shared" si="70"/>
        <v>0.72017838870470197</v>
      </c>
      <c r="U298" s="37">
        <f t="shared" si="71"/>
        <v>-2.2198357686007752E-2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203468005</v>
      </c>
      <c r="E299" s="32">
        <f>SUM(E263:E266,E268:E274,E276:E284,E286:E291,E293:E297)</f>
        <v>209323478</v>
      </c>
      <c r="F299" s="32">
        <f>SUM(F263:F266,F268:F274,F276:F284,F286:F291,F293:F297)</f>
        <v>44612601</v>
      </c>
      <c r="G299" s="37">
        <f t="shared" si="64"/>
        <v>0.21926101354362815</v>
      </c>
      <c r="H299" s="32">
        <f>SUM(H263:H266,H268:H274,H276:H284,H286:H291,H293:H297)</f>
        <v>46382352</v>
      </c>
      <c r="I299" s="37">
        <f t="shared" si="65"/>
        <v>0.22795894617436288</v>
      </c>
      <c r="J299" s="32">
        <f>SUM(J263:J266,J268:J274,J276:J284,J286:J291,J293:J297)</f>
        <v>44835680</v>
      </c>
      <c r="K299" s="37">
        <f t="shared" si="66"/>
        <v>0.21419326885061599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135830633</v>
      </c>
      <c r="O299" s="37">
        <f t="shared" si="69"/>
        <v>0.64890300074222917</v>
      </c>
      <c r="P299" s="32">
        <f>SUM(P263:P266,P268:P274,P276:P284,P286:P291,P293:P297)</f>
        <v>38552825</v>
      </c>
      <c r="Q299" s="32">
        <f>SUM(Q263:Q266,Q268:Q274,Q276:Q284,Q286:Q291,Q293:Q297)</f>
        <v>172694997</v>
      </c>
      <c r="R299" s="32">
        <f>SUM(R263:R266,R268:R274,R276:R284,R286:R291,R293:R297)</f>
        <v>180501967</v>
      </c>
      <c r="S299" s="32">
        <f>SUM(S263:S266,S268:S274,S276:S284,S286:S291,S293:S297)</f>
        <v>125260090</v>
      </c>
      <c r="T299" s="37">
        <f t="shared" si="70"/>
        <v>0.69395415508131275</v>
      </c>
      <c r="U299" s="37">
        <f t="shared" si="71"/>
        <v>0.16296743494153798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5482443536</v>
      </c>
      <c r="E302" s="31">
        <v>5001314746</v>
      </c>
      <c r="F302" s="31">
        <v>1049367693</v>
      </c>
      <c r="G302" s="36">
        <f t="shared" ref="G302:G339" si="72">IF(($D302     =0),0,($F302     /$D302     ))</f>
        <v>0.19140510724997278</v>
      </c>
      <c r="H302" s="31">
        <v>1239395485</v>
      </c>
      <c r="I302" s="36">
        <f t="shared" ref="I302:I339" si="73">IF(($D302     =0),0,($H302     /$D302     ))</f>
        <v>0.22606625619791881</v>
      </c>
      <c r="J302" s="31">
        <v>1117004980</v>
      </c>
      <c r="K302" s="36">
        <f t="shared" ref="K302:K339" si="74">IF(($E302     =0),0,($J302     /$E302     ))</f>
        <v>0.22334226832921664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3405768158</v>
      </c>
      <c r="O302" s="36">
        <f t="shared" ref="O302:O339" si="77">IF(($E302     =0),0,($N302     /$E302     ))</f>
        <v>0.6809745698816293</v>
      </c>
      <c r="P302" s="31">
        <v>1383647417</v>
      </c>
      <c r="Q302" s="31">
        <v>5201703755</v>
      </c>
      <c r="R302" s="31">
        <v>5156927115</v>
      </c>
      <c r="S302" s="31">
        <v>3417020273</v>
      </c>
      <c r="T302" s="36">
        <f t="shared" ref="T302:T339" si="78">IF(($R302     =0),0,($S302     /$R302     ))</f>
        <v>0.66260782764621251</v>
      </c>
      <c r="U302" s="36">
        <f t="shared" ref="U302:U339" si="79">IF(($P302     =0),0,(($J302     /$P302     )-1))</f>
        <v>-0.19270981445412549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5482443536</v>
      </c>
      <c r="E303" s="32">
        <f>E302</f>
        <v>5001314746</v>
      </c>
      <c r="F303" s="32">
        <f>F302</f>
        <v>1049367693</v>
      </c>
      <c r="G303" s="37">
        <f t="shared" si="72"/>
        <v>0.19140510724997278</v>
      </c>
      <c r="H303" s="32">
        <f>H302</f>
        <v>1239395485</v>
      </c>
      <c r="I303" s="37">
        <f t="shared" si="73"/>
        <v>0.22606625619791881</v>
      </c>
      <c r="J303" s="32">
        <f>J302</f>
        <v>1117004980</v>
      </c>
      <c r="K303" s="37">
        <f t="shared" si="74"/>
        <v>0.22334226832921664</v>
      </c>
      <c r="L303" s="32">
        <f>L302</f>
        <v>0</v>
      </c>
      <c r="M303" s="37">
        <f t="shared" si="75"/>
        <v>0</v>
      </c>
      <c r="N303" s="32">
        <f t="shared" si="76"/>
        <v>3405768158</v>
      </c>
      <c r="O303" s="37">
        <f t="shared" si="77"/>
        <v>0.6809745698816293</v>
      </c>
      <c r="P303" s="32">
        <f>P302</f>
        <v>1383647417</v>
      </c>
      <c r="Q303" s="32">
        <f>Q302</f>
        <v>5201703755</v>
      </c>
      <c r="R303" s="32">
        <f>R302</f>
        <v>5156927115</v>
      </c>
      <c r="S303" s="32">
        <f>S302</f>
        <v>3417020273</v>
      </c>
      <c r="T303" s="37">
        <f t="shared" si="78"/>
        <v>0.66260782764621251</v>
      </c>
      <c r="U303" s="37">
        <f t="shared" si="79"/>
        <v>-0.19270981445412549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24458219</v>
      </c>
      <c r="E304" s="31">
        <v>23861437</v>
      </c>
      <c r="F304" s="31">
        <v>3304051</v>
      </c>
      <c r="G304" s="36">
        <f t="shared" si="72"/>
        <v>0.13508959912412266</v>
      </c>
      <c r="H304" s="31">
        <v>4181995</v>
      </c>
      <c r="I304" s="36">
        <f t="shared" si="73"/>
        <v>0.17098526266364694</v>
      </c>
      <c r="J304" s="31">
        <v>8540183</v>
      </c>
      <c r="K304" s="36">
        <f t="shared" si="74"/>
        <v>0.35790732134028641</v>
      </c>
      <c r="L304" s="31">
        <v>0</v>
      </c>
      <c r="M304" s="36">
        <f t="shared" si="75"/>
        <v>0</v>
      </c>
      <c r="N304" s="31">
        <f t="shared" si="76"/>
        <v>16026229</v>
      </c>
      <c r="O304" s="36">
        <f t="shared" si="77"/>
        <v>0.67163721112018526</v>
      </c>
      <c r="P304" s="31">
        <v>3407746</v>
      </c>
      <c r="Q304" s="31">
        <v>24757925</v>
      </c>
      <c r="R304" s="31">
        <v>23281101</v>
      </c>
      <c r="S304" s="31">
        <v>10513271</v>
      </c>
      <c r="T304" s="36">
        <f t="shared" si="78"/>
        <v>0.45157963104923604</v>
      </c>
      <c r="U304" s="36">
        <f t="shared" si="79"/>
        <v>1.5061090233837851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52258509</v>
      </c>
      <c r="E305" s="31">
        <v>60408268</v>
      </c>
      <c r="F305" s="31">
        <v>12629210</v>
      </c>
      <c r="G305" s="36">
        <f t="shared" si="72"/>
        <v>0.24166801238052926</v>
      </c>
      <c r="H305" s="31">
        <v>13719339</v>
      </c>
      <c r="I305" s="36">
        <f t="shared" si="73"/>
        <v>0.26252832816183103</v>
      </c>
      <c r="J305" s="31">
        <v>15740866</v>
      </c>
      <c r="K305" s="36">
        <f t="shared" si="74"/>
        <v>0.26057469484144125</v>
      </c>
      <c r="L305" s="31">
        <v>0</v>
      </c>
      <c r="M305" s="36">
        <f t="shared" si="75"/>
        <v>0</v>
      </c>
      <c r="N305" s="31">
        <f t="shared" si="76"/>
        <v>42089415</v>
      </c>
      <c r="O305" s="36">
        <f t="shared" si="77"/>
        <v>0.69674924300097463</v>
      </c>
      <c r="P305" s="31">
        <v>14005218</v>
      </c>
      <c r="Q305" s="31">
        <v>44656575</v>
      </c>
      <c r="R305" s="31">
        <v>52027019</v>
      </c>
      <c r="S305" s="31">
        <v>36597409</v>
      </c>
      <c r="T305" s="36">
        <f t="shared" si="78"/>
        <v>0.70343082697088599</v>
      </c>
      <c r="U305" s="36">
        <f t="shared" si="79"/>
        <v>0.12392866715819784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43938500</v>
      </c>
      <c r="E306" s="31">
        <v>44735933</v>
      </c>
      <c r="F306" s="31">
        <v>9676943</v>
      </c>
      <c r="G306" s="36">
        <f t="shared" si="72"/>
        <v>0.22023835588379212</v>
      </c>
      <c r="H306" s="31">
        <v>11244169</v>
      </c>
      <c r="I306" s="36">
        <f t="shared" si="73"/>
        <v>0.25590698362483927</v>
      </c>
      <c r="J306" s="31">
        <v>10351339</v>
      </c>
      <c r="K306" s="36">
        <f t="shared" si="74"/>
        <v>0.23138757383242683</v>
      </c>
      <c r="L306" s="31">
        <v>0</v>
      </c>
      <c r="M306" s="36">
        <f t="shared" si="75"/>
        <v>0</v>
      </c>
      <c r="N306" s="31">
        <f t="shared" si="76"/>
        <v>31272451</v>
      </c>
      <c r="O306" s="36">
        <f t="shared" si="77"/>
        <v>0.69904546307327486</v>
      </c>
      <c r="P306" s="31">
        <v>8728015</v>
      </c>
      <c r="Q306" s="31">
        <v>43666333</v>
      </c>
      <c r="R306" s="31">
        <v>41711150</v>
      </c>
      <c r="S306" s="31">
        <v>30553463</v>
      </c>
      <c r="T306" s="36">
        <f t="shared" si="78"/>
        <v>0.73250109383222473</v>
      </c>
      <c r="U306" s="36">
        <f t="shared" si="79"/>
        <v>0.18599005615824438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79679138</v>
      </c>
      <c r="E307" s="31">
        <v>79102832</v>
      </c>
      <c r="F307" s="31">
        <v>19555091</v>
      </c>
      <c r="G307" s="36">
        <f t="shared" si="72"/>
        <v>0.24542297382785441</v>
      </c>
      <c r="H307" s="31">
        <v>17568583</v>
      </c>
      <c r="I307" s="36">
        <f t="shared" si="73"/>
        <v>0.22049162981657758</v>
      </c>
      <c r="J307" s="31">
        <v>17530932</v>
      </c>
      <c r="K307" s="36">
        <f t="shared" si="74"/>
        <v>0.22162205267189422</v>
      </c>
      <c r="L307" s="31">
        <v>0</v>
      </c>
      <c r="M307" s="36">
        <f t="shared" si="75"/>
        <v>0</v>
      </c>
      <c r="N307" s="31">
        <f t="shared" si="76"/>
        <v>54654606</v>
      </c>
      <c r="O307" s="36">
        <f t="shared" si="77"/>
        <v>0.69093109081100912</v>
      </c>
      <c r="P307" s="31">
        <v>12785719</v>
      </c>
      <c r="Q307" s="31">
        <v>69417659</v>
      </c>
      <c r="R307" s="31">
        <v>69481881</v>
      </c>
      <c r="S307" s="31">
        <v>43278259</v>
      </c>
      <c r="T307" s="36">
        <f t="shared" si="78"/>
        <v>0.62287114823503409</v>
      </c>
      <c r="U307" s="36">
        <f t="shared" si="79"/>
        <v>0.3711338408109861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107805241</v>
      </c>
      <c r="E308" s="31">
        <v>116148935</v>
      </c>
      <c r="F308" s="31">
        <v>15273326</v>
      </c>
      <c r="G308" s="36">
        <f t="shared" si="72"/>
        <v>0.14167517143252803</v>
      </c>
      <c r="H308" s="31">
        <v>19955652</v>
      </c>
      <c r="I308" s="36">
        <f t="shared" si="73"/>
        <v>0.18510836592814631</v>
      </c>
      <c r="J308" s="31">
        <v>17739800</v>
      </c>
      <c r="K308" s="36">
        <f t="shared" si="74"/>
        <v>0.15273321274964768</v>
      </c>
      <c r="L308" s="31">
        <v>0</v>
      </c>
      <c r="M308" s="36">
        <f t="shared" si="75"/>
        <v>0</v>
      </c>
      <c r="N308" s="31">
        <f t="shared" si="76"/>
        <v>52968778</v>
      </c>
      <c r="O308" s="36">
        <f t="shared" si="77"/>
        <v>0.4560418741678518</v>
      </c>
      <c r="P308" s="31">
        <v>16238865</v>
      </c>
      <c r="Q308" s="31">
        <v>104801149</v>
      </c>
      <c r="R308" s="31">
        <v>96670821</v>
      </c>
      <c r="S308" s="31">
        <v>49617680</v>
      </c>
      <c r="T308" s="36">
        <f t="shared" si="78"/>
        <v>0.51326428685238956</v>
      </c>
      <c r="U308" s="36">
        <f t="shared" si="79"/>
        <v>9.2428565666381246E-2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55133026</v>
      </c>
      <c r="E309" s="31">
        <v>67641323</v>
      </c>
      <c r="F309" s="31">
        <v>12448898</v>
      </c>
      <c r="G309" s="36">
        <f t="shared" si="72"/>
        <v>0.22579747391336727</v>
      </c>
      <c r="H309" s="31">
        <v>13869346</v>
      </c>
      <c r="I309" s="36">
        <f t="shared" si="73"/>
        <v>0.25156148693888125</v>
      </c>
      <c r="J309" s="31">
        <v>14154156</v>
      </c>
      <c r="K309" s="36">
        <f t="shared" si="74"/>
        <v>0.20925309222588684</v>
      </c>
      <c r="L309" s="31">
        <v>0</v>
      </c>
      <c r="M309" s="36">
        <f t="shared" si="75"/>
        <v>0</v>
      </c>
      <c r="N309" s="31">
        <f t="shared" si="76"/>
        <v>40472400</v>
      </c>
      <c r="O309" s="36">
        <f t="shared" si="77"/>
        <v>0.59833838554577057</v>
      </c>
      <c r="P309" s="31">
        <v>11872703</v>
      </c>
      <c r="Q309" s="31">
        <v>47488626</v>
      </c>
      <c r="R309" s="31">
        <v>54547605</v>
      </c>
      <c r="S309" s="31">
        <v>36074278</v>
      </c>
      <c r="T309" s="36">
        <f t="shared" si="78"/>
        <v>0.66133569017374827</v>
      </c>
      <c r="U309" s="36">
        <f t="shared" si="79"/>
        <v>0.1921595276155732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363272633</v>
      </c>
      <c r="E310" s="32">
        <f>SUM(E304:E309)</f>
        <v>391898728</v>
      </c>
      <c r="F310" s="32">
        <f>SUM(F304:F309)</f>
        <v>72887519</v>
      </c>
      <c r="G310" s="37">
        <f t="shared" si="72"/>
        <v>0.20064137063691226</v>
      </c>
      <c r="H310" s="32">
        <f>SUM(H304:H309)</f>
        <v>80539084</v>
      </c>
      <c r="I310" s="37">
        <f t="shared" si="73"/>
        <v>0.22170424271954448</v>
      </c>
      <c r="J310" s="32">
        <f>SUM(J304:J309)</f>
        <v>84057276</v>
      </c>
      <c r="K310" s="37">
        <f t="shared" si="74"/>
        <v>0.21448723865212443</v>
      </c>
      <c r="L310" s="32">
        <f>SUM(L304:L309)</f>
        <v>0</v>
      </c>
      <c r="M310" s="37">
        <f t="shared" si="75"/>
        <v>0</v>
      </c>
      <c r="N310" s="32">
        <f t="shared" si="76"/>
        <v>237483879</v>
      </c>
      <c r="O310" s="37">
        <f t="shared" si="77"/>
        <v>0.60598277573383708</v>
      </c>
      <c r="P310" s="32">
        <f>SUM(P304:P309)</f>
        <v>67038266</v>
      </c>
      <c r="Q310" s="32">
        <f>SUM(Q304:Q309)</f>
        <v>334788267</v>
      </c>
      <c r="R310" s="32">
        <f>SUM(R304:R309)</f>
        <v>337719577</v>
      </c>
      <c r="S310" s="32">
        <f>SUM(S304:S309)</f>
        <v>206634360</v>
      </c>
      <c r="T310" s="37">
        <f t="shared" si="78"/>
        <v>0.61185188562521498</v>
      </c>
      <c r="U310" s="37">
        <f t="shared" si="79"/>
        <v>0.25387008070882988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66744566</v>
      </c>
      <c r="E311" s="31">
        <v>65010862</v>
      </c>
      <c r="F311" s="31">
        <v>11604921</v>
      </c>
      <c r="G311" s="36">
        <f t="shared" si="72"/>
        <v>0.17387064888548381</v>
      </c>
      <c r="H311" s="31">
        <v>11966843</v>
      </c>
      <c r="I311" s="36">
        <f t="shared" si="73"/>
        <v>0.17929314275562147</v>
      </c>
      <c r="J311" s="31">
        <v>11462474</v>
      </c>
      <c r="K311" s="36">
        <f t="shared" si="74"/>
        <v>0.17631629003780938</v>
      </c>
      <c r="L311" s="31">
        <v>0</v>
      </c>
      <c r="M311" s="36">
        <f t="shared" si="75"/>
        <v>0</v>
      </c>
      <c r="N311" s="31">
        <f t="shared" si="76"/>
        <v>35034238</v>
      </c>
      <c r="O311" s="36">
        <f t="shared" si="77"/>
        <v>0.53889822288466194</v>
      </c>
      <c r="P311" s="31">
        <v>11113567</v>
      </c>
      <c r="Q311" s="31">
        <v>56941648</v>
      </c>
      <c r="R311" s="31">
        <v>55840130</v>
      </c>
      <c r="S311" s="31">
        <v>31958977</v>
      </c>
      <c r="T311" s="36">
        <f t="shared" si="78"/>
        <v>0.57232991757003426</v>
      </c>
      <c r="U311" s="36">
        <f t="shared" si="79"/>
        <v>3.1394690831485494E-2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267726474</v>
      </c>
      <c r="E312" s="31">
        <v>271698365</v>
      </c>
      <c r="F312" s="31">
        <v>30931089</v>
      </c>
      <c r="G312" s="36">
        <f t="shared" si="72"/>
        <v>0.11553242582950538</v>
      </c>
      <c r="H312" s="31">
        <v>77462698</v>
      </c>
      <c r="I312" s="36">
        <f t="shared" si="73"/>
        <v>0.28933521904897608</v>
      </c>
      <c r="J312" s="31">
        <v>41221705</v>
      </c>
      <c r="K312" s="36">
        <f t="shared" si="74"/>
        <v>0.15171863474408467</v>
      </c>
      <c r="L312" s="31">
        <v>0</v>
      </c>
      <c r="M312" s="36">
        <f t="shared" si="75"/>
        <v>0</v>
      </c>
      <c r="N312" s="31">
        <f t="shared" si="76"/>
        <v>149615492</v>
      </c>
      <c r="O312" s="36">
        <f t="shared" si="77"/>
        <v>0.5506676199542091</v>
      </c>
      <c r="P312" s="31">
        <v>33025001</v>
      </c>
      <c r="Q312" s="31">
        <v>245333832</v>
      </c>
      <c r="R312" s="31">
        <v>256108021</v>
      </c>
      <c r="S312" s="31">
        <v>134580476</v>
      </c>
      <c r="T312" s="36">
        <f t="shared" si="78"/>
        <v>0.52548325302158339</v>
      </c>
      <c r="U312" s="36">
        <f t="shared" si="79"/>
        <v>0.24819693419539934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437480369</v>
      </c>
      <c r="E313" s="31">
        <v>447030079</v>
      </c>
      <c r="F313" s="31">
        <v>23355600</v>
      </c>
      <c r="G313" s="36">
        <f t="shared" si="72"/>
        <v>5.3386624075010783E-2</v>
      </c>
      <c r="H313" s="31">
        <v>111330959</v>
      </c>
      <c r="I313" s="36">
        <f t="shared" si="73"/>
        <v>0.25448218226221714</v>
      </c>
      <c r="J313" s="31">
        <v>58305677</v>
      </c>
      <c r="K313" s="36">
        <f t="shared" si="74"/>
        <v>0.13042897947813484</v>
      </c>
      <c r="L313" s="31">
        <v>0</v>
      </c>
      <c r="M313" s="36">
        <f t="shared" si="75"/>
        <v>0</v>
      </c>
      <c r="N313" s="31">
        <f t="shared" si="76"/>
        <v>192992236</v>
      </c>
      <c r="O313" s="36">
        <f t="shared" si="77"/>
        <v>0.43172091782217636</v>
      </c>
      <c r="P313" s="31">
        <v>130608300</v>
      </c>
      <c r="Q313" s="31">
        <v>345533823</v>
      </c>
      <c r="R313" s="31">
        <v>368363173</v>
      </c>
      <c r="S313" s="31">
        <v>179159170</v>
      </c>
      <c r="T313" s="36">
        <f t="shared" si="78"/>
        <v>0.48636558465088475</v>
      </c>
      <c r="U313" s="36">
        <f t="shared" si="79"/>
        <v>-0.55358367730075342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216251500</v>
      </c>
      <c r="E314" s="31">
        <v>191076941</v>
      </c>
      <c r="F314" s="31">
        <v>14940225</v>
      </c>
      <c r="G314" s="36">
        <f t="shared" si="72"/>
        <v>6.9087266446706722E-2</v>
      </c>
      <c r="H314" s="31">
        <v>15911845</v>
      </c>
      <c r="I314" s="36">
        <f t="shared" si="73"/>
        <v>7.358027574375206E-2</v>
      </c>
      <c r="J314" s="31">
        <v>39959713</v>
      </c>
      <c r="K314" s="36">
        <f t="shared" si="74"/>
        <v>0.20912891315336685</v>
      </c>
      <c r="L314" s="31">
        <v>0</v>
      </c>
      <c r="M314" s="36">
        <f t="shared" si="75"/>
        <v>0</v>
      </c>
      <c r="N314" s="31">
        <f t="shared" si="76"/>
        <v>70811783</v>
      </c>
      <c r="O314" s="36">
        <f t="shared" si="77"/>
        <v>0.37059303246852793</v>
      </c>
      <c r="P314" s="31">
        <v>105863683</v>
      </c>
      <c r="Q314" s="31">
        <v>223756494</v>
      </c>
      <c r="R314" s="31">
        <v>208140536</v>
      </c>
      <c r="S314" s="31">
        <v>134776517</v>
      </c>
      <c r="T314" s="36">
        <f t="shared" si="78"/>
        <v>0.64752652025456492</v>
      </c>
      <c r="U314" s="36">
        <f t="shared" si="79"/>
        <v>-0.62253615340399593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47611044</v>
      </c>
      <c r="E315" s="31">
        <v>51351465</v>
      </c>
      <c r="F315" s="31">
        <v>10903055</v>
      </c>
      <c r="G315" s="36">
        <f t="shared" si="72"/>
        <v>0.22900264484853555</v>
      </c>
      <c r="H315" s="31">
        <v>14625696</v>
      </c>
      <c r="I315" s="36">
        <f t="shared" si="73"/>
        <v>0.30719124747611082</v>
      </c>
      <c r="J315" s="31">
        <v>10580831</v>
      </c>
      <c r="K315" s="36">
        <f t="shared" si="74"/>
        <v>0.20604730556372636</v>
      </c>
      <c r="L315" s="31">
        <v>0</v>
      </c>
      <c r="M315" s="36">
        <f t="shared" si="75"/>
        <v>0</v>
      </c>
      <c r="N315" s="31">
        <f t="shared" si="76"/>
        <v>36109582</v>
      </c>
      <c r="O315" s="36">
        <f t="shared" si="77"/>
        <v>0.70318504058258124</v>
      </c>
      <c r="P315" s="31">
        <v>10750428</v>
      </c>
      <c r="Q315" s="31">
        <v>41141810</v>
      </c>
      <c r="R315" s="31">
        <v>44154365</v>
      </c>
      <c r="S315" s="31">
        <v>32490512</v>
      </c>
      <c r="T315" s="36">
        <f t="shared" si="78"/>
        <v>0.73583918600120279</v>
      </c>
      <c r="U315" s="36">
        <f t="shared" si="79"/>
        <v>-1.5775837017837802E-2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69727439</v>
      </c>
      <c r="E316" s="31">
        <v>73953006</v>
      </c>
      <c r="F316" s="31">
        <v>10642459</v>
      </c>
      <c r="G316" s="36">
        <f t="shared" si="72"/>
        <v>0.15262942612878697</v>
      </c>
      <c r="H316" s="31">
        <v>20592693</v>
      </c>
      <c r="I316" s="36">
        <f t="shared" si="73"/>
        <v>0.29533126836911361</v>
      </c>
      <c r="J316" s="31">
        <v>23939875</v>
      </c>
      <c r="K316" s="36">
        <f t="shared" si="74"/>
        <v>0.32371740237306917</v>
      </c>
      <c r="L316" s="31">
        <v>0</v>
      </c>
      <c r="M316" s="36">
        <f t="shared" si="75"/>
        <v>0</v>
      </c>
      <c r="N316" s="31">
        <f t="shared" si="76"/>
        <v>55175027</v>
      </c>
      <c r="O316" s="36">
        <f t="shared" si="77"/>
        <v>0.7460822755467168</v>
      </c>
      <c r="P316" s="31">
        <v>22293794</v>
      </c>
      <c r="Q316" s="31">
        <v>71558346</v>
      </c>
      <c r="R316" s="31">
        <v>70103760</v>
      </c>
      <c r="S316" s="31">
        <v>52904499</v>
      </c>
      <c r="T316" s="36">
        <f t="shared" si="78"/>
        <v>0.75465993550131971</v>
      </c>
      <c r="U316" s="36">
        <f t="shared" si="79"/>
        <v>7.3835839696015926E-2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1105541392</v>
      </c>
      <c r="E317" s="32">
        <f>SUM(E311:E316)</f>
        <v>1100120718</v>
      </c>
      <c r="F317" s="32">
        <f>SUM(F311:F316)</f>
        <v>102377349</v>
      </c>
      <c r="G317" s="37">
        <f t="shared" si="72"/>
        <v>9.2603813607369662E-2</v>
      </c>
      <c r="H317" s="32">
        <f>SUM(H311:H316)</f>
        <v>251890734</v>
      </c>
      <c r="I317" s="37">
        <f t="shared" si="73"/>
        <v>0.22784378388973064</v>
      </c>
      <c r="J317" s="32">
        <f>SUM(J311:J316)</f>
        <v>185470275</v>
      </c>
      <c r="K317" s="37">
        <f t="shared" si="74"/>
        <v>0.16859083913734638</v>
      </c>
      <c r="L317" s="32">
        <f>SUM(L311:L316)</f>
        <v>0</v>
      </c>
      <c r="M317" s="37">
        <f t="shared" si="75"/>
        <v>0</v>
      </c>
      <c r="N317" s="32">
        <f t="shared" si="76"/>
        <v>539738358</v>
      </c>
      <c r="O317" s="37">
        <f t="shared" si="77"/>
        <v>0.49061739240874835</v>
      </c>
      <c r="P317" s="32">
        <f>SUM(P311:P316)</f>
        <v>313654773</v>
      </c>
      <c r="Q317" s="32">
        <f>SUM(Q311:Q316)</f>
        <v>984265953</v>
      </c>
      <c r="R317" s="32">
        <f>SUM(R311:R316)</f>
        <v>1002709985</v>
      </c>
      <c r="S317" s="32">
        <f>SUM(S311:S316)</f>
        <v>565870151</v>
      </c>
      <c r="T317" s="37">
        <f t="shared" si="78"/>
        <v>0.56434079590820074</v>
      </c>
      <c r="U317" s="37">
        <f t="shared" si="79"/>
        <v>-0.40868020841500152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59767388</v>
      </c>
      <c r="E318" s="31">
        <v>70444114</v>
      </c>
      <c r="F318" s="31">
        <v>13075058</v>
      </c>
      <c r="G318" s="36">
        <f t="shared" si="72"/>
        <v>0.21876575901225598</v>
      </c>
      <c r="H318" s="31">
        <v>15042884</v>
      </c>
      <c r="I318" s="36">
        <f t="shared" si="73"/>
        <v>0.25169050385805719</v>
      </c>
      <c r="J318" s="31">
        <v>21892051</v>
      </c>
      <c r="K318" s="36">
        <f t="shared" si="74"/>
        <v>0.3107718978479877</v>
      </c>
      <c r="L318" s="31">
        <v>0</v>
      </c>
      <c r="M318" s="36">
        <f t="shared" si="75"/>
        <v>0</v>
      </c>
      <c r="N318" s="31">
        <f t="shared" si="76"/>
        <v>50009993</v>
      </c>
      <c r="O318" s="36">
        <f t="shared" si="77"/>
        <v>0.70992436642754853</v>
      </c>
      <c r="P318" s="31">
        <v>11016289</v>
      </c>
      <c r="Q318" s="31">
        <v>53418632</v>
      </c>
      <c r="R318" s="31">
        <v>51740496</v>
      </c>
      <c r="S318" s="31">
        <v>40746819</v>
      </c>
      <c r="T318" s="36">
        <f t="shared" si="78"/>
        <v>0.78752277519720726</v>
      </c>
      <c r="U318" s="36">
        <f t="shared" si="79"/>
        <v>0.98724370793104654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212178122</v>
      </c>
      <c r="E319" s="31">
        <v>203009045</v>
      </c>
      <c r="F319" s="31">
        <v>38317540</v>
      </c>
      <c r="G319" s="36">
        <f t="shared" si="72"/>
        <v>0.18059138067024649</v>
      </c>
      <c r="H319" s="31">
        <v>52202101</v>
      </c>
      <c r="I319" s="36">
        <f t="shared" si="73"/>
        <v>0.24602961185602348</v>
      </c>
      <c r="J319" s="31">
        <v>33698528</v>
      </c>
      <c r="K319" s="36">
        <f t="shared" si="74"/>
        <v>0.16599520479493907</v>
      </c>
      <c r="L319" s="31">
        <v>0</v>
      </c>
      <c r="M319" s="36">
        <f t="shared" si="75"/>
        <v>0</v>
      </c>
      <c r="N319" s="31">
        <f t="shared" si="76"/>
        <v>124218169</v>
      </c>
      <c r="O319" s="36">
        <f t="shared" si="77"/>
        <v>0.61188489902013976</v>
      </c>
      <c r="P319" s="31">
        <v>44541017</v>
      </c>
      <c r="Q319" s="31">
        <v>169928362</v>
      </c>
      <c r="R319" s="31">
        <v>199705743</v>
      </c>
      <c r="S319" s="31">
        <v>128426834</v>
      </c>
      <c r="T319" s="36">
        <f t="shared" si="78"/>
        <v>0.64308032443513652</v>
      </c>
      <c r="U319" s="36">
        <f t="shared" si="79"/>
        <v>-0.24342706409240722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6025524</v>
      </c>
      <c r="E320" s="31">
        <v>6481151</v>
      </c>
      <c r="F320" s="31">
        <v>1016797</v>
      </c>
      <c r="G320" s="36">
        <f t="shared" si="72"/>
        <v>0.16874831135018298</v>
      </c>
      <c r="H320" s="31">
        <v>1966137</v>
      </c>
      <c r="I320" s="36">
        <f t="shared" si="73"/>
        <v>0.32630141378575539</v>
      </c>
      <c r="J320" s="31">
        <v>887991</v>
      </c>
      <c r="K320" s="36">
        <f t="shared" si="74"/>
        <v>0.13701131172534015</v>
      </c>
      <c r="L320" s="31">
        <v>0</v>
      </c>
      <c r="M320" s="36">
        <f t="shared" si="75"/>
        <v>0</v>
      </c>
      <c r="N320" s="31">
        <f t="shared" si="76"/>
        <v>3870925</v>
      </c>
      <c r="O320" s="36">
        <f t="shared" si="77"/>
        <v>0.59725888194859211</v>
      </c>
      <c r="P320" s="31">
        <v>1033075</v>
      </c>
      <c r="Q320" s="31">
        <v>5900940</v>
      </c>
      <c r="R320" s="31">
        <v>5389835</v>
      </c>
      <c r="S320" s="31">
        <v>3052935</v>
      </c>
      <c r="T320" s="36">
        <f t="shared" si="78"/>
        <v>0.56642457514933198</v>
      </c>
      <c r="U320" s="36">
        <f t="shared" si="79"/>
        <v>-0.14043898071292016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55276963</v>
      </c>
      <c r="E321" s="31">
        <v>48825239</v>
      </c>
      <c r="F321" s="31">
        <v>19014790</v>
      </c>
      <c r="G321" s="36">
        <f t="shared" si="72"/>
        <v>0.34399122108065161</v>
      </c>
      <c r="H321" s="31">
        <v>19516904</v>
      </c>
      <c r="I321" s="36">
        <f t="shared" si="73"/>
        <v>0.35307482431695825</v>
      </c>
      <c r="J321" s="31">
        <v>18985619</v>
      </c>
      <c r="K321" s="36">
        <f t="shared" si="74"/>
        <v>0.38884846011711277</v>
      </c>
      <c r="L321" s="31">
        <v>0</v>
      </c>
      <c r="M321" s="36">
        <f t="shared" si="75"/>
        <v>0</v>
      </c>
      <c r="N321" s="31">
        <f t="shared" si="76"/>
        <v>57517313</v>
      </c>
      <c r="O321" s="36">
        <f t="shared" si="77"/>
        <v>1.1780241976900512</v>
      </c>
      <c r="P321" s="31">
        <v>12361876</v>
      </c>
      <c r="Q321" s="31">
        <v>50255748</v>
      </c>
      <c r="R321" s="31">
        <v>53992997</v>
      </c>
      <c r="S321" s="31">
        <v>36865305</v>
      </c>
      <c r="T321" s="36">
        <f t="shared" si="78"/>
        <v>0.68277937970363078</v>
      </c>
      <c r="U321" s="36">
        <f t="shared" si="79"/>
        <v>0.53582021045996586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46060296</v>
      </c>
      <c r="E322" s="31">
        <v>47449195</v>
      </c>
      <c r="F322" s="31">
        <v>10088148</v>
      </c>
      <c r="G322" s="36">
        <f t="shared" si="72"/>
        <v>0.21902047698521088</v>
      </c>
      <c r="H322" s="31">
        <v>12325794</v>
      </c>
      <c r="I322" s="36">
        <f t="shared" si="73"/>
        <v>0.26760127637911835</v>
      </c>
      <c r="J322" s="31">
        <v>12381710</v>
      </c>
      <c r="K322" s="36">
        <f t="shared" si="74"/>
        <v>0.26094668202484783</v>
      </c>
      <c r="L322" s="31">
        <v>0</v>
      </c>
      <c r="M322" s="36">
        <f t="shared" si="75"/>
        <v>0</v>
      </c>
      <c r="N322" s="31">
        <f t="shared" si="76"/>
        <v>34795652</v>
      </c>
      <c r="O322" s="36">
        <f t="shared" si="77"/>
        <v>0.73332439043486408</v>
      </c>
      <c r="P322" s="31">
        <v>12503575</v>
      </c>
      <c r="Q322" s="31">
        <v>44963031</v>
      </c>
      <c r="R322" s="31">
        <v>45066537</v>
      </c>
      <c r="S322" s="31">
        <v>32840876</v>
      </c>
      <c r="T322" s="36">
        <f t="shared" si="78"/>
        <v>0.72871975940818345</v>
      </c>
      <c r="U322" s="36">
        <f t="shared" si="79"/>
        <v>-9.7464125260176004E-3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379308293</v>
      </c>
      <c r="E323" s="32">
        <f>SUM(E318:E322)</f>
        <v>376208744</v>
      </c>
      <c r="F323" s="32">
        <f>SUM(F318:F322)</f>
        <v>81512333</v>
      </c>
      <c r="G323" s="37">
        <f t="shared" si="72"/>
        <v>0.21489731309407464</v>
      </c>
      <c r="H323" s="32">
        <f>SUM(H318:H322)</f>
        <v>101053820</v>
      </c>
      <c r="I323" s="37">
        <f t="shared" si="73"/>
        <v>0.26641605750496999</v>
      </c>
      <c r="J323" s="32">
        <f>SUM(J318:J322)</f>
        <v>87845899</v>
      </c>
      <c r="K323" s="37">
        <f t="shared" si="74"/>
        <v>0.23350307615391311</v>
      </c>
      <c r="L323" s="32">
        <f>SUM(L318:L322)</f>
        <v>0</v>
      </c>
      <c r="M323" s="37">
        <f t="shared" si="75"/>
        <v>0</v>
      </c>
      <c r="N323" s="32">
        <f t="shared" si="76"/>
        <v>270412052</v>
      </c>
      <c r="O323" s="37">
        <f t="shared" si="77"/>
        <v>0.71878194303745369</v>
      </c>
      <c r="P323" s="32">
        <f>SUM(P318:P322)</f>
        <v>81455832</v>
      </c>
      <c r="Q323" s="32">
        <f>SUM(Q318:Q322)</f>
        <v>324466713</v>
      </c>
      <c r="R323" s="32">
        <f>SUM(R318:R322)</f>
        <v>355895608</v>
      </c>
      <c r="S323" s="32">
        <f>SUM(S318:S322)</f>
        <v>241932769</v>
      </c>
      <c r="T323" s="37">
        <f t="shared" si="78"/>
        <v>0.67978576740401919</v>
      </c>
      <c r="U323" s="37">
        <f t="shared" si="79"/>
        <v>7.8448244196928751E-2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368692</v>
      </c>
      <c r="E324" s="31">
        <v>368692</v>
      </c>
      <c r="F324" s="31">
        <v>307701</v>
      </c>
      <c r="G324" s="36">
        <f t="shared" si="72"/>
        <v>0.83457465852256085</v>
      </c>
      <c r="H324" s="31">
        <v>427904</v>
      </c>
      <c r="I324" s="36">
        <f t="shared" si="73"/>
        <v>1.1606001757564579</v>
      </c>
      <c r="J324" s="31">
        <v>81477</v>
      </c>
      <c r="K324" s="36">
        <f t="shared" si="74"/>
        <v>0.22098933527171732</v>
      </c>
      <c r="L324" s="31">
        <v>0</v>
      </c>
      <c r="M324" s="36">
        <f t="shared" si="75"/>
        <v>0</v>
      </c>
      <c r="N324" s="31">
        <f t="shared" si="76"/>
        <v>817082</v>
      </c>
      <c r="O324" s="36">
        <f t="shared" si="77"/>
        <v>2.2161641695507361</v>
      </c>
      <c r="P324" s="31">
        <v>401275</v>
      </c>
      <c r="Q324" s="31">
        <v>405360</v>
      </c>
      <c r="R324" s="31">
        <v>405360</v>
      </c>
      <c r="S324" s="31">
        <v>1146280</v>
      </c>
      <c r="T324" s="36">
        <f t="shared" si="78"/>
        <v>2.8278073810933493</v>
      </c>
      <c r="U324" s="36">
        <f t="shared" si="79"/>
        <v>-0.796954706871846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93295475</v>
      </c>
      <c r="E325" s="31">
        <v>137919170</v>
      </c>
      <c r="F325" s="31">
        <v>8564979</v>
      </c>
      <c r="G325" s="36">
        <f t="shared" si="72"/>
        <v>9.1804870493451055E-2</v>
      </c>
      <c r="H325" s="31">
        <v>12261399</v>
      </c>
      <c r="I325" s="36">
        <f t="shared" si="73"/>
        <v>0.13142544158760111</v>
      </c>
      <c r="J325" s="31">
        <v>9922845</v>
      </c>
      <c r="K325" s="36">
        <f t="shared" si="74"/>
        <v>7.1946814935153688E-2</v>
      </c>
      <c r="L325" s="31">
        <v>0</v>
      </c>
      <c r="M325" s="36">
        <f t="shared" si="75"/>
        <v>0</v>
      </c>
      <c r="N325" s="31">
        <f t="shared" si="76"/>
        <v>30749223</v>
      </c>
      <c r="O325" s="36">
        <f t="shared" si="77"/>
        <v>0.22295104444146524</v>
      </c>
      <c r="P325" s="31">
        <v>8760558</v>
      </c>
      <c r="Q325" s="31">
        <v>88201348</v>
      </c>
      <c r="R325" s="31">
        <v>70513922</v>
      </c>
      <c r="S325" s="31">
        <v>26356988</v>
      </c>
      <c r="T325" s="36">
        <f t="shared" si="78"/>
        <v>0.37378417271982123</v>
      </c>
      <c r="U325" s="36">
        <f t="shared" si="79"/>
        <v>0.13267271331346708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123049232</v>
      </c>
      <c r="E326" s="31">
        <v>128513902</v>
      </c>
      <c r="F326" s="31">
        <v>20879489</v>
      </c>
      <c r="G326" s="36">
        <f t="shared" si="72"/>
        <v>0.16968402533385987</v>
      </c>
      <c r="H326" s="31">
        <v>28805913</v>
      </c>
      <c r="I326" s="36">
        <f t="shared" si="73"/>
        <v>0.23410071344451788</v>
      </c>
      <c r="J326" s="31">
        <v>28482326</v>
      </c>
      <c r="K326" s="36">
        <f t="shared" si="74"/>
        <v>0.22162836515538997</v>
      </c>
      <c r="L326" s="31">
        <v>0</v>
      </c>
      <c r="M326" s="36">
        <f t="shared" si="75"/>
        <v>0</v>
      </c>
      <c r="N326" s="31">
        <f t="shared" si="76"/>
        <v>78167728</v>
      </c>
      <c r="O326" s="36">
        <f t="shared" si="77"/>
        <v>0.60824336343005136</v>
      </c>
      <c r="P326" s="31">
        <v>27241925</v>
      </c>
      <c r="Q326" s="31">
        <v>98177110</v>
      </c>
      <c r="R326" s="31">
        <v>112189571</v>
      </c>
      <c r="S326" s="31">
        <v>77432177</v>
      </c>
      <c r="T326" s="36">
        <f t="shared" si="78"/>
        <v>0.69019050799293991</v>
      </c>
      <c r="U326" s="36">
        <f t="shared" si="79"/>
        <v>4.5532795498115508E-2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156784659</v>
      </c>
      <c r="E327" s="31">
        <v>158700154</v>
      </c>
      <c r="F327" s="31">
        <v>18136420</v>
      </c>
      <c r="G327" s="36">
        <f t="shared" si="72"/>
        <v>0.11567726151064307</v>
      </c>
      <c r="H327" s="31">
        <v>22969835</v>
      </c>
      <c r="I327" s="36">
        <f t="shared" si="73"/>
        <v>0.14650562846202958</v>
      </c>
      <c r="J327" s="31">
        <v>22029502</v>
      </c>
      <c r="K327" s="36">
        <f t="shared" si="74"/>
        <v>0.13881210222392096</v>
      </c>
      <c r="L327" s="31">
        <v>0</v>
      </c>
      <c r="M327" s="36">
        <f t="shared" si="75"/>
        <v>0</v>
      </c>
      <c r="N327" s="31">
        <f t="shared" si="76"/>
        <v>63135757</v>
      </c>
      <c r="O327" s="36">
        <f t="shared" si="77"/>
        <v>0.39783047091435086</v>
      </c>
      <c r="P327" s="31">
        <v>20390396</v>
      </c>
      <c r="Q327" s="31">
        <v>152495258</v>
      </c>
      <c r="R327" s="31">
        <v>150715258</v>
      </c>
      <c r="S327" s="31">
        <v>58084729</v>
      </c>
      <c r="T327" s="36">
        <f t="shared" si="78"/>
        <v>0.38539381991437127</v>
      </c>
      <c r="U327" s="36">
        <f t="shared" si="79"/>
        <v>8.0386177884921972E-2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56681400</v>
      </c>
      <c r="E328" s="31">
        <v>48903900</v>
      </c>
      <c r="F328" s="31">
        <v>9566515</v>
      </c>
      <c r="G328" s="36">
        <f t="shared" si="72"/>
        <v>0.168776970928735</v>
      </c>
      <c r="H328" s="31">
        <v>12624358</v>
      </c>
      <c r="I328" s="36">
        <f t="shared" si="73"/>
        <v>0.22272487976655481</v>
      </c>
      <c r="J328" s="31">
        <v>10568248</v>
      </c>
      <c r="K328" s="36">
        <f t="shared" si="74"/>
        <v>0.21610235584483037</v>
      </c>
      <c r="L328" s="31">
        <v>0</v>
      </c>
      <c r="M328" s="36">
        <f t="shared" si="75"/>
        <v>0</v>
      </c>
      <c r="N328" s="31">
        <f t="shared" si="76"/>
        <v>32759121</v>
      </c>
      <c r="O328" s="36">
        <f t="shared" si="77"/>
        <v>0.66986724985123891</v>
      </c>
      <c r="P328" s="31">
        <v>10696147</v>
      </c>
      <c r="Q328" s="31">
        <v>48792200</v>
      </c>
      <c r="R328" s="31">
        <v>52908600</v>
      </c>
      <c r="S328" s="31">
        <v>29730136</v>
      </c>
      <c r="T328" s="36">
        <f t="shared" si="78"/>
        <v>0.56191500058591604</v>
      </c>
      <c r="U328" s="36">
        <f t="shared" si="79"/>
        <v>-1.1957483381632605E-2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108747775</v>
      </c>
      <c r="E329" s="31">
        <v>115975582</v>
      </c>
      <c r="F329" s="31">
        <v>17517002</v>
      </c>
      <c r="G329" s="36">
        <f t="shared" si="72"/>
        <v>0.16107917610268349</v>
      </c>
      <c r="H329" s="31">
        <v>20508771</v>
      </c>
      <c r="I329" s="36">
        <f t="shared" si="73"/>
        <v>0.18859025851333511</v>
      </c>
      <c r="J329" s="31">
        <v>16344366</v>
      </c>
      <c r="K329" s="36">
        <f t="shared" si="74"/>
        <v>0.14092937252946919</v>
      </c>
      <c r="L329" s="31">
        <v>0</v>
      </c>
      <c r="M329" s="36">
        <f t="shared" si="75"/>
        <v>0</v>
      </c>
      <c r="N329" s="31">
        <f t="shared" si="76"/>
        <v>54370139</v>
      </c>
      <c r="O329" s="36">
        <f t="shared" si="77"/>
        <v>0.46880677865449299</v>
      </c>
      <c r="P329" s="31">
        <v>21717476</v>
      </c>
      <c r="Q329" s="31">
        <v>105313303</v>
      </c>
      <c r="R329" s="31">
        <v>107552086</v>
      </c>
      <c r="S329" s="31">
        <v>58071630</v>
      </c>
      <c r="T329" s="36">
        <f t="shared" si="78"/>
        <v>0.53993959726638863</v>
      </c>
      <c r="U329" s="36">
        <f t="shared" si="79"/>
        <v>-0.24740950559816433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134200189</v>
      </c>
      <c r="E330" s="31">
        <v>146244124</v>
      </c>
      <c r="F330" s="31">
        <v>16408231</v>
      </c>
      <c r="G330" s="36">
        <f t="shared" si="72"/>
        <v>0.12226682482541064</v>
      </c>
      <c r="H330" s="31">
        <v>24350575</v>
      </c>
      <c r="I330" s="36">
        <f t="shared" si="73"/>
        <v>0.18144963268270806</v>
      </c>
      <c r="J330" s="31">
        <v>22779763</v>
      </c>
      <c r="K330" s="36">
        <f t="shared" si="74"/>
        <v>0.15576532155233805</v>
      </c>
      <c r="L330" s="31">
        <v>0</v>
      </c>
      <c r="M330" s="36">
        <f t="shared" si="75"/>
        <v>0</v>
      </c>
      <c r="N330" s="31">
        <f t="shared" si="76"/>
        <v>63538569</v>
      </c>
      <c r="O330" s="36">
        <f t="shared" si="77"/>
        <v>0.43446920985351861</v>
      </c>
      <c r="P330" s="31">
        <v>21038944</v>
      </c>
      <c r="Q330" s="31">
        <v>144186009</v>
      </c>
      <c r="R330" s="31">
        <v>143949933</v>
      </c>
      <c r="S330" s="31">
        <v>59137808</v>
      </c>
      <c r="T330" s="36">
        <f t="shared" si="78"/>
        <v>0.41082205991717968</v>
      </c>
      <c r="U330" s="36">
        <f t="shared" si="79"/>
        <v>8.2742698492852096E-2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27018268</v>
      </c>
      <c r="E331" s="31">
        <v>27018268</v>
      </c>
      <c r="F331" s="31">
        <v>5599104</v>
      </c>
      <c r="G331" s="36">
        <f t="shared" si="72"/>
        <v>0.2072340092266462</v>
      </c>
      <c r="H331" s="31">
        <v>7337713</v>
      </c>
      <c r="I331" s="36">
        <f t="shared" si="73"/>
        <v>0.2715833968335794</v>
      </c>
      <c r="J331" s="31">
        <v>7840315</v>
      </c>
      <c r="K331" s="36">
        <f t="shared" si="74"/>
        <v>0.29018569954225043</v>
      </c>
      <c r="L331" s="31">
        <v>0</v>
      </c>
      <c r="M331" s="36">
        <f t="shared" si="75"/>
        <v>0</v>
      </c>
      <c r="N331" s="31">
        <f t="shared" si="76"/>
        <v>20777132</v>
      </c>
      <c r="O331" s="36">
        <f t="shared" si="77"/>
        <v>0.76900310560247609</v>
      </c>
      <c r="P331" s="31">
        <v>7296210</v>
      </c>
      <c r="Q331" s="31">
        <v>27406155</v>
      </c>
      <c r="R331" s="31">
        <v>25246335</v>
      </c>
      <c r="S331" s="31">
        <v>20333908</v>
      </c>
      <c r="T331" s="36">
        <f t="shared" si="78"/>
        <v>0.80542019267351084</v>
      </c>
      <c r="U331" s="36">
        <f t="shared" si="79"/>
        <v>7.4573648510665169E-2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700145690</v>
      </c>
      <c r="E332" s="32">
        <f>SUM(E324:E331)</f>
        <v>763643792</v>
      </c>
      <c r="F332" s="32">
        <f>SUM(F324:F331)</f>
        <v>96979441</v>
      </c>
      <c r="G332" s="37">
        <f t="shared" si="72"/>
        <v>0.13851323001074248</v>
      </c>
      <c r="H332" s="32">
        <f>SUM(H324:H331)</f>
        <v>129286468</v>
      </c>
      <c r="I332" s="37">
        <f t="shared" si="73"/>
        <v>0.18465652198758803</v>
      </c>
      <c r="J332" s="32">
        <f>SUM(J324:J331)</f>
        <v>118048842</v>
      </c>
      <c r="K332" s="37">
        <f t="shared" si="74"/>
        <v>0.15458626552941321</v>
      </c>
      <c r="L332" s="32">
        <f>SUM(L324:L331)</f>
        <v>0</v>
      </c>
      <c r="M332" s="37">
        <f t="shared" si="75"/>
        <v>0</v>
      </c>
      <c r="N332" s="32">
        <f t="shared" si="76"/>
        <v>344314751</v>
      </c>
      <c r="O332" s="37">
        <f t="shared" si="77"/>
        <v>0.45088397837718558</v>
      </c>
      <c r="P332" s="32">
        <f>SUM(P324:P331)</f>
        <v>117542931</v>
      </c>
      <c r="Q332" s="32">
        <f>SUM(Q324:Q331)</f>
        <v>664976743</v>
      </c>
      <c r="R332" s="32">
        <f>SUM(R324:R331)</f>
        <v>663481065</v>
      </c>
      <c r="S332" s="32">
        <f>SUM(S324:S331)</f>
        <v>330293656</v>
      </c>
      <c r="T332" s="37">
        <f t="shared" si="78"/>
        <v>0.49781926481956196</v>
      </c>
      <c r="U332" s="37">
        <f t="shared" si="79"/>
        <v>4.3040529591693577E-3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31917280</v>
      </c>
      <c r="E333" s="31">
        <v>25669018</v>
      </c>
      <c r="F333" s="31">
        <v>1018124</v>
      </c>
      <c r="G333" s="36">
        <f t="shared" si="72"/>
        <v>3.1898833484557583E-2</v>
      </c>
      <c r="H333" s="31">
        <v>1279408</v>
      </c>
      <c r="I333" s="36">
        <f t="shared" si="73"/>
        <v>4.008512003529123E-2</v>
      </c>
      <c r="J333" s="31">
        <v>778732</v>
      </c>
      <c r="K333" s="36">
        <f t="shared" si="74"/>
        <v>3.0337428568556851E-2</v>
      </c>
      <c r="L333" s="31">
        <v>0</v>
      </c>
      <c r="M333" s="36">
        <f t="shared" si="75"/>
        <v>0</v>
      </c>
      <c r="N333" s="31">
        <f t="shared" si="76"/>
        <v>3076264</v>
      </c>
      <c r="O333" s="36">
        <f t="shared" si="77"/>
        <v>0.11984346265213573</v>
      </c>
      <c r="P333" s="31">
        <v>7190987</v>
      </c>
      <c r="Q333" s="31">
        <v>32806369</v>
      </c>
      <c r="R333" s="31">
        <v>31018745</v>
      </c>
      <c r="S333" s="31">
        <v>21503876</v>
      </c>
      <c r="T333" s="36">
        <f t="shared" si="78"/>
        <v>0.69325422417960492</v>
      </c>
      <c r="U333" s="36">
        <f t="shared" si="79"/>
        <v>-0.89170721626947735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10753434</v>
      </c>
      <c r="E334" s="31">
        <v>10584954</v>
      </c>
      <c r="F334" s="31">
        <v>1719132</v>
      </c>
      <c r="G334" s="36">
        <f t="shared" si="72"/>
        <v>0.15986818722279786</v>
      </c>
      <c r="H334" s="31">
        <v>2442929</v>
      </c>
      <c r="I334" s="36">
        <f t="shared" si="73"/>
        <v>0.22717663957392586</v>
      </c>
      <c r="J334" s="31">
        <v>2477925</v>
      </c>
      <c r="K334" s="36">
        <f t="shared" si="74"/>
        <v>0.23409879721725763</v>
      </c>
      <c r="L334" s="31">
        <v>0</v>
      </c>
      <c r="M334" s="36">
        <f t="shared" si="75"/>
        <v>0</v>
      </c>
      <c r="N334" s="31">
        <f t="shared" si="76"/>
        <v>6639986</v>
      </c>
      <c r="O334" s="36">
        <f t="shared" si="77"/>
        <v>0.62730419045751162</v>
      </c>
      <c r="P334" s="31">
        <v>793520</v>
      </c>
      <c r="Q334" s="31">
        <v>3493320</v>
      </c>
      <c r="R334" s="31">
        <v>9955495</v>
      </c>
      <c r="S334" s="31">
        <v>2416648</v>
      </c>
      <c r="T334" s="36">
        <f t="shared" si="78"/>
        <v>0.24274513723325661</v>
      </c>
      <c r="U334" s="36">
        <f t="shared" si="79"/>
        <v>2.1227001209799377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121275787</v>
      </c>
      <c r="E335" s="31">
        <v>142885067</v>
      </c>
      <c r="F335" s="31">
        <v>5274952</v>
      </c>
      <c r="G335" s="36">
        <f t="shared" si="72"/>
        <v>4.3495508299608063E-2</v>
      </c>
      <c r="H335" s="31">
        <v>6078813</v>
      </c>
      <c r="I335" s="36">
        <f t="shared" si="73"/>
        <v>5.012388004540428E-2</v>
      </c>
      <c r="J335" s="31">
        <v>28317930</v>
      </c>
      <c r="K335" s="36">
        <f t="shared" si="74"/>
        <v>0.19818677063013171</v>
      </c>
      <c r="L335" s="31">
        <v>0</v>
      </c>
      <c r="M335" s="36">
        <f t="shared" si="75"/>
        <v>0</v>
      </c>
      <c r="N335" s="31">
        <f t="shared" si="76"/>
        <v>39671695</v>
      </c>
      <c r="O335" s="36">
        <f t="shared" si="77"/>
        <v>0.27764759350254564</v>
      </c>
      <c r="P335" s="31">
        <v>5062079</v>
      </c>
      <c r="Q335" s="31">
        <v>76518993</v>
      </c>
      <c r="R335" s="31">
        <v>83733621</v>
      </c>
      <c r="S335" s="31">
        <v>15943907</v>
      </c>
      <c r="T335" s="36">
        <f t="shared" si="78"/>
        <v>0.19041224790696679</v>
      </c>
      <c r="U335" s="36">
        <f t="shared" si="79"/>
        <v>4.5941303958314359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0</v>
      </c>
      <c r="E336" s="31">
        <v>152297</v>
      </c>
      <c r="F336" s="31">
        <v>16667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16667</v>
      </c>
      <c r="O336" s="36">
        <f t="shared" si="77"/>
        <v>0.10943748071202979</v>
      </c>
      <c r="P336" s="31">
        <v>94603</v>
      </c>
      <c r="Q336" s="31">
        <v>0</v>
      </c>
      <c r="R336" s="31">
        <v>0</v>
      </c>
      <c r="S336" s="31">
        <v>176061</v>
      </c>
      <c r="T336" s="36">
        <f t="shared" si="78"/>
        <v>0</v>
      </c>
      <c r="U336" s="36">
        <f t="shared" si="79"/>
        <v>-1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163946501</v>
      </c>
      <c r="E337" s="32">
        <f>SUM(E333:E336)</f>
        <v>179291336</v>
      </c>
      <c r="F337" s="32">
        <f>SUM(F333:F336)</f>
        <v>8028875</v>
      </c>
      <c r="G337" s="37">
        <f t="shared" si="72"/>
        <v>4.8972530374405493E-2</v>
      </c>
      <c r="H337" s="32">
        <f>SUM(H333:H336)</f>
        <v>9801150</v>
      </c>
      <c r="I337" s="37">
        <f t="shared" si="73"/>
        <v>5.978261164597834E-2</v>
      </c>
      <c r="J337" s="32">
        <f>SUM(J333:J336)</f>
        <v>31574587</v>
      </c>
      <c r="K337" s="37">
        <f t="shared" si="74"/>
        <v>0.17610771219865304</v>
      </c>
      <c r="L337" s="32">
        <f>SUM(L333:L336)</f>
        <v>0</v>
      </c>
      <c r="M337" s="37">
        <f t="shared" si="75"/>
        <v>0</v>
      </c>
      <c r="N337" s="32">
        <f t="shared" si="76"/>
        <v>49404612</v>
      </c>
      <c r="O337" s="37">
        <f t="shared" si="77"/>
        <v>0.27555493255959673</v>
      </c>
      <c r="P337" s="32">
        <f>SUM(P333:P336)</f>
        <v>13141189</v>
      </c>
      <c r="Q337" s="32">
        <f>SUM(Q333:Q336)</f>
        <v>112818682</v>
      </c>
      <c r="R337" s="32">
        <f>SUM(R333:R336)</f>
        <v>124707861</v>
      </c>
      <c r="S337" s="32">
        <f>SUM(S333:S336)</f>
        <v>40040492</v>
      </c>
      <c r="T337" s="37">
        <f t="shared" si="78"/>
        <v>0.32107432265236269</v>
      </c>
      <c r="U337" s="37">
        <f t="shared" si="79"/>
        <v>1.4027191907825083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8194658045</v>
      </c>
      <c r="E338" s="32">
        <f>SUM(E302,E304:E309,E311:E316,E318:E322,E324:E331,E333:E336)</f>
        <v>7812478064</v>
      </c>
      <c r="F338" s="32">
        <f>SUM(F302,F304:F309,F311:F316,F318:F322,F324:F331,F333:F336)</f>
        <v>1411153210</v>
      </c>
      <c r="G338" s="37">
        <f t="shared" si="72"/>
        <v>0.17220403856400332</v>
      </c>
      <c r="H338" s="32">
        <f>SUM(H302,H304:H309,H311:H316,H318:H322,H324:H331,H333:H336)</f>
        <v>1811966741</v>
      </c>
      <c r="I338" s="37">
        <f t="shared" si="73"/>
        <v>0.22111560129169491</v>
      </c>
      <c r="J338" s="32">
        <f>SUM(J302,J304:J309,J311:J316,J318:J322,J324:J331,J333:J336)</f>
        <v>1624001859</v>
      </c>
      <c r="K338" s="37">
        <f t="shared" si="74"/>
        <v>0.20787282161897153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4847121810</v>
      </c>
      <c r="O338" s="37">
        <f t="shared" si="77"/>
        <v>0.62043333373767795</v>
      </c>
      <c r="P338" s="32">
        <f>SUM(P302,P304:P309,P311:P316,P318:P322,P324:P331,P333:P336)</f>
        <v>1976480408</v>
      </c>
      <c r="Q338" s="32">
        <f>SUM(Q302,Q304:Q309,Q311:Q316,Q318:Q322,Q324:Q331,Q333:Q336)</f>
        <v>7623020113</v>
      </c>
      <c r="R338" s="32">
        <f>SUM(R302,R304:R309,R311:R316,R318:R322,R324:R331,R333:R336)</f>
        <v>7641441211</v>
      </c>
      <c r="S338" s="32">
        <f>SUM(S302,S304:S309,S311:S316,S318:S322,S324:S331,S333:S336)</f>
        <v>4801791701</v>
      </c>
      <c r="T338" s="37">
        <f t="shared" si="78"/>
        <v>0.62838822787614068</v>
      </c>
      <c r="U338" s="37">
        <f t="shared" si="79"/>
        <v>-0.17833647506613681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31053492654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30506742119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6901180866</v>
      </c>
      <c r="G339" s="39">
        <f t="shared" si="72"/>
        <v>0.22223525523822388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7607133739</v>
      </c>
      <c r="I339" s="39">
        <f t="shared" si="73"/>
        <v>0.24496870042153293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7034879579</v>
      </c>
      <c r="K339" s="39">
        <f t="shared" si="74"/>
        <v>0.23060081445467048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21543194184</v>
      </c>
      <c r="O339" s="39">
        <f t="shared" si="77"/>
        <v>0.70617813268833496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7463002529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28791891015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29394465130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20808010240</v>
      </c>
      <c r="T339" s="39">
        <f t="shared" si="78"/>
        <v>0.70788871809622889</v>
      </c>
      <c r="U339" s="39">
        <f t="shared" si="79"/>
        <v>-5.736604648549759E-2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53" orientation="landscape" r:id="rId1"/>
  <rowBreaks count="9" manualBreakCount="9">
    <brk id="55" max="16383" man="1"/>
    <brk id="85" max="16383" man="1"/>
    <brk id="103" max="16383" man="1"/>
    <brk id="170" max="16383" man="1"/>
    <brk id="205" max="16383" man="1"/>
    <brk id="232" max="16383" man="1"/>
    <brk id="260" max="16383" man="1"/>
    <brk id="300" max="16383" man="1"/>
    <brk id="3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1" width="11.7265625" customWidth="1"/>
    <col min="12" max="13" width="11.7265625" hidden="1" customWidth="1"/>
    <col min="1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608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366108278</v>
      </c>
      <c r="E8" s="31">
        <v>244220225</v>
      </c>
      <c r="F8" s="31">
        <v>14797615</v>
      </c>
      <c r="G8" s="36">
        <f>IF(($D8       =0),0,($F8       /$D8       ))</f>
        <v>4.0418684551022363E-2</v>
      </c>
      <c r="H8" s="31">
        <v>58765627</v>
      </c>
      <c r="I8" s="36">
        <f>IF(($D8       =0),0,($H8       /$D8       ))</f>
        <v>0.16051433559773265</v>
      </c>
      <c r="J8" s="31">
        <v>20881608</v>
      </c>
      <c r="K8" s="36">
        <f>IF(($E8       =0),0,($J8       /$E8       ))</f>
        <v>8.5503188771527835E-2</v>
      </c>
      <c r="L8" s="31">
        <v>0</v>
      </c>
      <c r="M8" s="36">
        <f>IF(($E8       =0),0,($L8       /$E8       ))</f>
        <v>0</v>
      </c>
      <c r="N8" s="31">
        <f>$F8       +$H8       +$J8</f>
        <v>94444850</v>
      </c>
      <c r="O8" s="36">
        <f>IF(($E8       =0),0,($N8       /$E8       ))</f>
        <v>0.38672001878632289</v>
      </c>
      <c r="P8" s="31">
        <v>60739891</v>
      </c>
      <c r="Q8" s="31">
        <v>197194173</v>
      </c>
      <c r="R8" s="31">
        <v>249848621</v>
      </c>
      <c r="S8" s="31">
        <v>96489883</v>
      </c>
      <c r="T8" s="36">
        <f>IF(($R8       =0),0,($S8       /$R8       ))</f>
        <v>0.38619337826963629</v>
      </c>
      <c r="U8" s="36">
        <f>IF(($P8       =0),0,(($J8       /$P8       )-1))</f>
        <v>-0.65621261980861967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401634760</v>
      </c>
      <c r="E9" s="31">
        <v>403342880</v>
      </c>
      <c r="F9" s="31">
        <v>28532293</v>
      </c>
      <c r="G9" s="36">
        <f>IF(($D9       =0),0,($F9       /$D9       ))</f>
        <v>7.1040397499459465E-2</v>
      </c>
      <c r="H9" s="31">
        <v>0</v>
      </c>
      <c r="I9" s="36">
        <f>IF(($D9       =0),0,($H9       /$D9       ))</f>
        <v>0</v>
      </c>
      <c r="J9" s="31">
        <v>0</v>
      </c>
      <c r="K9" s="36">
        <f>IF(($E9       =0),0,($J9       /$E9       ))</f>
        <v>0</v>
      </c>
      <c r="L9" s="31">
        <v>0</v>
      </c>
      <c r="M9" s="36">
        <f>IF(($E9       =0),0,($L9       /$E9       ))</f>
        <v>0</v>
      </c>
      <c r="N9" s="31">
        <f>$F9       +$H9       +$J9</f>
        <v>28532293</v>
      </c>
      <c r="O9" s="36">
        <f>IF(($E9       =0),0,($N9       /$E9       ))</f>
        <v>7.0739547949873319E-2</v>
      </c>
      <c r="P9" s="31">
        <v>56401616</v>
      </c>
      <c r="Q9" s="31">
        <v>362639430</v>
      </c>
      <c r="R9" s="31">
        <v>370709900</v>
      </c>
      <c r="S9" s="31">
        <v>182676308</v>
      </c>
      <c r="T9" s="36">
        <f>IF(($R9       =0),0,($S9       /$R9       ))</f>
        <v>0.49277429062455574</v>
      </c>
      <c r="U9" s="36">
        <f>IF(($P9       =0),0,(($J9       /$P9       )-1))</f>
        <v>-1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767743038</v>
      </c>
      <c r="E10" s="32">
        <f>SUM(E8:E9)</f>
        <v>647563105</v>
      </c>
      <c r="F10" s="32">
        <f>SUM(F8:F9)</f>
        <v>43329908</v>
      </c>
      <c r="G10" s="37">
        <f t="shared" ref="G10:G54" si="0">IF(($D10      =0),0,($F10      /$D10      ))</f>
        <v>5.6438034414321839E-2</v>
      </c>
      <c r="H10" s="32">
        <f>SUM(H8:H9)</f>
        <v>58765627</v>
      </c>
      <c r="I10" s="37">
        <f t="shared" ref="I10:I54" si="1">IF(($D10      =0),0,($H10      /$D10      ))</f>
        <v>7.6543353819380391E-2</v>
      </c>
      <c r="J10" s="32">
        <f>SUM(J8:J9)</f>
        <v>20881608</v>
      </c>
      <c r="K10" s="37">
        <f t="shared" ref="K10:K54" si="2">IF(($E10      =0),0,($J10      /$E10      ))</f>
        <v>3.224644492369589E-2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122977143</v>
      </c>
      <c r="O10" s="37">
        <f t="shared" ref="O10:O54" si="5">IF(($E10      =0),0,($N10      /$E10      ))</f>
        <v>0.18990758128507029</v>
      </c>
      <c r="P10" s="32">
        <f>SUM(P8:P9)</f>
        <v>117141507</v>
      </c>
      <c r="Q10" s="32">
        <f>SUM(Q8:Q9)</f>
        <v>559833603</v>
      </c>
      <c r="R10" s="32">
        <f>SUM(R8:R9)</f>
        <v>620558521</v>
      </c>
      <c r="S10" s="32">
        <f>SUM(S8:S9)</f>
        <v>279166191</v>
      </c>
      <c r="T10" s="37">
        <f t="shared" ref="T10:T54" si="6">IF(($R10      =0),0,($S10      /$R10      ))</f>
        <v>0.44986279545422597</v>
      </c>
      <c r="U10" s="37">
        <f t="shared" ref="U10:U54" si="7">IF(($P10      =0),0,(($J10      /$P10      )-1))</f>
        <v>-0.82174031618015642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274343</v>
      </c>
      <c r="E11" s="31">
        <v>274343</v>
      </c>
      <c r="F11" s="31">
        <v>0</v>
      </c>
      <c r="G11" s="36">
        <f t="shared" si="0"/>
        <v>0</v>
      </c>
      <c r="H11" s="31">
        <v>0</v>
      </c>
      <c r="I11" s="36">
        <f t="shared" si="1"/>
        <v>0</v>
      </c>
      <c r="J11" s="31">
        <v>0</v>
      </c>
      <c r="K11" s="36">
        <f t="shared" si="2"/>
        <v>0</v>
      </c>
      <c r="L11" s="31">
        <v>0</v>
      </c>
      <c r="M11" s="36">
        <f t="shared" si="3"/>
        <v>0</v>
      </c>
      <c r="N11" s="31">
        <f t="shared" si="4"/>
        <v>0</v>
      </c>
      <c r="O11" s="36">
        <f t="shared" si="5"/>
        <v>0</v>
      </c>
      <c r="P11" s="31">
        <v>-47999</v>
      </c>
      <c r="Q11" s="31">
        <v>262278</v>
      </c>
      <c r="R11" s="31">
        <v>262278</v>
      </c>
      <c r="S11" s="31">
        <v>-47999</v>
      </c>
      <c r="T11" s="36">
        <f t="shared" si="6"/>
        <v>-0.18300810590289693</v>
      </c>
      <c r="U11" s="36">
        <f t="shared" si="7"/>
        <v>-1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0</v>
      </c>
      <c r="E12" s="31">
        <v>0</v>
      </c>
      <c r="F12" s="31">
        <v>0</v>
      </c>
      <c r="G12" s="36">
        <f t="shared" si="0"/>
        <v>0</v>
      </c>
      <c r="H12" s="31">
        <v>0</v>
      </c>
      <c r="I12" s="36">
        <f t="shared" si="1"/>
        <v>0</v>
      </c>
      <c r="J12" s="31">
        <v>0</v>
      </c>
      <c r="K12" s="36">
        <f t="shared" si="2"/>
        <v>0</v>
      </c>
      <c r="L12" s="31">
        <v>0</v>
      </c>
      <c r="M12" s="36">
        <f t="shared" si="3"/>
        <v>0</v>
      </c>
      <c r="N12" s="31">
        <f t="shared" si="4"/>
        <v>0</v>
      </c>
      <c r="O12" s="36">
        <f t="shared" si="5"/>
        <v>0</v>
      </c>
      <c r="P12" s="31">
        <v>0</v>
      </c>
      <c r="Q12" s="31">
        <v>0</v>
      </c>
      <c r="R12" s="31">
        <v>0</v>
      </c>
      <c r="S12" s="31">
        <v>0</v>
      </c>
      <c r="T12" s="36">
        <f t="shared" si="6"/>
        <v>0</v>
      </c>
      <c r="U12" s="36">
        <f t="shared" si="7"/>
        <v>0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30475680</v>
      </c>
      <c r="E13" s="31">
        <v>9284627</v>
      </c>
      <c r="F13" s="31">
        <v>0</v>
      </c>
      <c r="G13" s="36">
        <f t="shared" si="0"/>
        <v>0</v>
      </c>
      <c r="H13" s="31">
        <v>90491</v>
      </c>
      <c r="I13" s="36">
        <f t="shared" si="1"/>
        <v>2.9692856730350234E-3</v>
      </c>
      <c r="J13" s="31">
        <v>37065</v>
      </c>
      <c r="K13" s="36">
        <f t="shared" si="2"/>
        <v>3.9920828268060742E-3</v>
      </c>
      <c r="L13" s="31">
        <v>0</v>
      </c>
      <c r="M13" s="36">
        <f t="shared" si="3"/>
        <v>0</v>
      </c>
      <c r="N13" s="31">
        <f t="shared" si="4"/>
        <v>127556</v>
      </c>
      <c r="O13" s="36">
        <f t="shared" si="5"/>
        <v>1.373840866197425E-2</v>
      </c>
      <c r="P13" s="31">
        <v>26424</v>
      </c>
      <c r="Q13" s="31">
        <v>1309428</v>
      </c>
      <c r="R13" s="31">
        <v>4758187</v>
      </c>
      <c r="S13" s="31">
        <v>1357526</v>
      </c>
      <c r="T13" s="36">
        <f t="shared" si="6"/>
        <v>0.28530320477106091</v>
      </c>
      <c r="U13" s="36">
        <f t="shared" si="7"/>
        <v>0.40270208900999083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75131157</v>
      </c>
      <c r="E14" s="31">
        <v>76487137</v>
      </c>
      <c r="F14" s="31">
        <v>3911341</v>
      </c>
      <c r="G14" s="36">
        <f t="shared" si="0"/>
        <v>5.2060172585921979E-2</v>
      </c>
      <c r="H14" s="31">
        <v>6949756</v>
      </c>
      <c r="I14" s="36">
        <f t="shared" si="1"/>
        <v>9.2501650147621184E-2</v>
      </c>
      <c r="J14" s="31">
        <v>1404337</v>
      </c>
      <c r="K14" s="36">
        <f t="shared" si="2"/>
        <v>1.8360433598135592E-2</v>
      </c>
      <c r="L14" s="31">
        <v>0</v>
      </c>
      <c r="M14" s="36">
        <f t="shared" si="3"/>
        <v>0</v>
      </c>
      <c r="N14" s="31">
        <f t="shared" si="4"/>
        <v>12265434</v>
      </c>
      <c r="O14" s="36">
        <f t="shared" si="5"/>
        <v>0.16035943403137184</v>
      </c>
      <c r="P14" s="31">
        <v>19586367</v>
      </c>
      <c r="Q14" s="31">
        <v>82967202</v>
      </c>
      <c r="R14" s="31">
        <v>133550284</v>
      </c>
      <c r="S14" s="31">
        <v>42594540</v>
      </c>
      <c r="T14" s="36">
        <f t="shared" si="6"/>
        <v>0.31894009300646636</v>
      </c>
      <c r="U14" s="36">
        <f t="shared" si="7"/>
        <v>-0.92830028151724109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2150080</v>
      </c>
      <c r="E15" s="31">
        <v>2150080</v>
      </c>
      <c r="F15" s="31">
        <v>491553</v>
      </c>
      <c r="G15" s="36">
        <f t="shared" si="0"/>
        <v>0.22862079550528353</v>
      </c>
      <c r="H15" s="31">
        <v>600554</v>
      </c>
      <c r="I15" s="36">
        <f t="shared" si="1"/>
        <v>0.27931704866795654</v>
      </c>
      <c r="J15" s="31">
        <v>499772</v>
      </c>
      <c r="K15" s="36">
        <f t="shared" si="2"/>
        <v>0.23244344396487573</v>
      </c>
      <c r="L15" s="31">
        <v>0</v>
      </c>
      <c r="M15" s="36">
        <f t="shared" si="3"/>
        <v>0</v>
      </c>
      <c r="N15" s="31">
        <f t="shared" si="4"/>
        <v>1591879</v>
      </c>
      <c r="O15" s="36">
        <f t="shared" si="5"/>
        <v>0.74038128813811577</v>
      </c>
      <c r="P15" s="31">
        <v>448762</v>
      </c>
      <c r="Q15" s="31">
        <v>2258464</v>
      </c>
      <c r="R15" s="31">
        <v>2248402</v>
      </c>
      <c r="S15" s="31">
        <v>1277963</v>
      </c>
      <c r="T15" s="36">
        <f t="shared" si="6"/>
        <v>0.56838723680195979</v>
      </c>
      <c r="U15" s="36">
        <f t="shared" si="7"/>
        <v>0.11366826959501908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11626439</v>
      </c>
      <c r="E16" s="31">
        <v>9446304</v>
      </c>
      <c r="F16" s="31">
        <v>2062542</v>
      </c>
      <c r="G16" s="36">
        <f t="shared" si="0"/>
        <v>0.17740100816767715</v>
      </c>
      <c r="H16" s="31">
        <v>1877987</v>
      </c>
      <c r="I16" s="36">
        <f t="shared" si="1"/>
        <v>0.16152727417225515</v>
      </c>
      <c r="J16" s="31">
        <v>1909266</v>
      </c>
      <c r="K16" s="36">
        <f t="shared" si="2"/>
        <v>0.20211778066850272</v>
      </c>
      <c r="L16" s="31">
        <v>0</v>
      </c>
      <c r="M16" s="36">
        <f t="shared" si="3"/>
        <v>0</v>
      </c>
      <c r="N16" s="31">
        <f t="shared" si="4"/>
        <v>5849795</v>
      </c>
      <c r="O16" s="36">
        <f t="shared" si="5"/>
        <v>0.61926812857176727</v>
      </c>
      <c r="P16" s="31">
        <v>1741834</v>
      </c>
      <c r="Q16" s="31">
        <v>9702781</v>
      </c>
      <c r="R16" s="31">
        <v>11670486</v>
      </c>
      <c r="S16" s="31">
        <v>5082185</v>
      </c>
      <c r="T16" s="36">
        <f t="shared" si="6"/>
        <v>0.43547329562796272</v>
      </c>
      <c r="U16" s="36">
        <f t="shared" si="7"/>
        <v>9.6123970481687637E-2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504579</v>
      </c>
      <c r="E17" s="31">
        <v>505579</v>
      </c>
      <c r="F17" s="31">
        <v>125592</v>
      </c>
      <c r="G17" s="36">
        <f t="shared" si="0"/>
        <v>0.24890453229325835</v>
      </c>
      <c r="H17" s="31">
        <v>158739</v>
      </c>
      <c r="I17" s="36">
        <f t="shared" si="1"/>
        <v>0.31459692139387491</v>
      </c>
      <c r="J17" s="31">
        <v>905691</v>
      </c>
      <c r="K17" s="36">
        <f t="shared" si="2"/>
        <v>1.7913936298778232</v>
      </c>
      <c r="L17" s="31">
        <v>0</v>
      </c>
      <c r="M17" s="36">
        <f t="shared" si="3"/>
        <v>0</v>
      </c>
      <c r="N17" s="31">
        <f t="shared" si="4"/>
        <v>1190022</v>
      </c>
      <c r="O17" s="36">
        <f t="shared" si="5"/>
        <v>2.3537805169914097</v>
      </c>
      <c r="P17" s="31">
        <v>157380</v>
      </c>
      <c r="Q17" s="31">
        <v>1262283</v>
      </c>
      <c r="R17" s="31">
        <v>663002</v>
      </c>
      <c r="S17" s="31">
        <v>576642</v>
      </c>
      <c r="T17" s="36">
        <f t="shared" si="6"/>
        <v>0.8697439826727521</v>
      </c>
      <c r="U17" s="36">
        <f t="shared" si="7"/>
        <v>4.7548036599313761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2234688</v>
      </c>
      <c r="E18" s="31">
        <v>2234688</v>
      </c>
      <c r="F18" s="31">
        <v>463008</v>
      </c>
      <c r="G18" s="36">
        <f t="shared" si="0"/>
        <v>0.2071913394621531</v>
      </c>
      <c r="H18" s="31">
        <v>452733</v>
      </c>
      <c r="I18" s="36">
        <f t="shared" si="1"/>
        <v>0.2025933821634161</v>
      </c>
      <c r="J18" s="31">
        <v>178760</v>
      </c>
      <c r="K18" s="36">
        <f t="shared" si="2"/>
        <v>7.9993269753988031E-2</v>
      </c>
      <c r="L18" s="31">
        <v>0</v>
      </c>
      <c r="M18" s="36">
        <f t="shared" si="3"/>
        <v>0</v>
      </c>
      <c r="N18" s="31">
        <f t="shared" si="4"/>
        <v>1094501</v>
      </c>
      <c r="O18" s="36">
        <f t="shared" si="5"/>
        <v>0.48977799137955724</v>
      </c>
      <c r="P18" s="31">
        <v>287178</v>
      </c>
      <c r="Q18" s="31">
        <v>594340</v>
      </c>
      <c r="R18" s="31">
        <v>1801070</v>
      </c>
      <c r="S18" s="31">
        <v>605324</v>
      </c>
      <c r="T18" s="36">
        <f t="shared" si="6"/>
        <v>0.33609132349103588</v>
      </c>
      <c r="U18" s="36">
        <f t="shared" si="7"/>
        <v>-0.37752891934618948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122396966</v>
      </c>
      <c r="E19" s="32">
        <f>SUM(E11:E18)</f>
        <v>100382758</v>
      </c>
      <c r="F19" s="32">
        <f>SUM(F11:F18)</f>
        <v>7054036</v>
      </c>
      <c r="G19" s="37">
        <f t="shared" si="0"/>
        <v>5.7632441640751125E-2</v>
      </c>
      <c r="H19" s="32">
        <f>SUM(H11:H18)</f>
        <v>10130260</v>
      </c>
      <c r="I19" s="37">
        <f t="shared" si="1"/>
        <v>8.2765613650913533E-2</v>
      </c>
      <c r="J19" s="32">
        <f>SUM(J11:J18)</f>
        <v>4934891</v>
      </c>
      <c r="K19" s="37">
        <f t="shared" si="2"/>
        <v>4.916074332207529E-2</v>
      </c>
      <c r="L19" s="32">
        <f>SUM(L11:L18)</f>
        <v>0</v>
      </c>
      <c r="M19" s="37">
        <f t="shared" si="3"/>
        <v>0</v>
      </c>
      <c r="N19" s="32">
        <f t="shared" si="4"/>
        <v>22119187</v>
      </c>
      <c r="O19" s="37">
        <f t="shared" si="5"/>
        <v>0.22034846860852339</v>
      </c>
      <c r="P19" s="32">
        <f>SUM(P11:P18)</f>
        <v>22199946</v>
      </c>
      <c r="Q19" s="32">
        <f>SUM(Q11:Q18)</f>
        <v>98356776</v>
      </c>
      <c r="R19" s="32">
        <f>SUM(R11:R18)</f>
        <v>154953709</v>
      </c>
      <c r="S19" s="32">
        <f>SUM(S11:S18)</f>
        <v>51446181</v>
      </c>
      <c r="T19" s="37">
        <f t="shared" si="6"/>
        <v>0.33201000048343471</v>
      </c>
      <c r="U19" s="37">
        <f t="shared" si="7"/>
        <v>-0.77770707190008481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1566408</v>
      </c>
      <c r="E20" s="31">
        <v>1566408</v>
      </c>
      <c r="F20" s="31">
        <v>109515</v>
      </c>
      <c r="G20" s="36">
        <f t="shared" si="0"/>
        <v>6.9914734858351077E-2</v>
      </c>
      <c r="H20" s="31">
        <v>106444</v>
      </c>
      <c r="I20" s="36">
        <f t="shared" si="1"/>
        <v>6.7954198395309529E-2</v>
      </c>
      <c r="J20" s="31">
        <v>386234</v>
      </c>
      <c r="K20" s="36">
        <f t="shared" si="2"/>
        <v>0.24657305121015724</v>
      </c>
      <c r="L20" s="31">
        <v>0</v>
      </c>
      <c r="M20" s="36">
        <f t="shared" si="3"/>
        <v>0</v>
      </c>
      <c r="N20" s="31">
        <f t="shared" si="4"/>
        <v>602193</v>
      </c>
      <c r="O20" s="36">
        <f t="shared" si="5"/>
        <v>0.38444198446381783</v>
      </c>
      <c r="P20" s="31">
        <v>80762</v>
      </c>
      <c r="Q20" s="31">
        <v>1490162</v>
      </c>
      <c r="R20" s="31">
        <v>1492771</v>
      </c>
      <c r="S20" s="31">
        <v>80762</v>
      </c>
      <c r="T20" s="36">
        <f t="shared" si="6"/>
        <v>5.4102069239019245E-2</v>
      </c>
      <c r="U20" s="36">
        <f t="shared" si="7"/>
        <v>3.7823728981451676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0</v>
      </c>
      <c r="E21" s="31">
        <v>0</v>
      </c>
      <c r="F21" s="31">
        <v>0</v>
      </c>
      <c r="G21" s="36">
        <f t="shared" si="0"/>
        <v>0</v>
      </c>
      <c r="H21" s="31">
        <v>0</v>
      </c>
      <c r="I21" s="36">
        <f t="shared" si="1"/>
        <v>0</v>
      </c>
      <c r="J21" s="31">
        <v>0</v>
      </c>
      <c r="K21" s="36">
        <f t="shared" si="2"/>
        <v>0</v>
      </c>
      <c r="L21" s="31">
        <v>0</v>
      </c>
      <c r="M21" s="36">
        <f t="shared" si="3"/>
        <v>0</v>
      </c>
      <c r="N21" s="31">
        <f t="shared" si="4"/>
        <v>0</v>
      </c>
      <c r="O21" s="36">
        <f t="shared" si="5"/>
        <v>0</v>
      </c>
      <c r="P21" s="31">
        <v>0</v>
      </c>
      <c r="Q21" s="31">
        <v>0</v>
      </c>
      <c r="R21" s="31">
        <v>0</v>
      </c>
      <c r="S21" s="31">
        <v>0</v>
      </c>
      <c r="T21" s="36">
        <f t="shared" si="6"/>
        <v>0</v>
      </c>
      <c r="U21" s="36">
        <f t="shared" si="7"/>
        <v>0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1</v>
      </c>
      <c r="R22" s="31">
        <v>1</v>
      </c>
      <c r="S22" s="31">
        <v>0</v>
      </c>
      <c r="T22" s="36">
        <f t="shared" si="6"/>
        <v>0</v>
      </c>
      <c r="U22" s="36">
        <f t="shared" si="7"/>
        <v>0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75000</v>
      </c>
      <c r="E23" s="31">
        <v>75000</v>
      </c>
      <c r="F23" s="31">
        <v>0</v>
      </c>
      <c r="G23" s="36">
        <f t="shared" si="0"/>
        <v>0</v>
      </c>
      <c r="H23" s="31">
        <v>4006</v>
      </c>
      <c r="I23" s="36">
        <f t="shared" si="1"/>
        <v>5.3413333333333333E-2</v>
      </c>
      <c r="J23" s="31">
        <v>0</v>
      </c>
      <c r="K23" s="36">
        <f t="shared" si="2"/>
        <v>0</v>
      </c>
      <c r="L23" s="31">
        <v>0</v>
      </c>
      <c r="M23" s="36">
        <f t="shared" si="3"/>
        <v>0</v>
      </c>
      <c r="N23" s="31">
        <f t="shared" si="4"/>
        <v>4006</v>
      </c>
      <c r="O23" s="36">
        <f t="shared" si="5"/>
        <v>5.3413333333333333E-2</v>
      </c>
      <c r="P23" s="31">
        <v>0</v>
      </c>
      <c r="Q23" s="31">
        <v>0</v>
      </c>
      <c r="R23" s="31">
        <v>76200</v>
      </c>
      <c r="S23" s="31">
        <v>74098</v>
      </c>
      <c r="T23" s="36">
        <f t="shared" si="6"/>
        <v>0.97241469816272963</v>
      </c>
      <c r="U23" s="36">
        <f t="shared" si="7"/>
        <v>0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2131642</v>
      </c>
      <c r="E24" s="31">
        <v>1912020</v>
      </c>
      <c r="F24" s="31">
        <v>574161</v>
      </c>
      <c r="G24" s="36">
        <f t="shared" si="0"/>
        <v>0.26935151399719087</v>
      </c>
      <c r="H24" s="31">
        <v>323611</v>
      </c>
      <c r="I24" s="36">
        <f t="shared" si="1"/>
        <v>0.15181301550635612</v>
      </c>
      <c r="J24" s="31">
        <v>280242</v>
      </c>
      <c r="K24" s="36">
        <f t="shared" si="2"/>
        <v>0.14656855053817427</v>
      </c>
      <c r="L24" s="31">
        <v>0</v>
      </c>
      <c r="M24" s="36">
        <f t="shared" si="3"/>
        <v>0</v>
      </c>
      <c r="N24" s="31">
        <f t="shared" si="4"/>
        <v>1178014</v>
      </c>
      <c r="O24" s="36">
        <f t="shared" si="5"/>
        <v>0.61610966412485224</v>
      </c>
      <c r="P24" s="31">
        <v>160071</v>
      </c>
      <c r="Q24" s="31">
        <v>2503419</v>
      </c>
      <c r="R24" s="31">
        <v>2503419</v>
      </c>
      <c r="S24" s="31">
        <v>1351435</v>
      </c>
      <c r="T24" s="36">
        <f t="shared" si="6"/>
        <v>0.5398357206684139</v>
      </c>
      <c r="U24" s="36">
        <f t="shared" si="7"/>
        <v>0.75073561107258646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0</v>
      </c>
      <c r="E25" s="31">
        <v>0</v>
      </c>
      <c r="F25" s="31">
        <v>0</v>
      </c>
      <c r="G25" s="36">
        <f t="shared" si="0"/>
        <v>0</v>
      </c>
      <c r="H25" s="31">
        <v>0</v>
      </c>
      <c r="I25" s="36">
        <f t="shared" si="1"/>
        <v>0</v>
      </c>
      <c r="J25" s="31">
        <v>0</v>
      </c>
      <c r="K25" s="36">
        <f t="shared" si="2"/>
        <v>0</v>
      </c>
      <c r="L25" s="31">
        <v>0</v>
      </c>
      <c r="M25" s="36">
        <f t="shared" si="3"/>
        <v>0</v>
      </c>
      <c r="N25" s="31">
        <f t="shared" si="4"/>
        <v>0</v>
      </c>
      <c r="O25" s="36">
        <f t="shared" si="5"/>
        <v>0</v>
      </c>
      <c r="P25" s="31">
        <v>0</v>
      </c>
      <c r="Q25" s="31">
        <v>0</v>
      </c>
      <c r="R25" s="31">
        <v>0</v>
      </c>
      <c r="S25" s="31">
        <v>0</v>
      </c>
      <c r="T25" s="36">
        <f t="shared" si="6"/>
        <v>0</v>
      </c>
      <c r="U25" s="36">
        <f t="shared" si="7"/>
        <v>0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1026802</v>
      </c>
      <c r="E26" s="31">
        <v>2472834</v>
      </c>
      <c r="F26" s="31">
        <v>443920</v>
      </c>
      <c r="G26" s="36">
        <f t="shared" si="0"/>
        <v>0.43233262108955767</v>
      </c>
      <c r="H26" s="31">
        <v>0</v>
      </c>
      <c r="I26" s="36">
        <f t="shared" si="1"/>
        <v>0</v>
      </c>
      <c r="J26" s="31">
        <v>295152</v>
      </c>
      <c r="K26" s="36">
        <f t="shared" si="2"/>
        <v>0.11935778948364507</v>
      </c>
      <c r="L26" s="31">
        <v>0</v>
      </c>
      <c r="M26" s="36">
        <f t="shared" si="3"/>
        <v>0</v>
      </c>
      <c r="N26" s="31">
        <f t="shared" si="4"/>
        <v>739072</v>
      </c>
      <c r="O26" s="36">
        <f t="shared" si="5"/>
        <v>0.29887651172703061</v>
      </c>
      <c r="P26" s="31">
        <v>451073</v>
      </c>
      <c r="Q26" s="31">
        <v>3976884</v>
      </c>
      <c r="R26" s="31">
        <v>15736818</v>
      </c>
      <c r="S26" s="31">
        <v>1321823</v>
      </c>
      <c r="T26" s="36">
        <f t="shared" si="6"/>
        <v>8.3995570133682682E-2</v>
      </c>
      <c r="U26" s="36">
        <f t="shared" si="7"/>
        <v>-0.34566688762129416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4799852</v>
      </c>
      <c r="E27" s="32">
        <f>SUM(E20:E26)</f>
        <v>6026262</v>
      </c>
      <c r="F27" s="32">
        <f>SUM(F20:F26)</f>
        <v>1127596</v>
      </c>
      <c r="G27" s="37">
        <f t="shared" si="0"/>
        <v>0.23492307679486785</v>
      </c>
      <c r="H27" s="32">
        <f>SUM(H20:H26)</f>
        <v>434061</v>
      </c>
      <c r="I27" s="37">
        <f t="shared" si="1"/>
        <v>9.0432163325035855E-2</v>
      </c>
      <c r="J27" s="32">
        <f>SUM(J20:J26)</f>
        <v>961628</v>
      </c>
      <c r="K27" s="37">
        <f t="shared" si="2"/>
        <v>0.1595728828252074</v>
      </c>
      <c r="L27" s="32">
        <f>SUM(L20:L26)</f>
        <v>0</v>
      </c>
      <c r="M27" s="37">
        <f t="shared" si="3"/>
        <v>0</v>
      </c>
      <c r="N27" s="32">
        <f t="shared" si="4"/>
        <v>2523285</v>
      </c>
      <c r="O27" s="37">
        <f t="shared" si="5"/>
        <v>0.41871478538437262</v>
      </c>
      <c r="P27" s="32">
        <f>SUM(P20:P26)</f>
        <v>691906</v>
      </c>
      <c r="Q27" s="32">
        <f>SUM(Q20:Q26)</f>
        <v>7970466</v>
      </c>
      <c r="R27" s="32">
        <f>SUM(R20:R26)</f>
        <v>19809209</v>
      </c>
      <c r="S27" s="32">
        <f>SUM(S20:S26)</f>
        <v>2828118</v>
      </c>
      <c r="T27" s="37">
        <f t="shared" si="6"/>
        <v>0.1427678409572033</v>
      </c>
      <c r="U27" s="37">
        <f t="shared" si="7"/>
        <v>0.389824629357167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2808087</v>
      </c>
      <c r="E28" s="31">
        <v>2808087</v>
      </c>
      <c r="F28" s="31">
        <v>993388</v>
      </c>
      <c r="G28" s="36">
        <f t="shared" si="0"/>
        <v>0.35375969476729174</v>
      </c>
      <c r="H28" s="31">
        <v>1053094</v>
      </c>
      <c r="I28" s="36">
        <f t="shared" si="1"/>
        <v>0.37502185651655379</v>
      </c>
      <c r="J28" s="31">
        <v>743825</v>
      </c>
      <c r="K28" s="36">
        <f t="shared" si="2"/>
        <v>0.26488673605910357</v>
      </c>
      <c r="L28" s="31">
        <v>0</v>
      </c>
      <c r="M28" s="36">
        <f t="shared" si="3"/>
        <v>0</v>
      </c>
      <c r="N28" s="31">
        <f t="shared" si="4"/>
        <v>2790307</v>
      </c>
      <c r="O28" s="36">
        <f t="shared" si="5"/>
        <v>0.9936682873429491</v>
      </c>
      <c r="P28" s="31">
        <v>611881</v>
      </c>
      <c r="Q28" s="31">
        <v>2882700</v>
      </c>
      <c r="R28" s="31">
        <v>2839153</v>
      </c>
      <c r="S28" s="31">
        <v>1774985</v>
      </c>
      <c r="T28" s="36">
        <f t="shared" si="6"/>
        <v>0.62518117199037881</v>
      </c>
      <c r="U28" s="36">
        <f t="shared" si="7"/>
        <v>0.21563670060028017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0</v>
      </c>
      <c r="E29" s="31">
        <v>0</v>
      </c>
      <c r="F29" s="31">
        <v>0</v>
      </c>
      <c r="G29" s="36">
        <f t="shared" si="0"/>
        <v>0</v>
      </c>
      <c r="H29" s="31">
        <v>0</v>
      </c>
      <c r="I29" s="36">
        <f t="shared" si="1"/>
        <v>0</v>
      </c>
      <c r="J29" s="31">
        <v>0</v>
      </c>
      <c r="K29" s="36">
        <f t="shared" si="2"/>
        <v>0</v>
      </c>
      <c r="L29" s="31">
        <v>0</v>
      </c>
      <c r="M29" s="36">
        <f t="shared" si="3"/>
        <v>0</v>
      </c>
      <c r="N29" s="31">
        <f t="shared" si="4"/>
        <v>0</v>
      </c>
      <c r="O29" s="36">
        <f t="shared" si="5"/>
        <v>0</v>
      </c>
      <c r="P29" s="31">
        <v>0</v>
      </c>
      <c r="Q29" s="31">
        <v>0</v>
      </c>
      <c r="R29" s="31">
        <v>0</v>
      </c>
      <c r="S29" s="31">
        <v>0</v>
      </c>
      <c r="T29" s="36">
        <f t="shared" si="6"/>
        <v>0</v>
      </c>
      <c r="U29" s="36">
        <f t="shared" si="7"/>
        <v>0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2488595</v>
      </c>
      <c r="E30" s="31">
        <v>3233583</v>
      </c>
      <c r="F30" s="31">
        <v>483151</v>
      </c>
      <c r="G30" s="36">
        <f t="shared" si="0"/>
        <v>0.19414609448303158</v>
      </c>
      <c r="H30" s="31">
        <v>702182</v>
      </c>
      <c r="I30" s="36">
        <f t="shared" si="1"/>
        <v>0.28216001398379409</v>
      </c>
      <c r="J30" s="31">
        <v>502366</v>
      </c>
      <c r="K30" s="36">
        <f t="shared" si="2"/>
        <v>0.15535893156291333</v>
      </c>
      <c r="L30" s="31">
        <v>0</v>
      </c>
      <c r="M30" s="36">
        <f t="shared" si="3"/>
        <v>0</v>
      </c>
      <c r="N30" s="31">
        <f t="shared" si="4"/>
        <v>1687699</v>
      </c>
      <c r="O30" s="36">
        <f t="shared" si="5"/>
        <v>0.52192846140024862</v>
      </c>
      <c r="P30" s="31">
        <v>449512</v>
      </c>
      <c r="Q30" s="31">
        <v>5149812</v>
      </c>
      <c r="R30" s="31">
        <v>3638267</v>
      </c>
      <c r="S30" s="31">
        <v>1474518</v>
      </c>
      <c r="T30" s="36">
        <f t="shared" si="6"/>
        <v>0.4052803161505189</v>
      </c>
      <c r="U30" s="36">
        <f t="shared" si="7"/>
        <v>0.1175808432255423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0</v>
      </c>
      <c r="E31" s="31">
        <v>0</v>
      </c>
      <c r="F31" s="31">
        <v>0</v>
      </c>
      <c r="G31" s="36">
        <f t="shared" si="0"/>
        <v>0</v>
      </c>
      <c r="H31" s="31">
        <v>0</v>
      </c>
      <c r="I31" s="36">
        <f t="shared" si="1"/>
        <v>0</v>
      </c>
      <c r="J31" s="31">
        <v>0</v>
      </c>
      <c r="K31" s="36">
        <f t="shared" si="2"/>
        <v>0</v>
      </c>
      <c r="L31" s="31">
        <v>0</v>
      </c>
      <c r="M31" s="36">
        <f t="shared" si="3"/>
        <v>0</v>
      </c>
      <c r="N31" s="31">
        <f t="shared" si="4"/>
        <v>0</v>
      </c>
      <c r="O31" s="36">
        <f t="shared" si="5"/>
        <v>0</v>
      </c>
      <c r="P31" s="31">
        <v>0</v>
      </c>
      <c r="Q31" s="31">
        <v>1856548</v>
      </c>
      <c r="R31" s="31">
        <v>1856548</v>
      </c>
      <c r="S31" s="31">
        <v>46736</v>
      </c>
      <c r="T31" s="36">
        <f t="shared" si="6"/>
        <v>2.5173601759825224E-2</v>
      </c>
      <c r="U31" s="36">
        <f t="shared" si="7"/>
        <v>0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53224</v>
      </c>
      <c r="E32" s="31">
        <v>53224</v>
      </c>
      <c r="F32" s="31">
        <v>0</v>
      </c>
      <c r="G32" s="36">
        <f t="shared" si="0"/>
        <v>0</v>
      </c>
      <c r="H32" s="31">
        <v>0</v>
      </c>
      <c r="I32" s="36">
        <f t="shared" si="1"/>
        <v>0</v>
      </c>
      <c r="J32" s="31">
        <v>0</v>
      </c>
      <c r="K32" s="36">
        <f t="shared" si="2"/>
        <v>0</v>
      </c>
      <c r="L32" s="31">
        <v>0</v>
      </c>
      <c r="M32" s="36">
        <f t="shared" si="3"/>
        <v>0</v>
      </c>
      <c r="N32" s="31">
        <f t="shared" si="4"/>
        <v>0</v>
      </c>
      <c r="O32" s="36">
        <f t="shared" si="5"/>
        <v>0</v>
      </c>
      <c r="P32" s="31">
        <v>0</v>
      </c>
      <c r="Q32" s="31">
        <v>584414</v>
      </c>
      <c r="R32" s="31">
        <v>16004</v>
      </c>
      <c r="S32" s="31">
        <v>0</v>
      </c>
      <c r="T32" s="36">
        <f t="shared" si="6"/>
        <v>0</v>
      </c>
      <c r="U32" s="36">
        <f t="shared" si="7"/>
        <v>0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0</v>
      </c>
      <c r="E33" s="31">
        <v>0</v>
      </c>
      <c r="F33" s="31">
        <v>0</v>
      </c>
      <c r="G33" s="36">
        <f t="shared" si="0"/>
        <v>0</v>
      </c>
      <c r="H33" s="31">
        <v>0</v>
      </c>
      <c r="I33" s="36">
        <f t="shared" si="1"/>
        <v>0</v>
      </c>
      <c r="J33" s="31">
        <v>0</v>
      </c>
      <c r="K33" s="36">
        <f t="shared" si="2"/>
        <v>0</v>
      </c>
      <c r="L33" s="31">
        <v>0</v>
      </c>
      <c r="M33" s="36">
        <f t="shared" si="3"/>
        <v>0</v>
      </c>
      <c r="N33" s="31">
        <f t="shared" si="4"/>
        <v>0</v>
      </c>
      <c r="O33" s="36">
        <f t="shared" si="5"/>
        <v>0</v>
      </c>
      <c r="P33" s="31">
        <v>0</v>
      </c>
      <c r="Q33" s="31">
        <v>0</v>
      </c>
      <c r="R33" s="31">
        <v>0</v>
      </c>
      <c r="S33" s="31">
        <v>0</v>
      </c>
      <c r="T33" s="36">
        <f t="shared" si="6"/>
        <v>0</v>
      </c>
      <c r="U33" s="36">
        <f t="shared" si="7"/>
        <v>0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0</v>
      </c>
      <c r="E34" s="31">
        <v>0</v>
      </c>
      <c r="F34" s="31">
        <v>0</v>
      </c>
      <c r="G34" s="36">
        <f t="shared" si="0"/>
        <v>0</v>
      </c>
      <c r="H34" s="31">
        <v>0</v>
      </c>
      <c r="I34" s="36">
        <f t="shared" si="1"/>
        <v>0</v>
      </c>
      <c r="J34" s="31">
        <v>0</v>
      </c>
      <c r="K34" s="36">
        <f t="shared" si="2"/>
        <v>0</v>
      </c>
      <c r="L34" s="31">
        <v>0</v>
      </c>
      <c r="M34" s="36">
        <f t="shared" si="3"/>
        <v>0</v>
      </c>
      <c r="N34" s="31">
        <f t="shared" si="4"/>
        <v>0</v>
      </c>
      <c r="O34" s="36">
        <f t="shared" si="5"/>
        <v>0</v>
      </c>
      <c r="P34" s="31">
        <v>0</v>
      </c>
      <c r="Q34" s="31">
        <v>0</v>
      </c>
      <c r="R34" s="31">
        <v>0</v>
      </c>
      <c r="S34" s="31">
        <v>0</v>
      </c>
      <c r="T34" s="36">
        <f t="shared" si="6"/>
        <v>0</v>
      </c>
      <c r="U34" s="36">
        <f t="shared" si="7"/>
        <v>0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5349906</v>
      </c>
      <c r="E35" s="32">
        <f>SUM(E28:E34)</f>
        <v>6094894</v>
      </c>
      <c r="F35" s="32">
        <f>SUM(F28:F34)</f>
        <v>1476539</v>
      </c>
      <c r="G35" s="37">
        <f t="shared" si="0"/>
        <v>0.27599344736150505</v>
      </c>
      <c r="H35" s="32">
        <f>SUM(H28:H34)</f>
        <v>1755276</v>
      </c>
      <c r="I35" s="37">
        <f t="shared" si="1"/>
        <v>0.32809473661780225</v>
      </c>
      <c r="J35" s="32">
        <f>SUM(J28:J34)</f>
        <v>1246191</v>
      </c>
      <c r="K35" s="37">
        <f t="shared" si="2"/>
        <v>0.20446475361179375</v>
      </c>
      <c r="L35" s="32">
        <f>SUM(L28:L34)</f>
        <v>0</v>
      </c>
      <c r="M35" s="37">
        <f t="shared" si="3"/>
        <v>0</v>
      </c>
      <c r="N35" s="32">
        <f t="shared" si="4"/>
        <v>4478006</v>
      </c>
      <c r="O35" s="37">
        <f t="shared" si="5"/>
        <v>0.73471433629526617</v>
      </c>
      <c r="P35" s="32">
        <f>SUM(P28:P34)</f>
        <v>1061393</v>
      </c>
      <c r="Q35" s="32">
        <f>SUM(Q28:Q34)</f>
        <v>10473474</v>
      </c>
      <c r="R35" s="32">
        <f>SUM(R28:R34)</f>
        <v>8349972</v>
      </c>
      <c r="S35" s="32">
        <f>SUM(S28:S34)</f>
        <v>3296239</v>
      </c>
      <c r="T35" s="37">
        <f t="shared" si="6"/>
        <v>0.39476048542438225</v>
      </c>
      <c r="U35" s="37">
        <f t="shared" si="7"/>
        <v>0.17410893043387321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0</v>
      </c>
      <c r="E36" s="31">
        <v>0</v>
      </c>
      <c r="F36" s="31">
        <v>0</v>
      </c>
      <c r="G36" s="36">
        <f t="shared" si="0"/>
        <v>0</v>
      </c>
      <c r="H36" s="31">
        <v>0</v>
      </c>
      <c r="I36" s="36">
        <f t="shared" si="1"/>
        <v>0</v>
      </c>
      <c r="J36" s="31">
        <v>0</v>
      </c>
      <c r="K36" s="36">
        <f t="shared" si="2"/>
        <v>0</v>
      </c>
      <c r="L36" s="31">
        <v>0</v>
      </c>
      <c r="M36" s="36">
        <f t="shared" si="3"/>
        <v>0</v>
      </c>
      <c r="N36" s="31">
        <f t="shared" si="4"/>
        <v>0</v>
      </c>
      <c r="O36" s="36">
        <f t="shared" si="5"/>
        <v>0</v>
      </c>
      <c r="P36" s="31">
        <v>0</v>
      </c>
      <c r="Q36" s="31">
        <v>0</v>
      </c>
      <c r="R36" s="31">
        <v>0</v>
      </c>
      <c r="S36" s="31">
        <v>0</v>
      </c>
      <c r="T36" s="36">
        <f t="shared" si="6"/>
        <v>0</v>
      </c>
      <c r="U36" s="36">
        <f t="shared" si="7"/>
        <v>0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0</v>
      </c>
      <c r="E37" s="31">
        <v>0</v>
      </c>
      <c r="F37" s="31">
        <v>0</v>
      </c>
      <c r="G37" s="36">
        <f t="shared" si="0"/>
        <v>0</v>
      </c>
      <c r="H37" s="31">
        <v>0</v>
      </c>
      <c r="I37" s="36">
        <f t="shared" si="1"/>
        <v>0</v>
      </c>
      <c r="J37" s="31">
        <v>0</v>
      </c>
      <c r="K37" s="36">
        <f t="shared" si="2"/>
        <v>0</v>
      </c>
      <c r="L37" s="31">
        <v>0</v>
      </c>
      <c r="M37" s="36">
        <f t="shared" si="3"/>
        <v>0</v>
      </c>
      <c r="N37" s="31">
        <f t="shared" si="4"/>
        <v>0</v>
      </c>
      <c r="O37" s="36">
        <f t="shared" si="5"/>
        <v>0</v>
      </c>
      <c r="P37" s="31">
        <v>0</v>
      </c>
      <c r="Q37" s="31">
        <v>0</v>
      </c>
      <c r="R37" s="31">
        <v>0</v>
      </c>
      <c r="S37" s="31">
        <v>0</v>
      </c>
      <c r="T37" s="36">
        <f t="shared" si="6"/>
        <v>0</v>
      </c>
      <c r="U37" s="36">
        <f t="shared" si="7"/>
        <v>0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2764158</v>
      </c>
      <c r="E38" s="31">
        <v>3764158</v>
      </c>
      <c r="F38" s="31">
        <v>757560</v>
      </c>
      <c r="G38" s="36">
        <f t="shared" si="0"/>
        <v>0.2740653754235467</v>
      </c>
      <c r="H38" s="31">
        <v>1812731</v>
      </c>
      <c r="I38" s="36">
        <f t="shared" si="1"/>
        <v>0.65579861932639161</v>
      </c>
      <c r="J38" s="31">
        <v>1065065</v>
      </c>
      <c r="K38" s="36">
        <f t="shared" si="2"/>
        <v>0.28294906855663338</v>
      </c>
      <c r="L38" s="31">
        <v>0</v>
      </c>
      <c r="M38" s="36">
        <f t="shared" si="3"/>
        <v>0</v>
      </c>
      <c r="N38" s="31">
        <f t="shared" si="4"/>
        <v>3635356</v>
      </c>
      <c r="O38" s="36">
        <f t="shared" si="5"/>
        <v>0.96578198896008083</v>
      </c>
      <c r="P38" s="31">
        <v>0</v>
      </c>
      <c r="Q38" s="31">
        <v>6150</v>
      </c>
      <c r="R38" s="31">
        <v>585080</v>
      </c>
      <c r="S38" s="31">
        <v>278653</v>
      </c>
      <c r="T38" s="36">
        <f t="shared" si="6"/>
        <v>0.47626478430300129</v>
      </c>
      <c r="U38" s="36">
        <f t="shared" si="7"/>
        <v>0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0</v>
      </c>
      <c r="E39" s="31">
        <v>0</v>
      </c>
      <c r="F39" s="31">
        <v>0</v>
      </c>
      <c r="G39" s="36">
        <f t="shared" si="0"/>
        <v>0</v>
      </c>
      <c r="H39" s="31">
        <v>0</v>
      </c>
      <c r="I39" s="36">
        <f t="shared" si="1"/>
        <v>0</v>
      </c>
      <c r="J39" s="31">
        <v>0</v>
      </c>
      <c r="K39" s="36">
        <f t="shared" si="2"/>
        <v>0</v>
      </c>
      <c r="L39" s="31">
        <v>0</v>
      </c>
      <c r="M39" s="36">
        <f t="shared" si="3"/>
        <v>0</v>
      </c>
      <c r="N39" s="31">
        <f t="shared" si="4"/>
        <v>0</v>
      </c>
      <c r="O39" s="36">
        <f t="shared" si="5"/>
        <v>0</v>
      </c>
      <c r="P39" s="31">
        <v>0</v>
      </c>
      <c r="Q39" s="31">
        <v>0</v>
      </c>
      <c r="R39" s="31">
        <v>0</v>
      </c>
      <c r="S39" s="31">
        <v>0</v>
      </c>
      <c r="T39" s="36">
        <f t="shared" si="6"/>
        <v>0</v>
      </c>
      <c r="U39" s="36">
        <f t="shared" si="7"/>
        <v>0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2764158</v>
      </c>
      <c r="E40" s="32">
        <f>SUM(E36:E39)</f>
        <v>3764158</v>
      </c>
      <c r="F40" s="32">
        <f>SUM(F36:F39)</f>
        <v>757560</v>
      </c>
      <c r="G40" s="37">
        <f t="shared" si="0"/>
        <v>0.2740653754235467</v>
      </c>
      <c r="H40" s="32">
        <f>SUM(H36:H39)</f>
        <v>1812731</v>
      </c>
      <c r="I40" s="37">
        <f t="shared" si="1"/>
        <v>0.65579861932639161</v>
      </c>
      <c r="J40" s="32">
        <f>SUM(J36:J39)</f>
        <v>1065065</v>
      </c>
      <c r="K40" s="37">
        <f t="shared" si="2"/>
        <v>0.28294906855663338</v>
      </c>
      <c r="L40" s="32">
        <f>SUM(L36:L39)</f>
        <v>0</v>
      </c>
      <c r="M40" s="37">
        <f t="shared" si="3"/>
        <v>0</v>
      </c>
      <c r="N40" s="32">
        <f t="shared" si="4"/>
        <v>3635356</v>
      </c>
      <c r="O40" s="37">
        <f t="shared" si="5"/>
        <v>0.96578198896008083</v>
      </c>
      <c r="P40" s="32">
        <f>SUM(P36:P39)</f>
        <v>0</v>
      </c>
      <c r="Q40" s="32">
        <f>SUM(Q36:Q39)</f>
        <v>6150</v>
      </c>
      <c r="R40" s="32">
        <f>SUM(R36:R39)</f>
        <v>585080</v>
      </c>
      <c r="S40" s="32">
        <f>SUM(S36:S39)</f>
        <v>278653</v>
      </c>
      <c r="T40" s="37">
        <f t="shared" si="6"/>
        <v>0.47626478430300129</v>
      </c>
      <c r="U40" s="37">
        <f t="shared" si="7"/>
        <v>0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8065433</v>
      </c>
      <c r="E43" s="31">
        <v>57467832</v>
      </c>
      <c r="F43" s="31">
        <v>9410708</v>
      </c>
      <c r="G43" s="36">
        <f t="shared" si="0"/>
        <v>1.1667951367273153</v>
      </c>
      <c r="H43" s="31">
        <v>9417934</v>
      </c>
      <c r="I43" s="36">
        <f t="shared" si="1"/>
        <v>1.1676910588681351</v>
      </c>
      <c r="J43" s="31">
        <v>1911443</v>
      </c>
      <c r="K43" s="36">
        <f t="shared" si="2"/>
        <v>3.326109465900854E-2</v>
      </c>
      <c r="L43" s="31">
        <v>0</v>
      </c>
      <c r="M43" s="36">
        <f t="shared" si="3"/>
        <v>0</v>
      </c>
      <c r="N43" s="31">
        <f t="shared" si="4"/>
        <v>20740085</v>
      </c>
      <c r="O43" s="36">
        <f t="shared" si="5"/>
        <v>0.36089903304513038</v>
      </c>
      <c r="P43" s="31">
        <v>3506469</v>
      </c>
      <c r="Q43" s="31">
        <v>64403107</v>
      </c>
      <c r="R43" s="31">
        <v>60185027</v>
      </c>
      <c r="S43" s="31">
        <v>21080696</v>
      </c>
      <c r="T43" s="36">
        <f t="shared" si="6"/>
        <v>0.35026479260364873</v>
      </c>
      <c r="U43" s="36">
        <f t="shared" si="7"/>
        <v>-0.45488096429770231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0</v>
      </c>
      <c r="E44" s="31">
        <v>0</v>
      </c>
      <c r="F44" s="31">
        <v>0</v>
      </c>
      <c r="G44" s="36">
        <f t="shared" si="0"/>
        <v>0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0</v>
      </c>
      <c r="O44" s="36">
        <f t="shared" si="5"/>
        <v>0</v>
      </c>
      <c r="P44" s="31">
        <v>0</v>
      </c>
      <c r="Q44" s="31">
        <v>0</v>
      </c>
      <c r="R44" s="31">
        <v>0</v>
      </c>
      <c r="S44" s="31">
        <v>0</v>
      </c>
      <c r="T44" s="36">
        <f t="shared" si="6"/>
        <v>0</v>
      </c>
      <c r="U44" s="36">
        <f t="shared" si="7"/>
        <v>0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9057004</v>
      </c>
      <c r="E45" s="31">
        <v>10873347</v>
      </c>
      <c r="F45" s="31">
        <v>1506729</v>
      </c>
      <c r="G45" s="36">
        <f t="shared" si="0"/>
        <v>0.16636064199596245</v>
      </c>
      <c r="H45" s="31">
        <v>1492138</v>
      </c>
      <c r="I45" s="36">
        <f t="shared" si="1"/>
        <v>0.16474962360621681</v>
      </c>
      <c r="J45" s="31">
        <v>1383746</v>
      </c>
      <c r="K45" s="36">
        <f t="shared" si="2"/>
        <v>0.12726035506822325</v>
      </c>
      <c r="L45" s="31">
        <v>0</v>
      </c>
      <c r="M45" s="36">
        <f t="shared" si="3"/>
        <v>0</v>
      </c>
      <c r="N45" s="31">
        <f t="shared" si="4"/>
        <v>4382613</v>
      </c>
      <c r="O45" s="36">
        <f t="shared" si="5"/>
        <v>0.40306016169630199</v>
      </c>
      <c r="P45" s="31">
        <v>1251369</v>
      </c>
      <c r="Q45" s="31">
        <v>6236835</v>
      </c>
      <c r="R45" s="31">
        <v>6354827</v>
      </c>
      <c r="S45" s="31">
        <v>3819111</v>
      </c>
      <c r="T45" s="36">
        <f t="shared" si="6"/>
        <v>0.60097796525381419</v>
      </c>
      <c r="U45" s="36">
        <f t="shared" si="7"/>
        <v>0.10578574345376945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21493368</v>
      </c>
      <c r="E46" s="31">
        <v>21743368</v>
      </c>
      <c r="F46" s="31">
        <v>2079809</v>
      </c>
      <c r="G46" s="36">
        <f t="shared" si="0"/>
        <v>9.6765150999136101E-2</v>
      </c>
      <c r="H46" s="31">
        <v>1835414</v>
      </c>
      <c r="I46" s="36">
        <f t="shared" si="1"/>
        <v>8.5394434227339333E-2</v>
      </c>
      <c r="J46" s="31">
        <v>1640367</v>
      </c>
      <c r="K46" s="36">
        <f t="shared" si="2"/>
        <v>7.544217620747623E-2</v>
      </c>
      <c r="L46" s="31">
        <v>0</v>
      </c>
      <c r="M46" s="36">
        <f t="shared" si="3"/>
        <v>0</v>
      </c>
      <c r="N46" s="31">
        <f t="shared" si="4"/>
        <v>5555590</v>
      </c>
      <c r="O46" s="36">
        <f t="shared" si="5"/>
        <v>0.25550733446630713</v>
      </c>
      <c r="P46" s="31">
        <v>2422358</v>
      </c>
      <c r="Q46" s="31">
        <v>20949611</v>
      </c>
      <c r="R46" s="31">
        <v>19499611</v>
      </c>
      <c r="S46" s="31">
        <v>7380747</v>
      </c>
      <c r="T46" s="36">
        <f t="shared" si="6"/>
        <v>0.37850739689114826</v>
      </c>
      <c r="U46" s="36">
        <f t="shared" si="7"/>
        <v>-0.32282222528627069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38615805</v>
      </c>
      <c r="E47" s="32">
        <f>SUM(E41:E46)</f>
        <v>90084547</v>
      </c>
      <c r="F47" s="32">
        <f>SUM(F41:F46)</f>
        <v>12997246</v>
      </c>
      <c r="G47" s="37">
        <f t="shared" si="0"/>
        <v>0.33657840358371399</v>
      </c>
      <c r="H47" s="32">
        <f>SUM(H41:H46)</f>
        <v>12745486</v>
      </c>
      <c r="I47" s="37">
        <f t="shared" si="1"/>
        <v>0.33005879328425242</v>
      </c>
      <c r="J47" s="32">
        <f>SUM(J41:J46)</f>
        <v>4935556</v>
      </c>
      <c r="K47" s="37">
        <f t="shared" si="2"/>
        <v>5.4788042615122434E-2</v>
      </c>
      <c r="L47" s="32">
        <f>SUM(L41:L46)</f>
        <v>0</v>
      </c>
      <c r="M47" s="37">
        <f t="shared" si="3"/>
        <v>0</v>
      </c>
      <c r="N47" s="32">
        <f t="shared" si="4"/>
        <v>30678288</v>
      </c>
      <c r="O47" s="37">
        <f t="shared" si="5"/>
        <v>0.34054995025950457</v>
      </c>
      <c r="P47" s="32">
        <f>SUM(P41:P46)</f>
        <v>7180196</v>
      </c>
      <c r="Q47" s="32">
        <f>SUM(Q41:Q46)</f>
        <v>91589553</v>
      </c>
      <c r="R47" s="32">
        <f>SUM(R41:R46)</f>
        <v>86039465</v>
      </c>
      <c r="S47" s="32">
        <f>SUM(S41:S46)</f>
        <v>32280554</v>
      </c>
      <c r="T47" s="37">
        <f t="shared" si="6"/>
        <v>0.37518310928595383</v>
      </c>
      <c r="U47" s="37">
        <f t="shared" si="7"/>
        <v>-0.31261542164030065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0</v>
      </c>
      <c r="E48" s="31">
        <v>0</v>
      </c>
      <c r="F48" s="31">
        <v>0</v>
      </c>
      <c r="G48" s="36">
        <f t="shared" si="0"/>
        <v>0</v>
      </c>
      <c r="H48" s="31">
        <v>0</v>
      </c>
      <c r="I48" s="36">
        <f t="shared" si="1"/>
        <v>0</v>
      </c>
      <c r="J48" s="31">
        <v>0</v>
      </c>
      <c r="K48" s="36">
        <f t="shared" si="2"/>
        <v>0</v>
      </c>
      <c r="L48" s="31">
        <v>0</v>
      </c>
      <c r="M48" s="36">
        <f t="shared" si="3"/>
        <v>0</v>
      </c>
      <c r="N48" s="31">
        <f t="shared" si="4"/>
        <v>0</v>
      </c>
      <c r="O48" s="36">
        <f t="shared" si="5"/>
        <v>0</v>
      </c>
      <c r="P48" s="31">
        <v>0</v>
      </c>
      <c r="Q48" s="31">
        <v>0</v>
      </c>
      <c r="R48" s="31">
        <v>0</v>
      </c>
      <c r="S48" s="31">
        <v>0</v>
      </c>
      <c r="T48" s="36">
        <f t="shared" si="6"/>
        <v>0</v>
      </c>
      <c r="U48" s="36">
        <f t="shared" si="7"/>
        <v>0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0</v>
      </c>
      <c r="E49" s="31">
        <v>0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0</v>
      </c>
      <c r="R49" s="31">
        <v>0</v>
      </c>
      <c r="S49" s="31">
        <v>0</v>
      </c>
      <c r="T49" s="36">
        <f t="shared" si="6"/>
        <v>0</v>
      </c>
      <c r="U49" s="36">
        <f t="shared" si="7"/>
        <v>0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1119228</v>
      </c>
      <c r="E50" s="31">
        <v>1151228</v>
      </c>
      <c r="F50" s="31">
        <v>272925</v>
      </c>
      <c r="G50" s="36">
        <f t="shared" si="0"/>
        <v>0.24385111880689189</v>
      </c>
      <c r="H50" s="31">
        <v>272565</v>
      </c>
      <c r="I50" s="36">
        <f t="shared" si="1"/>
        <v>0.24352946852652008</v>
      </c>
      <c r="J50" s="31">
        <v>284084</v>
      </c>
      <c r="K50" s="36">
        <f t="shared" si="2"/>
        <v>0.24676606197903456</v>
      </c>
      <c r="L50" s="31">
        <v>0</v>
      </c>
      <c r="M50" s="36">
        <f t="shared" si="3"/>
        <v>0</v>
      </c>
      <c r="N50" s="31">
        <f t="shared" si="4"/>
        <v>829574</v>
      </c>
      <c r="O50" s="36">
        <f t="shared" si="5"/>
        <v>0.72059922100574347</v>
      </c>
      <c r="P50" s="31">
        <v>251576</v>
      </c>
      <c r="Q50" s="31">
        <v>1060548</v>
      </c>
      <c r="R50" s="31">
        <v>1091548</v>
      </c>
      <c r="S50" s="31">
        <v>750659</v>
      </c>
      <c r="T50" s="36">
        <f t="shared" si="6"/>
        <v>0.68770131959382452</v>
      </c>
      <c r="U50" s="36">
        <f t="shared" si="7"/>
        <v>0.12921741342576398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0</v>
      </c>
      <c r="E51" s="31">
        <v>72521874</v>
      </c>
      <c r="F51" s="31">
        <v>0</v>
      </c>
      <c r="G51" s="36">
        <f t="shared" si="0"/>
        <v>0</v>
      </c>
      <c r="H51" s="31">
        <v>3008102</v>
      </c>
      <c r="I51" s="36">
        <f t="shared" si="1"/>
        <v>0</v>
      </c>
      <c r="J51" s="31">
        <v>916700</v>
      </c>
      <c r="K51" s="36">
        <f t="shared" si="2"/>
        <v>1.2640324214457006E-2</v>
      </c>
      <c r="L51" s="31">
        <v>0</v>
      </c>
      <c r="M51" s="36">
        <f t="shared" si="3"/>
        <v>0</v>
      </c>
      <c r="N51" s="31">
        <f t="shared" si="4"/>
        <v>3924802</v>
      </c>
      <c r="O51" s="36">
        <f t="shared" si="5"/>
        <v>5.411887177653462E-2</v>
      </c>
      <c r="P51" s="31">
        <v>0</v>
      </c>
      <c r="Q51" s="31">
        <v>185223</v>
      </c>
      <c r="R51" s="31">
        <v>0</v>
      </c>
      <c r="S51" s="31">
        <v>0</v>
      </c>
      <c r="T51" s="36">
        <f t="shared" si="6"/>
        <v>0</v>
      </c>
      <c r="U51" s="36">
        <f t="shared" si="7"/>
        <v>0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0</v>
      </c>
      <c r="E52" s="31">
        <v>0</v>
      </c>
      <c r="F52" s="31">
        <v>0</v>
      </c>
      <c r="G52" s="36">
        <f t="shared" si="0"/>
        <v>0</v>
      </c>
      <c r="H52" s="31">
        <v>0</v>
      </c>
      <c r="I52" s="36">
        <f t="shared" si="1"/>
        <v>0</v>
      </c>
      <c r="J52" s="31">
        <v>0</v>
      </c>
      <c r="K52" s="36">
        <f t="shared" si="2"/>
        <v>0</v>
      </c>
      <c r="L52" s="31">
        <v>0</v>
      </c>
      <c r="M52" s="36">
        <f t="shared" si="3"/>
        <v>0</v>
      </c>
      <c r="N52" s="31">
        <f t="shared" si="4"/>
        <v>0</v>
      </c>
      <c r="O52" s="36">
        <f t="shared" si="5"/>
        <v>0</v>
      </c>
      <c r="P52" s="31">
        <v>0</v>
      </c>
      <c r="Q52" s="31">
        <v>0</v>
      </c>
      <c r="R52" s="31">
        <v>0</v>
      </c>
      <c r="S52" s="31">
        <v>0</v>
      </c>
      <c r="T52" s="36">
        <f t="shared" si="6"/>
        <v>0</v>
      </c>
      <c r="U52" s="36">
        <f t="shared" si="7"/>
        <v>0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1119228</v>
      </c>
      <c r="E53" s="32">
        <f>SUM(E48:E52)</f>
        <v>73673102</v>
      </c>
      <c r="F53" s="32">
        <f>SUM(F48:F52)</f>
        <v>272925</v>
      </c>
      <c r="G53" s="37">
        <f t="shared" si="0"/>
        <v>0.24385111880689189</v>
      </c>
      <c r="H53" s="32">
        <f>SUM(H48:H52)</f>
        <v>3280667</v>
      </c>
      <c r="I53" s="37">
        <f t="shared" si="1"/>
        <v>2.9311873898794527</v>
      </c>
      <c r="J53" s="32">
        <f>SUM(J48:J52)</f>
        <v>1200784</v>
      </c>
      <c r="K53" s="37">
        <f t="shared" si="2"/>
        <v>1.6298811471247676E-2</v>
      </c>
      <c r="L53" s="32">
        <f>SUM(L48:L52)</f>
        <v>0</v>
      </c>
      <c r="M53" s="37">
        <f t="shared" si="3"/>
        <v>0</v>
      </c>
      <c r="N53" s="32">
        <f t="shared" si="4"/>
        <v>4754376</v>
      </c>
      <c r="O53" s="37">
        <f t="shared" si="5"/>
        <v>6.4533403249397589E-2</v>
      </c>
      <c r="P53" s="32">
        <f>SUM(P48:P52)</f>
        <v>251576</v>
      </c>
      <c r="Q53" s="32">
        <f>SUM(Q48:Q52)</f>
        <v>1245771</v>
      </c>
      <c r="R53" s="32">
        <f>SUM(R48:R52)</f>
        <v>1091548</v>
      </c>
      <c r="S53" s="32">
        <f>SUM(S48:S52)</f>
        <v>750659</v>
      </c>
      <c r="T53" s="37">
        <f t="shared" si="6"/>
        <v>0.68770131959382452</v>
      </c>
      <c r="U53" s="37">
        <f t="shared" si="7"/>
        <v>3.7730467135179824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942788953</v>
      </c>
      <c r="E54" s="32">
        <f>SUM(E8:E9,E11:E18,E20:E26,E28:E34,E36:E39,E41:E46,E48:E52)</f>
        <v>927588826</v>
      </c>
      <c r="F54" s="32">
        <f>SUM(F8:F9,F11:F18,F20:F26,F28:F34,F36:F39,F41:F46,F48:F52)</f>
        <v>67015810</v>
      </c>
      <c r="G54" s="37">
        <f t="shared" si="0"/>
        <v>7.1082515113008546E-2</v>
      </c>
      <c r="H54" s="32">
        <f>SUM(H8:H9,H11:H18,H20:H26,H28:H34,H36:H39,H41:H46,H48:H52)</f>
        <v>88924108</v>
      </c>
      <c r="I54" s="37">
        <f t="shared" si="1"/>
        <v>9.4320269363614401E-2</v>
      </c>
      <c r="J54" s="32">
        <f>SUM(J8:J9,J11:J18,J20:J26,J28:J34,J36:J39,J41:J46,J48:J52)</f>
        <v>35225723</v>
      </c>
      <c r="K54" s="37">
        <f t="shared" si="2"/>
        <v>3.7975579278916413E-2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191165641</v>
      </c>
      <c r="O54" s="37">
        <f t="shared" si="5"/>
        <v>0.20608877084511149</v>
      </c>
      <c r="P54" s="32">
        <f>SUM(P8:P9,P11:P18,P20:P26,P28:P34,P36:P39,P41:P46,P48:P52)</f>
        <v>148526524</v>
      </c>
      <c r="Q54" s="32">
        <f>SUM(Q8:Q9,Q11:Q18,Q20:Q26,Q28:Q34,Q36:Q39,Q41:Q46,Q48:Q52)</f>
        <v>769475793</v>
      </c>
      <c r="R54" s="32">
        <f>SUM(R8:R9,R11:R18,R20:R26,R28:R34,R36:R39,R41:R46,R48:R52)</f>
        <v>891387504</v>
      </c>
      <c r="S54" s="32">
        <f>SUM(S8:S9,S11:S18,S20:S26,S28:S34,S36:S39,S41:S46,S48:S52)</f>
        <v>370046595</v>
      </c>
      <c r="T54" s="37">
        <f t="shared" si="6"/>
        <v>0.41513549756919188</v>
      </c>
      <c r="U54" s="37">
        <f t="shared" si="7"/>
        <v>-0.76283210532820389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138993324</v>
      </c>
      <c r="E57" s="31">
        <v>134755836</v>
      </c>
      <c r="F57" s="31">
        <v>80834396</v>
      </c>
      <c r="G57" s="36">
        <f t="shared" ref="G57:G85" si="8">IF(($D57      =0),0,($F57      /$D57      ))</f>
        <v>0.58157034937879459</v>
      </c>
      <c r="H57" s="31">
        <v>35675414</v>
      </c>
      <c r="I57" s="36">
        <f t="shared" ref="I57:I85" si="9">IF(($D57      =0),0,($H57      /$D57      ))</f>
        <v>0.25666998222159215</v>
      </c>
      <c r="J57" s="31">
        <v>-3783452</v>
      </c>
      <c r="K57" s="36">
        <f t="shared" ref="K57:K85" si="10">IF(($E57      =0),0,($J57      /$E57      ))</f>
        <v>-2.8076349880683461E-2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112726358</v>
      </c>
      <c r="O57" s="36">
        <f t="shared" ref="O57:O85" si="13">IF(($E57      =0),0,($N57      /$E57      ))</f>
        <v>0.83652301337064172</v>
      </c>
      <c r="P57" s="31">
        <v>31537943</v>
      </c>
      <c r="Q57" s="31">
        <v>100251187</v>
      </c>
      <c r="R57" s="31">
        <v>134923481</v>
      </c>
      <c r="S57" s="31">
        <v>79595001</v>
      </c>
      <c r="T57" s="36">
        <f t="shared" ref="T57:T85" si="14">IF(($R57      =0),0,($S57      /$R57      ))</f>
        <v>0.58992697497924773</v>
      </c>
      <c r="U57" s="36">
        <f t="shared" ref="U57:U85" si="15">IF(($P57      =0),0,(($J57      /$P57      )-1))</f>
        <v>-1.1199650845966713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138993324</v>
      </c>
      <c r="E58" s="32">
        <f>E57</f>
        <v>134755836</v>
      </c>
      <c r="F58" s="32">
        <f>F57</f>
        <v>80834396</v>
      </c>
      <c r="G58" s="37">
        <f t="shared" si="8"/>
        <v>0.58157034937879459</v>
      </c>
      <c r="H58" s="32">
        <f>H57</f>
        <v>35675414</v>
      </c>
      <c r="I58" s="37">
        <f t="shared" si="9"/>
        <v>0.25666998222159215</v>
      </c>
      <c r="J58" s="32">
        <f>J57</f>
        <v>-3783452</v>
      </c>
      <c r="K58" s="37">
        <f t="shared" si="10"/>
        <v>-2.8076349880683461E-2</v>
      </c>
      <c r="L58" s="32">
        <f>L57</f>
        <v>0</v>
      </c>
      <c r="M58" s="37">
        <f t="shared" si="11"/>
        <v>0</v>
      </c>
      <c r="N58" s="32">
        <f t="shared" si="12"/>
        <v>112726358</v>
      </c>
      <c r="O58" s="37">
        <f t="shared" si="13"/>
        <v>0.83652301337064172</v>
      </c>
      <c r="P58" s="32">
        <f>P57</f>
        <v>31537943</v>
      </c>
      <c r="Q58" s="32">
        <f>Q57</f>
        <v>100251187</v>
      </c>
      <c r="R58" s="32">
        <f>R57</f>
        <v>134923481</v>
      </c>
      <c r="S58" s="32">
        <f>S57</f>
        <v>79595001</v>
      </c>
      <c r="T58" s="37">
        <f t="shared" si="14"/>
        <v>0.58992697497924773</v>
      </c>
      <c r="U58" s="37">
        <f t="shared" si="15"/>
        <v>-1.1199650845966713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156600</v>
      </c>
      <c r="E59" s="31">
        <v>100000</v>
      </c>
      <c r="F59" s="31">
        <v>0</v>
      </c>
      <c r="G59" s="36">
        <f t="shared" si="8"/>
        <v>0</v>
      </c>
      <c r="H59" s="31">
        <v>0</v>
      </c>
      <c r="I59" s="36">
        <f t="shared" si="9"/>
        <v>0</v>
      </c>
      <c r="J59" s="31">
        <v>0</v>
      </c>
      <c r="K59" s="36">
        <f t="shared" si="10"/>
        <v>0</v>
      </c>
      <c r="L59" s="31">
        <v>0</v>
      </c>
      <c r="M59" s="36">
        <f t="shared" si="11"/>
        <v>0</v>
      </c>
      <c r="N59" s="31">
        <f t="shared" si="12"/>
        <v>0</v>
      </c>
      <c r="O59" s="36">
        <f t="shared" si="13"/>
        <v>0</v>
      </c>
      <c r="P59" s="31">
        <v>0</v>
      </c>
      <c r="Q59" s="31">
        <v>250000</v>
      </c>
      <c r="R59" s="31">
        <v>86957</v>
      </c>
      <c r="S59" s="31">
        <v>0</v>
      </c>
      <c r="T59" s="36">
        <f t="shared" si="14"/>
        <v>0</v>
      </c>
      <c r="U59" s="36">
        <f t="shared" si="15"/>
        <v>0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1100000</v>
      </c>
      <c r="E60" s="31">
        <v>1500000</v>
      </c>
      <c r="F60" s="31">
        <v>3911</v>
      </c>
      <c r="G60" s="36">
        <f t="shared" si="8"/>
        <v>3.5554545454545452E-3</v>
      </c>
      <c r="H60" s="31">
        <v>4483</v>
      </c>
      <c r="I60" s="36">
        <f t="shared" si="9"/>
        <v>4.0754545454545453E-3</v>
      </c>
      <c r="J60" s="31">
        <v>26649</v>
      </c>
      <c r="K60" s="36">
        <f t="shared" si="10"/>
        <v>1.7766000000000001E-2</v>
      </c>
      <c r="L60" s="31">
        <v>0</v>
      </c>
      <c r="M60" s="36">
        <f t="shared" si="11"/>
        <v>0</v>
      </c>
      <c r="N60" s="31">
        <f t="shared" si="12"/>
        <v>35043</v>
      </c>
      <c r="O60" s="36">
        <f t="shared" si="13"/>
        <v>2.3362000000000001E-2</v>
      </c>
      <c r="P60" s="31">
        <v>0</v>
      </c>
      <c r="Q60" s="31">
        <v>0</v>
      </c>
      <c r="R60" s="31">
        <v>0</v>
      </c>
      <c r="S60" s="31">
        <v>0</v>
      </c>
      <c r="T60" s="36">
        <f t="shared" si="14"/>
        <v>0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1362864</v>
      </c>
      <c r="E61" s="31">
        <v>1373574</v>
      </c>
      <c r="F61" s="31">
        <v>220253</v>
      </c>
      <c r="G61" s="36">
        <f t="shared" si="8"/>
        <v>0.16161040279881192</v>
      </c>
      <c r="H61" s="31">
        <v>100170</v>
      </c>
      <c r="I61" s="36">
        <f t="shared" si="9"/>
        <v>7.3499630190539927E-2</v>
      </c>
      <c r="J61" s="31">
        <v>100170</v>
      </c>
      <c r="K61" s="36">
        <f t="shared" si="10"/>
        <v>7.2926540543137824E-2</v>
      </c>
      <c r="L61" s="31">
        <v>0</v>
      </c>
      <c r="M61" s="36">
        <f t="shared" si="11"/>
        <v>0</v>
      </c>
      <c r="N61" s="31">
        <f t="shared" si="12"/>
        <v>420593</v>
      </c>
      <c r="O61" s="36">
        <f t="shared" si="13"/>
        <v>0.30620337892243155</v>
      </c>
      <c r="P61" s="31">
        <v>0</v>
      </c>
      <c r="Q61" s="31">
        <v>1296792</v>
      </c>
      <c r="R61" s="31">
        <v>1296792</v>
      </c>
      <c r="S61" s="31">
        <v>222557</v>
      </c>
      <c r="T61" s="36">
        <f t="shared" si="14"/>
        <v>0.17162120062430983</v>
      </c>
      <c r="U61" s="36">
        <f t="shared" si="15"/>
        <v>0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2619464</v>
      </c>
      <c r="E63" s="32">
        <f>SUM(E59:E62)</f>
        <v>2973574</v>
      </c>
      <c r="F63" s="32">
        <f>SUM(F59:F62)</f>
        <v>224164</v>
      </c>
      <c r="G63" s="37">
        <f t="shared" si="8"/>
        <v>8.5576285835575527E-2</v>
      </c>
      <c r="H63" s="32">
        <f>SUM(H59:H62)</f>
        <v>104653</v>
      </c>
      <c r="I63" s="37">
        <f t="shared" si="9"/>
        <v>3.9952066529641179E-2</v>
      </c>
      <c r="J63" s="32">
        <f>SUM(J59:J62)</f>
        <v>126819</v>
      </c>
      <c r="K63" s="37">
        <f t="shared" si="10"/>
        <v>4.2648677988171811E-2</v>
      </c>
      <c r="L63" s="32">
        <f>SUM(L59:L62)</f>
        <v>0</v>
      </c>
      <c r="M63" s="37">
        <f t="shared" si="11"/>
        <v>0</v>
      </c>
      <c r="N63" s="32">
        <f t="shared" si="12"/>
        <v>455636</v>
      </c>
      <c r="O63" s="37">
        <f t="shared" si="13"/>
        <v>0.15322840460671233</v>
      </c>
      <c r="P63" s="32">
        <f>SUM(P59:P62)</f>
        <v>0</v>
      </c>
      <c r="Q63" s="32">
        <f>SUM(Q59:Q62)</f>
        <v>1546792</v>
      </c>
      <c r="R63" s="32">
        <f>SUM(R59:R62)</f>
        <v>1383749</v>
      </c>
      <c r="S63" s="32">
        <f>SUM(S59:S62)</f>
        <v>222557</v>
      </c>
      <c r="T63" s="37">
        <f t="shared" si="14"/>
        <v>0.16083624992682921</v>
      </c>
      <c r="U63" s="37">
        <f t="shared" si="15"/>
        <v>0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815419</v>
      </c>
      <c r="E64" s="31">
        <v>606619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0</v>
      </c>
      <c r="M64" s="36">
        <f t="shared" si="11"/>
        <v>0</v>
      </c>
      <c r="N64" s="31">
        <f t="shared" si="12"/>
        <v>0</v>
      </c>
      <c r="O64" s="36">
        <f t="shared" si="13"/>
        <v>0</v>
      </c>
      <c r="P64" s="31">
        <v>0</v>
      </c>
      <c r="Q64" s="31">
        <v>837482</v>
      </c>
      <c r="R64" s="31">
        <v>837482</v>
      </c>
      <c r="S64" s="31">
        <v>0</v>
      </c>
      <c r="T64" s="36">
        <f t="shared" si="14"/>
        <v>0</v>
      </c>
      <c r="U64" s="36">
        <f t="shared" si="15"/>
        <v>0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0</v>
      </c>
      <c r="E65" s="31">
        <v>0</v>
      </c>
      <c r="F65" s="31">
        <v>0</v>
      </c>
      <c r="G65" s="36">
        <f t="shared" si="8"/>
        <v>0</v>
      </c>
      <c r="H65" s="31">
        <v>0</v>
      </c>
      <c r="I65" s="36">
        <f t="shared" si="9"/>
        <v>0</v>
      </c>
      <c r="J65" s="31">
        <v>0</v>
      </c>
      <c r="K65" s="36">
        <f t="shared" si="10"/>
        <v>0</v>
      </c>
      <c r="L65" s="31">
        <v>0</v>
      </c>
      <c r="M65" s="36">
        <f t="shared" si="11"/>
        <v>0</v>
      </c>
      <c r="N65" s="31">
        <f t="shared" si="12"/>
        <v>0</v>
      </c>
      <c r="O65" s="36">
        <f t="shared" si="13"/>
        <v>0</v>
      </c>
      <c r="P65" s="31">
        <v>0</v>
      </c>
      <c r="Q65" s="31">
        <v>0</v>
      </c>
      <c r="R65" s="31">
        <v>0</v>
      </c>
      <c r="S65" s="31">
        <v>0</v>
      </c>
      <c r="T65" s="36">
        <f t="shared" si="14"/>
        <v>0</v>
      </c>
      <c r="U65" s="36">
        <f t="shared" si="15"/>
        <v>0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0</v>
      </c>
      <c r="E66" s="31">
        <v>0</v>
      </c>
      <c r="F66" s="31">
        <v>0</v>
      </c>
      <c r="G66" s="36">
        <f t="shared" si="8"/>
        <v>0</v>
      </c>
      <c r="H66" s="31">
        <v>0</v>
      </c>
      <c r="I66" s="36">
        <f t="shared" si="9"/>
        <v>0</v>
      </c>
      <c r="J66" s="31">
        <v>0</v>
      </c>
      <c r="K66" s="36">
        <f t="shared" si="10"/>
        <v>0</v>
      </c>
      <c r="L66" s="31">
        <v>0</v>
      </c>
      <c r="M66" s="36">
        <f t="shared" si="11"/>
        <v>0</v>
      </c>
      <c r="N66" s="31">
        <f t="shared" si="12"/>
        <v>0</v>
      </c>
      <c r="O66" s="36">
        <f t="shared" si="13"/>
        <v>0</v>
      </c>
      <c r="P66" s="31">
        <v>0</v>
      </c>
      <c r="Q66" s="31">
        <v>0</v>
      </c>
      <c r="R66" s="31">
        <v>0</v>
      </c>
      <c r="S66" s="31">
        <v>0</v>
      </c>
      <c r="T66" s="36">
        <f t="shared" si="14"/>
        <v>0</v>
      </c>
      <c r="U66" s="36">
        <f t="shared" si="15"/>
        <v>0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34955281</v>
      </c>
      <c r="E67" s="31">
        <v>34955281</v>
      </c>
      <c r="F67" s="31">
        <v>5698159</v>
      </c>
      <c r="G67" s="36">
        <f t="shared" si="8"/>
        <v>0.16301282201107181</v>
      </c>
      <c r="H67" s="31">
        <v>5184675</v>
      </c>
      <c r="I67" s="36">
        <f t="shared" si="9"/>
        <v>0.14832308171117262</v>
      </c>
      <c r="J67" s="31">
        <v>5296967</v>
      </c>
      <c r="K67" s="36">
        <f t="shared" si="10"/>
        <v>0.15153552906640916</v>
      </c>
      <c r="L67" s="31">
        <v>0</v>
      </c>
      <c r="M67" s="36">
        <f t="shared" si="11"/>
        <v>0</v>
      </c>
      <c r="N67" s="31">
        <f t="shared" si="12"/>
        <v>16179801</v>
      </c>
      <c r="O67" s="36">
        <f t="shared" si="13"/>
        <v>0.46287143278865361</v>
      </c>
      <c r="P67" s="31">
        <v>5076755</v>
      </c>
      <c r="Q67" s="31">
        <v>24318784</v>
      </c>
      <c r="R67" s="31">
        <v>24318784</v>
      </c>
      <c r="S67" s="31">
        <v>15307368</v>
      </c>
      <c r="T67" s="36">
        <f t="shared" si="14"/>
        <v>0.62944627494532623</v>
      </c>
      <c r="U67" s="36">
        <f t="shared" si="15"/>
        <v>4.3376526935020587E-2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5343573</v>
      </c>
      <c r="E68" s="31">
        <v>5045225</v>
      </c>
      <c r="F68" s="31">
        <v>1196849</v>
      </c>
      <c r="G68" s="36">
        <f t="shared" si="8"/>
        <v>0.22397916150860109</v>
      </c>
      <c r="H68" s="31">
        <v>1259122</v>
      </c>
      <c r="I68" s="36">
        <f t="shared" si="9"/>
        <v>0.23563297441618183</v>
      </c>
      <c r="J68" s="31">
        <v>897067</v>
      </c>
      <c r="K68" s="36">
        <f t="shared" si="10"/>
        <v>0.17780515239657299</v>
      </c>
      <c r="L68" s="31">
        <v>0</v>
      </c>
      <c r="M68" s="36">
        <f t="shared" si="11"/>
        <v>0</v>
      </c>
      <c r="N68" s="31">
        <f t="shared" si="12"/>
        <v>3353038</v>
      </c>
      <c r="O68" s="36">
        <f t="shared" si="13"/>
        <v>0.66459632622925635</v>
      </c>
      <c r="P68" s="31">
        <v>1310784</v>
      </c>
      <c r="Q68" s="31">
        <v>5102116</v>
      </c>
      <c r="R68" s="31">
        <v>5113653</v>
      </c>
      <c r="S68" s="31">
        <v>3569585</v>
      </c>
      <c r="T68" s="36">
        <f t="shared" si="14"/>
        <v>0.69804990678874768</v>
      </c>
      <c r="U68" s="36">
        <f t="shared" si="15"/>
        <v>-0.31562561032176162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0</v>
      </c>
      <c r="E69" s="31">
        <v>0</v>
      </c>
      <c r="F69" s="31">
        <v>0</v>
      </c>
      <c r="G69" s="36">
        <f t="shared" si="8"/>
        <v>0</v>
      </c>
      <c r="H69" s="31">
        <v>0</v>
      </c>
      <c r="I69" s="36">
        <f t="shared" si="9"/>
        <v>0</v>
      </c>
      <c r="J69" s="31">
        <v>0</v>
      </c>
      <c r="K69" s="36">
        <f t="shared" si="10"/>
        <v>0</v>
      </c>
      <c r="L69" s="31">
        <v>0</v>
      </c>
      <c r="M69" s="36">
        <f t="shared" si="11"/>
        <v>0</v>
      </c>
      <c r="N69" s="31">
        <f t="shared" si="12"/>
        <v>0</v>
      </c>
      <c r="O69" s="36">
        <f t="shared" si="13"/>
        <v>0</v>
      </c>
      <c r="P69" s="31">
        <v>0</v>
      </c>
      <c r="Q69" s="31">
        <v>0</v>
      </c>
      <c r="R69" s="31">
        <v>0</v>
      </c>
      <c r="S69" s="31">
        <v>0</v>
      </c>
      <c r="T69" s="36">
        <f t="shared" si="14"/>
        <v>0</v>
      </c>
      <c r="U69" s="36">
        <f t="shared" si="15"/>
        <v>0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41114273</v>
      </c>
      <c r="E70" s="32">
        <f>SUM(E64:E69)</f>
        <v>40607125</v>
      </c>
      <c r="F70" s="32">
        <f>SUM(F64:F69)</f>
        <v>6895008</v>
      </c>
      <c r="G70" s="37">
        <f t="shared" si="8"/>
        <v>0.1677035125976811</v>
      </c>
      <c r="H70" s="32">
        <f>SUM(H64:H69)</f>
        <v>6443797</v>
      </c>
      <c r="I70" s="37">
        <f t="shared" si="9"/>
        <v>0.15672895395718173</v>
      </c>
      <c r="J70" s="32">
        <f>SUM(J64:J69)</f>
        <v>6194034</v>
      </c>
      <c r="K70" s="37">
        <f t="shared" si="10"/>
        <v>0.15253564491453162</v>
      </c>
      <c r="L70" s="32">
        <f>SUM(L64:L69)</f>
        <v>0</v>
      </c>
      <c r="M70" s="37">
        <f t="shared" si="11"/>
        <v>0</v>
      </c>
      <c r="N70" s="32">
        <f t="shared" si="12"/>
        <v>19532839</v>
      </c>
      <c r="O70" s="37">
        <f t="shared" si="13"/>
        <v>0.48101999341248614</v>
      </c>
      <c r="P70" s="32">
        <f>SUM(P64:P69)</f>
        <v>6387539</v>
      </c>
      <c r="Q70" s="32">
        <f>SUM(Q64:Q69)</f>
        <v>30258382</v>
      </c>
      <c r="R70" s="32">
        <f>SUM(R64:R69)</f>
        <v>30269919</v>
      </c>
      <c r="S70" s="32">
        <f>SUM(S64:S69)</f>
        <v>18876953</v>
      </c>
      <c r="T70" s="37">
        <f t="shared" si="14"/>
        <v>0.62362086267888595</v>
      </c>
      <c r="U70" s="37">
        <f t="shared" si="15"/>
        <v>-3.0294139887051985E-2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18647292</v>
      </c>
      <c r="E71" s="31">
        <v>20754808</v>
      </c>
      <c r="F71" s="31">
        <v>3281396</v>
      </c>
      <c r="G71" s="36">
        <f t="shared" si="8"/>
        <v>0.17597171750193005</v>
      </c>
      <c r="H71" s="31">
        <v>3744695</v>
      </c>
      <c r="I71" s="36">
        <f t="shared" si="9"/>
        <v>0.2008170945143134</v>
      </c>
      <c r="J71" s="31">
        <v>3561526</v>
      </c>
      <c r="K71" s="36">
        <f t="shared" si="10"/>
        <v>0.17160004563761805</v>
      </c>
      <c r="L71" s="31">
        <v>0</v>
      </c>
      <c r="M71" s="36">
        <f t="shared" si="11"/>
        <v>0</v>
      </c>
      <c r="N71" s="31">
        <f t="shared" si="12"/>
        <v>10587617</v>
      </c>
      <c r="O71" s="36">
        <f t="shared" si="13"/>
        <v>0.51012840012781613</v>
      </c>
      <c r="P71" s="31">
        <v>3765196</v>
      </c>
      <c r="Q71" s="31">
        <v>13700316</v>
      </c>
      <c r="R71" s="31">
        <v>18943812</v>
      </c>
      <c r="S71" s="31">
        <v>10059893</v>
      </c>
      <c r="T71" s="36">
        <f t="shared" si="14"/>
        <v>0.53103847314363128</v>
      </c>
      <c r="U71" s="36">
        <f t="shared" si="15"/>
        <v>-5.4092801543399016E-2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6076437</v>
      </c>
      <c r="E72" s="31">
        <v>6026825</v>
      </c>
      <c r="F72" s="31">
        <v>1525332</v>
      </c>
      <c r="G72" s="36">
        <f t="shared" si="8"/>
        <v>0.25102407874877991</v>
      </c>
      <c r="H72" s="31">
        <v>1495772</v>
      </c>
      <c r="I72" s="36">
        <f t="shared" si="9"/>
        <v>0.24615938583745706</v>
      </c>
      <c r="J72" s="31">
        <v>1639495</v>
      </c>
      <c r="K72" s="36">
        <f t="shared" si="10"/>
        <v>0.27203295267408628</v>
      </c>
      <c r="L72" s="31">
        <v>0</v>
      </c>
      <c r="M72" s="36">
        <f t="shared" si="11"/>
        <v>0</v>
      </c>
      <c r="N72" s="31">
        <f t="shared" si="12"/>
        <v>4660599</v>
      </c>
      <c r="O72" s="36">
        <f t="shared" si="13"/>
        <v>0.77330916361434088</v>
      </c>
      <c r="P72" s="31">
        <v>1931919</v>
      </c>
      <c r="Q72" s="31">
        <v>5244496</v>
      </c>
      <c r="R72" s="31">
        <v>5244496</v>
      </c>
      <c r="S72" s="31">
        <v>4461133</v>
      </c>
      <c r="T72" s="36">
        <f t="shared" si="14"/>
        <v>0.85063140480991883</v>
      </c>
      <c r="U72" s="36">
        <f t="shared" si="15"/>
        <v>-0.15136452408201384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6259368</v>
      </c>
      <c r="E73" s="31">
        <v>6259368</v>
      </c>
      <c r="F73" s="31">
        <v>2048359</v>
      </c>
      <c r="G73" s="36">
        <f t="shared" si="8"/>
        <v>0.32724693611239986</v>
      </c>
      <c r="H73" s="31">
        <v>1732629</v>
      </c>
      <c r="I73" s="36">
        <f t="shared" si="9"/>
        <v>0.27680574141031489</v>
      </c>
      <c r="J73" s="31">
        <v>1523328</v>
      </c>
      <c r="K73" s="36">
        <f t="shared" si="10"/>
        <v>0.2433677010202947</v>
      </c>
      <c r="L73" s="31">
        <v>0</v>
      </c>
      <c r="M73" s="36">
        <f t="shared" si="11"/>
        <v>0</v>
      </c>
      <c r="N73" s="31">
        <f t="shared" si="12"/>
        <v>5304316</v>
      </c>
      <c r="O73" s="36">
        <f t="shared" si="13"/>
        <v>0.84742037854300944</v>
      </c>
      <c r="P73" s="31">
        <v>1701416</v>
      </c>
      <c r="Q73" s="31">
        <v>4182605</v>
      </c>
      <c r="R73" s="31">
        <v>5980005</v>
      </c>
      <c r="S73" s="31">
        <v>4691412</v>
      </c>
      <c r="T73" s="36">
        <f t="shared" si="14"/>
        <v>0.78451640090601926</v>
      </c>
      <c r="U73" s="36">
        <f t="shared" si="15"/>
        <v>-0.10467046272046343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11168958</v>
      </c>
      <c r="E74" s="31">
        <v>12675723</v>
      </c>
      <c r="F74" s="31">
        <v>1054563</v>
      </c>
      <c r="G74" s="36">
        <f t="shared" si="8"/>
        <v>9.4419103375623759E-2</v>
      </c>
      <c r="H74" s="31">
        <v>1219238</v>
      </c>
      <c r="I74" s="36">
        <f t="shared" si="9"/>
        <v>0.10916309292236571</v>
      </c>
      <c r="J74" s="31">
        <v>1158790</v>
      </c>
      <c r="K74" s="36">
        <f t="shared" si="10"/>
        <v>9.1418059545794739E-2</v>
      </c>
      <c r="L74" s="31">
        <v>0</v>
      </c>
      <c r="M74" s="36">
        <f t="shared" si="11"/>
        <v>0</v>
      </c>
      <c r="N74" s="31">
        <f t="shared" si="12"/>
        <v>3432591</v>
      </c>
      <c r="O74" s="36">
        <f t="shared" si="13"/>
        <v>0.27080041114814518</v>
      </c>
      <c r="P74" s="31">
        <v>1144161</v>
      </c>
      <c r="Q74" s="31">
        <v>7588399</v>
      </c>
      <c r="R74" s="31">
        <v>4882979</v>
      </c>
      <c r="S74" s="31">
        <v>3265907</v>
      </c>
      <c r="T74" s="36">
        <f t="shared" si="14"/>
        <v>0.66883494686337996</v>
      </c>
      <c r="U74" s="36">
        <f t="shared" si="15"/>
        <v>1.2785788014099353E-2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0</v>
      </c>
      <c r="E75" s="31">
        <v>0</v>
      </c>
      <c r="F75" s="31">
        <v>0</v>
      </c>
      <c r="G75" s="36">
        <f t="shared" si="8"/>
        <v>0</v>
      </c>
      <c r="H75" s="31">
        <v>0</v>
      </c>
      <c r="I75" s="36">
        <f t="shared" si="9"/>
        <v>0</v>
      </c>
      <c r="J75" s="31">
        <v>0</v>
      </c>
      <c r="K75" s="36">
        <f t="shared" si="10"/>
        <v>0</v>
      </c>
      <c r="L75" s="31">
        <v>0</v>
      </c>
      <c r="M75" s="36">
        <f t="shared" si="11"/>
        <v>0</v>
      </c>
      <c r="N75" s="31">
        <f t="shared" si="12"/>
        <v>0</v>
      </c>
      <c r="O75" s="36">
        <f t="shared" si="13"/>
        <v>0</v>
      </c>
      <c r="P75" s="31">
        <v>0</v>
      </c>
      <c r="Q75" s="31">
        <v>0</v>
      </c>
      <c r="R75" s="31">
        <v>0</v>
      </c>
      <c r="S75" s="31">
        <v>0</v>
      </c>
      <c r="T75" s="36">
        <f t="shared" si="14"/>
        <v>0</v>
      </c>
      <c r="U75" s="36">
        <f t="shared" si="15"/>
        <v>0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4776244</v>
      </c>
      <c r="E76" s="31">
        <v>2618382</v>
      </c>
      <c r="F76" s="31">
        <v>374819</v>
      </c>
      <c r="G76" s="36">
        <f t="shared" si="8"/>
        <v>7.8475680890674762E-2</v>
      </c>
      <c r="H76" s="31">
        <v>351815</v>
      </c>
      <c r="I76" s="36">
        <f t="shared" si="9"/>
        <v>7.3659344036862445E-2</v>
      </c>
      <c r="J76" s="31">
        <v>444374</v>
      </c>
      <c r="K76" s="36">
        <f t="shared" si="10"/>
        <v>0.16971320456678973</v>
      </c>
      <c r="L76" s="31">
        <v>0</v>
      </c>
      <c r="M76" s="36">
        <f t="shared" si="11"/>
        <v>0</v>
      </c>
      <c r="N76" s="31">
        <f t="shared" si="12"/>
        <v>1171008</v>
      </c>
      <c r="O76" s="36">
        <f t="shared" si="13"/>
        <v>0.44722580586026028</v>
      </c>
      <c r="P76" s="31">
        <v>911499</v>
      </c>
      <c r="Q76" s="31">
        <v>5598276</v>
      </c>
      <c r="R76" s="31">
        <v>5443220</v>
      </c>
      <c r="S76" s="31">
        <v>1725872</v>
      </c>
      <c r="T76" s="36">
        <f t="shared" si="14"/>
        <v>0.31706820595162422</v>
      </c>
      <c r="U76" s="36">
        <f t="shared" si="15"/>
        <v>-0.51247999174985381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0</v>
      </c>
      <c r="E77" s="31">
        <v>0</v>
      </c>
      <c r="F77" s="31">
        <v>0</v>
      </c>
      <c r="G77" s="36">
        <f t="shared" si="8"/>
        <v>0</v>
      </c>
      <c r="H77" s="31">
        <v>0</v>
      </c>
      <c r="I77" s="36">
        <f t="shared" si="9"/>
        <v>0</v>
      </c>
      <c r="J77" s="31">
        <v>0</v>
      </c>
      <c r="K77" s="36">
        <f t="shared" si="10"/>
        <v>0</v>
      </c>
      <c r="L77" s="31">
        <v>0</v>
      </c>
      <c r="M77" s="36">
        <f t="shared" si="11"/>
        <v>0</v>
      </c>
      <c r="N77" s="31">
        <f t="shared" si="12"/>
        <v>0</v>
      </c>
      <c r="O77" s="36">
        <f t="shared" si="13"/>
        <v>0</v>
      </c>
      <c r="P77" s="31">
        <v>0</v>
      </c>
      <c r="Q77" s="31">
        <v>0</v>
      </c>
      <c r="R77" s="31">
        <v>0</v>
      </c>
      <c r="S77" s="31">
        <v>0</v>
      </c>
      <c r="T77" s="36">
        <f t="shared" si="14"/>
        <v>0</v>
      </c>
      <c r="U77" s="36">
        <f t="shared" si="15"/>
        <v>0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46928299</v>
      </c>
      <c r="E78" s="32">
        <f>SUM(E71:E77)</f>
        <v>48335106</v>
      </c>
      <c r="F78" s="32">
        <f>SUM(F71:F77)</f>
        <v>8284469</v>
      </c>
      <c r="G78" s="37">
        <f t="shared" si="8"/>
        <v>0.17653461081127189</v>
      </c>
      <c r="H78" s="32">
        <f>SUM(H71:H77)</f>
        <v>8544149</v>
      </c>
      <c r="I78" s="37">
        <f t="shared" si="9"/>
        <v>0.18206815891622238</v>
      </c>
      <c r="J78" s="32">
        <f>SUM(J71:J77)</f>
        <v>8327513</v>
      </c>
      <c r="K78" s="37">
        <f t="shared" si="10"/>
        <v>0.17228705363757763</v>
      </c>
      <c r="L78" s="32">
        <f>SUM(L71:L77)</f>
        <v>0</v>
      </c>
      <c r="M78" s="37">
        <f t="shared" si="11"/>
        <v>0</v>
      </c>
      <c r="N78" s="32">
        <f t="shared" si="12"/>
        <v>25156131</v>
      </c>
      <c r="O78" s="37">
        <f t="shared" si="13"/>
        <v>0.52045258781474479</v>
      </c>
      <c r="P78" s="32">
        <f>SUM(P71:P77)</f>
        <v>9454191</v>
      </c>
      <c r="Q78" s="32">
        <f>SUM(Q71:Q77)</f>
        <v>36314092</v>
      </c>
      <c r="R78" s="32">
        <f>SUM(R71:R77)</f>
        <v>40494512</v>
      </c>
      <c r="S78" s="32">
        <f>SUM(S71:S77)</f>
        <v>24204217</v>
      </c>
      <c r="T78" s="37">
        <f t="shared" si="14"/>
        <v>0.59771598185946773</v>
      </c>
      <c r="U78" s="37">
        <f t="shared" si="15"/>
        <v>-0.11917233320122256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10448145</v>
      </c>
      <c r="E79" s="31">
        <v>10493694</v>
      </c>
      <c r="F79" s="31">
        <v>2323549</v>
      </c>
      <c r="G79" s="36">
        <f t="shared" si="8"/>
        <v>0.2223886632507493</v>
      </c>
      <c r="H79" s="31">
        <v>2360293</v>
      </c>
      <c r="I79" s="36">
        <f t="shared" si="9"/>
        <v>0.22590545977300278</v>
      </c>
      <c r="J79" s="31">
        <v>2361730</v>
      </c>
      <c r="K79" s="36">
        <f t="shared" si="10"/>
        <v>0.22506183237285174</v>
      </c>
      <c r="L79" s="31">
        <v>0</v>
      </c>
      <c r="M79" s="36">
        <f t="shared" si="11"/>
        <v>0</v>
      </c>
      <c r="N79" s="31">
        <f t="shared" si="12"/>
        <v>7045572</v>
      </c>
      <c r="O79" s="36">
        <f t="shared" si="13"/>
        <v>0.67141008685787862</v>
      </c>
      <c r="P79" s="31">
        <v>2176653</v>
      </c>
      <c r="Q79" s="31">
        <v>9211548</v>
      </c>
      <c r="R79" s="31">
        <v>9778232</v>
      </c>
      <c r="S79" s="31">
        <v>6434246</v>
      </c>
      <c r="T79" s="36">
        <f t="shared" si="14"/>
        <v>0.65801731846820566</v>
      </c>
      <c r="U79" s="36">
        <f t="shared" si="15"/>
        <v>8.5028252091628787E-2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2364119</v>
      </c>
      <c r="E80" s="31">
        <v>1369959</v>
      </c>
      <c r="F80" s="31">
        <v>364727</v>
      </c>
      <c r="G80" s="36">
        <f t="shared" si="8"/>
        <v>0.15427607493531417</v>
      </c>
      <c r="H80" s="31">
        <v>654911</v>
      </c>
      <c r="I80" s="36">
        <f t="shared" si="9"/>
        <v>0.27702116517823339</v>
      </c>
      <c r="J80" s="31">
        <v>-26113</v>
      </c>
      <c r="K80" s="36">
        <f t="shared" si="10"/>
        <v>-1.9061154384912248E-2</v>
      </c>
      <c r="L80" s="31">
        <v>0</v>
      </c>
      <c r="M80" s="36">
        <f t="shared" si="11"/>
        <v>0</v>
      </c>
      <c r="N80" s="31">
        <f t="shared" si="12"/>
        <v>993525</v>
      </c>
      <c r="O80" s="36">
        <f t="shared" si="13"/>
        <v>0.72522243366407313</v>
      </c>
      <c r="P80" s="31">
        <v>479811</v>
      </c>
      <c r="Q80" s="31">
        <v>881230</v>
      </c>
      <c r="R80" s="31">
        <v>2310837</v>
      </c>
      <c r="S80" s="31">
        <v>1594743</v>
      </c>
      <c r="T80" s="36">
        <f t="shared" si="14"/>
        <v>0.69011488045240754</v>
      </c>
      <c r="U80" s="36">
        <f t="shared" si="15"/>
        <v>-1.0544235125914163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80900620</v>
      </c>
      <c r="E81" s="31">
        <v>77228520</v>
      </c>
      <c r="F81" s="31">
        <v>18519966</v>
      </c>
      <c r="G81" s="36">
        <f t="shared" si="8"/>
        <v>0.22892242358587611</v>
      </c>
      <c r="H81" s="31">
        <v>18615563</v>
      </c>
      <c r="I81" s="36">
        <f t="shared" si="9"/>
        <v>0.23010408325671669</v>
      </c>
      <c r="J81" s="31">
        <v>19015086</v>
      </c>
      <c r="K81" s="36">
        <f t="shared" si="10"/>
        <v>0.24621844365268167</v>
      </c>
      <c r="L81" s="31">
        <v>0</v>
      </c>
      <c r="M81" s="36">
        <f t="shared" si="11"/>
        <v>0</v>
      </c>
      <c r="N81" s="31">
        <f t="shared" si="12"/>
        <v>56150615</v>
      </c>
      <c r="O81" s="36">
        <f t="shared" si="13"/>
        <v>0.72707097067249249</v>
      </c>
      <c r="P81" s="31">
        <v>18682993</v>
      </c>
      <c r="Q81" s="31">
        <v>80263640</v>
      </c>
      <c r="R81" s="31">
        <v>74619000</v>
      </c>
      <c r="S81" s="31">
        <v>55695595</v>
      </c>
      <c r="T81" s="36">
        <f t="shared" si="14"/>
        <v>0.74639964352242727</v>
      </c>
      <c r="U81" s="36">
        <f t="shared" si="15"/>
        <v>1.7775149838144211E-2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0</v>
      </c>
      <c r="E82" s="31">
        <v>0</v>
      </c>
      <c r="F82" s="31">
        <v>0</v>
      </c>
      <c r="G82" s="36">
        <f t="shared" si="8"/>
        <v>0</v>
      </c>
      <c r="H82" s="31">
        <v>0</v>
      </c>
      <c r="I82" s="36">
        <f t="shared" si="9"/>
        <v>0</v>
      </c>
      <c r="J82" s="31">
        <v>0</v>
      </c>
      <c r="K82" s="36">
        <f t="shared" si="10"/>
        <v>0</v>
      </c>
      <c r="L82" s="31">
        <v>0</v>
      </c>
      <c r="M82" s="36">
        <f t="shared" si="11"/>
        <v>0</v>
      </c>
      <c r="N82" s="31">
        <f t="shared" si="12"/>
        <v>0</v>
      </c>
      <c r="O82" s="36">
        <f t="shared" si="13"/>
        <v>0</v>
      </c>
      <c r="P82" s="31">
        <v>0</v>
      </c>
      <c r="Q82" s="31">
        <v>0</v>
      </c>
      <c r="R82" s="31">
        <v>0</v>
      </c>
      <c r="S82" s="31">
        <v>0</v>
      </c>
      <c r="T82" s="36">
        <f t="shared" si="14"/>
        <v>0</v>
      </c>
      <c r="U82" s="36">
        <f t="shared" si="15"/>
        <v>0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0</v>
      </c>
      <c r="E83" s="31">
        <v>0</v>
      </c>
      <c r="F83" s="31">
        <v>0</v>
      </c>
      <c r="G83" s="36">
        <f t="shared" si="8"/>
        <v>0</v>
      </c>
      <c r="H83" s="31">
        <v>0</v>
      </c>
      <c r="I83" s="36">
        <f t="shared" si="9"/>
        <v>0</v>
      </c>
      <c r="J83" s="31">
        <v>0</v>
      </c>
      <c r="K83" s="36">
        <f t="shared" si="10"/>
        <v>0</v>
      </c>
      <c r="L83" s="31">
        <v>0</v>
      </c>
      <c r="M83" s="36">
        <f t="shared" si="11"/>
        <v>0</v>
      </c>
      <c r="N83" s="31">
        <f t="shared" si="12"/>
        <v>0</v>
      </c>
      <c r="O83" s="36">
        <f t="shared" si="13"/>
        <v>0</v>
      </c>
      <c r="P83" s="31">
        <v>0</v>
      </c>
      <c r="Q83" s="31">
        <v>0</v>
      </c>
      <c r="R83" s="31">
        <v>0</v>
      </c>
      <c r="S83" s="31">
        <v>0</v>
      </c>
      <c r="T83" s="36">
        <f t="shared" si="14"/>
        <v>0</v>
      </c>
      <c r="U83" s="36">
        <f t="shared" si="15"/>
        <v>0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93712884</v>
      </c>
      <c r="E84" s="32">
        <f>SUM(E79:E83)</f>
        <v>89092173</v>
      </c>
      <c r="F84" s="32">
        <f>SUM(F79:F83)</f>
        <v>21208242</v>
      </c>
      <c r="G84" s="37">
        <f t="shared" si="8"/>
        <v>0.22631084536892493</v>
      </c>
      <c r="H84" s="32">
        <f>SUM(H79:H83)</f>
        <v>21630767</v>
      </c>
      <c r="I84" s="37">
        <f t="shared" si="9"/>
        <v>0.23081956372188908</v>
      </c>
      <c r="J84" s="32">
        <f>SUM(J79:J83)</f>
        <v>21350703</v>
      </c>
      <c r="K84" s="37">
        <f t="shared" si="10"/>
        <v>0.23964734814583544</v>
      </c>
      <c r="L84" s="32">
        <f>SUM(L79:L83)</f>
        <v>0</v>
      </c>
      <c r="M84" s="37">
        <f t="shared" si="11"/>
        <v>0</v>
      </c>
      <c r="N84" s="32">
        <f t="shared" si="12"/>
        <v>64189712</v>
      </c>
      <c r="O84" s="37">
        <f t="shared" si="13"/>
        <v>0.72048654599546025</v>
      </c>
      <c r="P84" s="32">
        <f>SUM(P79:P83)</f>
        <v>21339457</v>
      </c>
      <c r="Q84" s="32">
        <f>SUM(Q79:Q83)</f>
        <v>90356418</v>
      </c>
      <c r="R84" s="32">
        <f>SUM(R79:R83)</f>
        <v>86708069</v>
      </c>
      <c r="S84" s="32">
        <f>SUM(S79:S83)</f>
        <v>63724584</v>
      </c>
      <c r="T84" s="37">
        <f t="shared" si="14"/>
        <v>0.73493257011639823</v>
      </c>
      <c r="U84" s="37">
        <f t="shared" si="15"/>
        <v>5.2700497486890541E-4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323368244</v>
      </c>
      <c r="E85" s="32">
        <f>SUM(E57,E59:E62,E64:E69,E71:E77,E79:E83)</f>
        <v>315763814</v>
      </c>
      <c r="F85" s="32">
        <f>SUM(F57,F59:F62,F64:F69,F71:F77,F79:F83)</f>
        <v>117446279</v>
      </c>
      <c r="G85" s="37">
        <f t="shared" si="8"/>
        <v>0.36319669967345342</v>
      </c>
      <c r="H85" s="32">
        <f>SUM(H57,H59:H62,H64:H69,H71:H77,H79:H83)</f>
        <v>72398780</v>
      </c>
      <c r="I85" s="37">
        <f t="shared" si="9"/>
        <v>0.22388957896558329</v>
      </c>
      <c r="J85" s="32">
        <f>SUM(J57,J59:J62,J64:J69,J71:J77,J79:J83)</f>
        <v>32215617</v>
      </c>
      <c r="K85" s="37">
        <f t="shared" si="10"/>
        <v>0.10202441056149644</v>
      </c>
      <c r="L85" s="32">
        <f>SUM(L57,L59:L62,L64:L69,L71:L77,L79:L83)</f>
        <v>0</v>
      </c>
      <c r="M85" s="37">
        <f t="shared" si="11"/>
        <v>0</v>
      </c>
      <c r="N85" s="32">
        <f t="shared" si="12"/>
        <v>222060676</v>
      </c>
      <c r="O85" s="37">
        <f t="shared" si="13"/>
        <v>0.703249283656043</v>
      </c>
      <c r="P85" s="32">
        <f>SUM(P57,P59:P62,P64:P69,P71:P77,P79:P83)</f>
        <v>68719130</v>
      </c>
      <c r="Q85" s="32">
        <f>SUM(Q57,Q59:Q62,Q64:Q69,Q71:Q77,Q79:Q83)</f>
        <v>258726871</v>
      </c>
      <c r="R85" s="32">
        <f>SUM(R57,R59:R62,R64:R69,R71:R77,R79:R83)</f>
        <v>293779730</v>
      </c>
      <c r="S85" s="32">
        <f>SUM(S57,S59:S62,S64:S69,S71:S77,S79:S83)</f>
        <v>186623312</v>
      </c>
      <c r="T85" s="37">
        <f t="shared" si="14"/>
        <v>0.63524910993689043</v>
      </c>
      <c r="U85" s="37">
        <f t="shared" si="15"/>
        <v>-0.53119870696849625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498634917</v>
      </c>
      <c r="E88" s="31">
        <v>515864365</v>
      </c>
      <c r="F88" s="31">
        <v>113103476</v>
      </c>
      <c r="G88" s="36">
        <f t="shared" ref="G88:G99" si="16">IF(($D88      =0),0,($F88      /$D88      ))</f>
        <v>0.22682622524808066</v>
      </c>
      <c r="H88" s="31">
        <v>110122326</v>
      </c>
      <c r="I88" s="36">
        <f t="shared" ref="I88:I99" si="17">IF(($D88      =0),0,($H88      /$D88      ))</f>
        <v>0.2208476026158433</v>
      </c>
      <c r="J88" s="31">
        <v>117513420</v>
      </c>
      <c r="K88" s="36">
        <f t="shared" ref="K88:K99" si="18">IF(($E88      =0),0,($J88      /$E88      ))</f>
        <v>0.22779906497321248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340739222</v>
      </c>
      <c r="O88" s="36">
        <f t="shared" ref="O88:O99" si="21">IF(($E88      =0),0,($N88      /$E88      ))</f>
        <v>0.66052095302221547</v>
      </c>
      <c r="P88" s="31">
        <v>103325859</v>
      </c>
      <c r="Q88" s="31">
        <v>459488204</v>
      </c>
      <c r="R88" s="31">
        <v>476705653</v>
      </c>
      <c r="S88" s="31">
        <v>347187199</v>
      </c>
      <c r="T88" s="36">
        <f t="shared" ref="T88:T99" si="22">IF(($R88      =0),0,($S88      /$R88      ))</f>
        <v>0.72830518542225053</v>
      </c>
      <c r="U88" s="36">
        <f t="shared" ref="U88:U99" si="23">IF(($P88      =0),0,(($J88      /$P88      )-1))</f>
        <v>0.13730890928281569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2065602000</v>
      </c>
      <c r="E89" s="31">
        <v>2090894000</v>
      </c>
      <c r="F89" s="31">
        <v>435897528</v>
      </c>
      <c r="G89" s="36">
        <f t="shared" si="16"/>
        <v>0.21102687158513594</v>
      </c>
      <c r="H89" s="31">
        <v>583119508</v>
      </c>
      <c r="I89" s="36">
        <f t="shared" si="17"/>
        <v>0.28230003069323134</v>
      </c>
      <c r="J89" s="31">
        <v>560150328</v>
      </c>
      <c r="K89" s="36">
        <f t="shared" si="18"/>
        <v>0.26789991649504946</v>
      </c>
      <c r="L89" s="31">
        <v>0</v>
      </c>
      <c r="M89" s="36">
        <f t="shared" si="19"/>
        <v>0</v>
      </c>
      <c r="N89" s="31">
        <f t="shared" si="20"/>
        <v>1579167364</v>
      </c>
      <c r="O89" s="36">
        <f t="shared" si="21"/>
        <v>0.75525940769833377</v>
      </c>
      <c r="P89" s="31">
        <v>646019928</v>
      </c>
      <c r="Q89" s="31">
        <v>1965356776</v>
      </c>
      <c r="R89" s="31">
        <v>1994089000</v>
      </c>
      <c r="S89" s="31">
        <v>1667923536</v>
      </c>
      <c r="T89" s="36">
        <f t="shared" si="22"/>
        <v>0.83643384823846878</v>
      </c>
      <c r="U89" s="36">
        <f t="shared" si="23"/>
        <v>-0.13292097701357597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835463739</v>
      </c>
      <c r="E90" s="31">
        <v>849975949</v>
      </c>
      <c r="F90" s="31">
        <v>80425339</v>
      </c>
      <c r="G90" s="36">
        <f t="shared" si="16"/>
        <v>9.626430836635029E-2</v>
      </c>
      <c r="H90" s="31">
        <v>222750678</v>
      </c>
      <c r="I90" s="36">
        <f t="shared" si="17"/>
        <v>0.26661920512148046</v>
      </c>
      <c r="J90" s="31">
        <v>214956620</v>
      </c>
      <c r="K90" s="36">
        <f t="shared" si="18"/>
        <v>0.25289729697987018</v>
      </c>
      <c r="L90" s="31">
        <v>0</v>
      </c>
      <c r="M90" s="36">
        <f t="shared" si="19"/>
        <v>0</v>
      </c>
      <c r="N90" s="31">
        <f t="shared" si="20"/>
        <v>518132637</v>
      </c>
      <c r="O90" s="36">
        <f t="shared" si="21"/>
        <v>0.60958505662376106</v>
      </c>
      <c r="P90" s="31">
        <v>186638094</v>
      </c>
      <c r="Q90" s="31">
        <v>932773662</v>
      </c>
      <c r="R90" s="31">
        <v>913104648</v>
      </c>
      <c r="S90" s="31">
        <v>590620610</v>
      </c>
      <c r="T90" s="36">
        <f t="shared" si="22"/>
        <v>0.64682685746223467</v>
      </c>
      <c r="U90" s="36">
        <f t="shared" si="23"/>
        <v>0.15172961421262698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3399700656</v>
      </c>
      <c r="E91" s="32">
        <f>SUM(E88:E90)</f>
        <v>3456734314</v>
      </c>
      <c r="F91" s="32">
        <f>SUM(F88:F90)</f>
        <v>629426343</v>
      </c>
      <c r="G91" s="37">
        <f t="shared" si="16"/>
        <v>0.18514169531048266</v>
      </c>
      <c r="H91" s="32">
        <f>SUM(H88:H90)</f>
        <v>915992512</v>
      </c>
      <c r="I91" s="37">
        <f t="shared" si="17"/>
        <v>0.2694332838932158</v>
      </c>
      <c r="J91" s="32">
        <f>SUM(J88:J90)</f>
        <v>892620368</v>
      </c>
      <c r="K91" s="37">
        <f t="shared" si="18"/>
        <v>0.25822648977817853</v>
      </c>
      <c r="L91" s="32">
        <f>SUM(L88:L90)</f>
        <v>0</v>
      </c>
      <c r="M91" s="37">
        <f t="shared" si="19"/>
        <v>0</v>
      </c>
      <c r="N91" s="32">
        <f t="shared" si="20"/>
        <v>2438039223</v>
      </c>
      <c r="O91" s="37">
        <f t="shared" si="21"/>
        <v>0.7053013050860697</v>
      </c>
      <c r="P91" s="32">
        <f>SUM(P88:P90)</f>
        <v>935983881</v>
      </c>
      <c r="Q91" s="32">
        <f>SUM(Q88:Q90)</f>
        <v>3357618642</v>
      </c>
      <c r="R91" s="32">
        <f>SUM(R88:R90)</f>
        <v>3383899301</v>
      </c>
      <c r="S91" s="32">
        <f>SUM(S88:S90)</f>
        <v>2605731345</v>
      </c>
      <c r="T91" s="37">
        <f t="shared" si="22"/>
        <v>0.77003808719425015</v>
      </c>
      <c r="U91" s="37">
        <f t="shared" si="23"/>
        <v>-4.6329337374561019E-2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73779410</v>
      </c>
      <c r="E92" s="31">
        <v>86856117</v>
      </c>
      <c r="F92" s="31">
        <v>17150856</v>
      </c>
      <c r="G92" s="36">
        <f t="shared" si="16"/>
        <v>0.23246127883104514</v>
      </c>
      <c r="H92" s="31">
        <v>17659505</v>
      </c>
      <c r="I92" s="36">
        <f t="shared" si="17"/>
        <v>0.23935546516297704</v>
      </c>
      <c r="J92" s="31">
        <v>90619305</v>
      </c>
      <c r="K92" s="36">
        <f t="shared" si="18"/>
        <v>1.043326689356836</v>
      </c>
      <c r="L92" s="31">
        <v>0</v>
      </c>
      <c r="M92" s="36">
        <f t="shared" si="19"/>
        <v>0</v>
      </c>
      <c r="N92" s="31">
        <f t="shared" si="20"/>
        <v>125429666</v>
      </c>
      <c r="O92" s="36">
        <f t="shared" si="21"/>
        <v>1.4441086054998291</v>
      </c>
      <c r="P92" s="31">
        <v>14149914</v>
      </c>
      <c r="Q92" s="31">
        <v>67150620</v>
      </c>
      <c r="R92" s="31">
        <v>66320040</v>
      </c>
      <c r="S92" s="31">
        <v>48255056</v>
      </c>
      <c r="T92" s="36">
        <f t="shared" si="22"/>
        <v>0.72760897007902892</v>
      </c>
      <c r="U92" s="36">
        <f t="shared" si="23"/>
        <v>5.404230089313617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0</v>
      </c>
      <c r="E93" s="31">
        <v>0</v>
      </c>
      <c r="F93" s="31">
        <v>0</v>
      </c>
      <c r="G93" s="36">
        <f t="shared" si="16"/>
        <v>0</v>
      </c>
      <c r="H93" s="31">
        <v>0</v>
      </c>
      <c r="I93" s="36">
        <f t="shared" si="17"/>
        <v>0</v>
      </c>
      <c r="J93" s="31">
        <v>0</v>
      </c>
      <c r="K93" s="36">
        <f t="shared" si="18"/>
        <v>0</v>
      </c>
      <c r="L93" s="31">
        <v>0</v>
      </c>
      <c r="M93" s="36">
        <f t="shared" si="19"/>
        <v>0</v>
      </c>
      <c r="N93" s="31">
        <f t="shared" si="20"/>
        <v>0</v>
      </c>
      <c r="O93" s="36">
        <f t="shared" si="21"/>
        <v>0</v>
      </c>
      <c r="P93" s="31">
        <v>0</v>
      </c>
      <c r="Q93" s="31">
        <v>0</v>
      </c>
      <c r="R93" s="31">
        <v>0</v>
      </c>
      <c r="S93" s="31">
        <v>0</v>
      </c>
      <c r="T93" s="36">
        <f t="shared" si="22"/>
        <v>0</v>
      </c>
      <c r="U93" s="36">
        <f t="shared" si="23"/>
        <v>0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8975291</v>
      </c>
      <c r="E94" s="31">
        <v>8655051</v>
      </c>
      <c r="F94" s="31">
        <v>1857476</v>
      </c>
      <c r="G94" s="36">
        <f t="shared" si="16"/>
        <v>0.20695440404105003</v>
      </c>
      <c r="H94" s="31">
        <v>2062709</v>
      </c>
      <c r="I94" s="36">
        <f t="shared" si="17"/>
        <v>0.2298208492627147</v>
      </c>
      <c r="J94" s="31">
        <v>1899066</v>
      </c>
      <c r="K94" s="36">
        <f t="shared" si="18"/>
        <v>0.21941707795829279</v>
      </c>
      <c r="L94" s="31">
        <v>0</v>
      </c>
      <c r="M94" s="36">
        <f t="shared" si="19"/>
        <v>0</v>
      </c>
      <c r="N94" s="31">
        <f t="shared" si="20"/>
        <v>5819251</v>
      </c>
      <c r="O94" s="36">
        <f t="shared" si="21"/>
        <v>0.67235317273116013</v>
      </c>
      <c r="P94" s="31">
        <v>2132866</v>
      </c>
      <c r="Q94" s="31">
        <v>9592587</v>
      </c>
      <c r="R94" s="31">
        <v>8574282</v>
      </c>
      <c r="S94" s="31">
        <v>5421779</v>
      </c>
      <c r="T94" s="36">
        <f t="shared" si="22"/>
        <v>0.63233038054964841</v>
      </c>
      <c r="U94" s="36">
        <f t="shared" si="23"/>
        <v>-0.10961776314123817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913008</v>
      </c>
      <c r="E95" s="31">
        <v>828375</v>
      </c>
      <c r="F95" s="31">
        <v>194058</v>
      </c>
      <c r="G95" s="36">
        <f t="shared" si="16"/>
        <v>0.21254797329267652</v>
      </c>
      <c r="H95" s="31">
        <v>246194</v>
      </c>
      <c r="I95" s="36">
        <f t="shared" si="17"/>
        <v>0.26965152550689586</v>
      </c>
      <c r="J95" s="31">
        <v>194058</v>
      </c>
      <c r="K95" s="36">
        <f t="shared" si="18"/>
        <v>0.23426346763241285</v>
      </c>
      <c r="L95" s="31">
        <v>0</v>
      </c>
      <c r="M95" s="36">
        <f t="shared" si="19"/>
        <v>0</v>
      </c>
      <c r="N95" s="31">
        <f t="shared" si="20"/>
        <v>634310</v>
      </c>
      <c r="O95" s="36">
        <f t="shared" si="21"/>
        <v>0.76572808208842613</v>
      </c>
      <c r="P95" s="31">
        <v>373255</v>
      </c>
      <c r="Q95" s="31">
        <v>1920782</v>
      </c>
      <c r="R95" s="31">
        <v>2147664</v>
      </c>
      <c r="S95" s="31">
        <v>1509359</v>
      </c>
      <c r="T95" s="36">
        <f t="shared" si="22"/>
        <v>0.70279103248925345</v>
      </c>
      <c r="U95" s="36">
        <f t="shared" si="23"/>
        <v>-0.48009269802145982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83667709</v>
      </c>
      <c r="E96" s="32">
        <f>SUM(E92:E95)</f>
        <v>96339543</v>
      </c>
      <c r="F96" s="32">
        <f>SUM(F92:F95)</f>
        <v>19202390</v>
      </c>
      <c r="G96" s="37">
        <f t="shared" si="16"/>
        <v>0.22950777820389465</v>
      </c>
      <c r="H96" s="32">
        <f>SUM(H92:H95)</f>
        <v>19968408</v>
      </c>
      <c r="I96" s="37">
        <f t="shared" si="17"/>
        <v>0.23866325776889624</v>
      </c>
      <c r="J96" s="32">
        <f>SUM(J92:J95)</f>
        <v>92712429</v>
      </c>
      <c r="K96" s="37">
        <f t="shared" si="18"/>
        <v>0.96235072445797254</v>
      </c>
      <c r="L96" s="32">
        <f>SUM(L92:L95)</f>
        <v>0</v>
      </c>
      <c r="M96" s="37">
        <f t="shared" si="19"/>
        <v>0</v>
      </c>
      <c r="N96" s="32">
        <f t="shared" si="20"/>
        <v>131883227</v>
      </c>
      <c r="O96" s="37">
        <f t="shared" si="21"/>
        <v>1.3689417957899177</v>
      </c>
      <c r="P96" s="32">
        <f>SUM(P92:P95)</f>
        <v>16656035</v>
      </c>
      <c r="Q96" s="32">
        <f>SUM(Q92:Q95)</f>
        <v>78663989</v>
      </c>
      <c r="R96" s="32">
        <f>SUM(R92:R95)</f>
        <v>77041986</v>
      </c>
      <c r="S96" s="32">
        <f>SUM(S92:S95)</f>
        <v>55186194</v>
      </c>
      <c r="T96" s="37">
        <f t="shared" si="22"/>
        <v>0.7163132321121628</v>
      </c>
      <c r="U96" s="37">
        <f t="shared" si="23"/>
        <v>4.5662964805249269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45780941</v>
      </c>
      <c r="E97" s="31">
        <v>48597764</v>
      </c>
      <c r="F97" s="31">
        <v>5742848</v>
      </c>
      <c r="G97" s="36">
        <f t="shared" si="16"/>
        <v>0.12544189513273657</v>
      </c>
      <c r="H97" s="31">
        <v>6501913</v>
      </c>
      <c r="I97" s="36">
        <f t="shared" si="17"/>
        <v>0.14202226642742008</v>
      </c>
      <c r="J97" s="31">
        <v>6165619</v>
      </c>
      <c r="K97" s="36">
        <f t="shared" si="18"/>
        <v>0.12687042556114311</v>
      </c>
      <c r="L97" s="31">
        <v>0</v>
      </c>
      <c r="M97" s="36">
        <f t="shared" si="19"/>
        <v>0</v>
      </c>
      <c r="N97" s="31">
        <f t="shared" si="20"/>
        <v>18410380</v>
      </c>
      <c r="O97" s="36">
        <f t="shared" si="21"/>
        <v>0.37883183267444154</v>
      </c>
      <c r="P97" s="31">
        <v>5657942</v>
      </c>
      <c r="Q97" s="31">
        <v>40836174</v>
      </c>
      <c r="R97" s="31">
        <v>25318819</v>
      </c>
      <c r="S97" s="31">
        <v>16836415</v>
      </c>
      <c r="T97" s="36">
        <f t="shared" si="22"/>
        <v>0.66497631662835455</v>
      </c>
      <c r="U97" s="36">
        <f t="shared" si="23"/>
        <v>8.9728208595987624E-2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12447498</v>
      </c>
      <c r="E98" s="31">
        <v>11919534</v>
      </c>
      <c r="F98" s="31">
        <v>3670878</v>
      </c>
      <c r="G98" s="36">
        <f t="shared" si="16"/>
        <v>0.29490890458468039</v>
      </c>
      <c r="H98" s="31">
        <v>1804996</v>
      </c>
      <c r="I98" s="36">
        <f t="shared" si="17"/>
        <v>0.14500873990901625</v>
      </c>
      <c r="J98" s="31">
        <v>2947046</v>
      </c>
      <c r="K98" s="36">
        <f t="shared" si="18"/>
        <v>0.24724506847331448</v>
      </c>
      <c r="L98" s="31">
        <v>0</v>
      </c>
      <c r="M98" s="36">
        <f t="shared" si="19"/>
        <v>0</v>
      </c>
      <c r="N98" s="31">
        <f t="shared" si="20"/>
        <v>8422920</v>
      </c>
      <c r="O98" s="36">
        <f t="shared" si="21"/>
        <v>0.70664843105443553</v>
      </c>
      <c r="P98" s="31">
        <v>4052957</v>
      </c>
      <c r="Q98" s="31">
        <v>5816666</v>
      </c>
      <c r="R98" s="31">
        <v>12789110</v>
      </c>
      <c r="S98" s="31">
        <v>7386883</v>
      </c>
      <c r="T98" s="36">
        <f t="shared" si="22"/>
        <v>0.5775916385112021</v>
      </c>
      <c r="U98" s="36">
        <f t="shared" si="23"/>
        <v>-0.27286521914740269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3145541</v>
      </c>
      <c r="E99" s="31">
        <v>3145541</v>
      </c>
      <c r="F99" s="31">
        <v>1636106</v>
      </c>
      <c r="G99" s="36">
        <f t="shared" si="16"/>
        <v>0.52013501016200392</v>
      </c>
      <c r="H99" s="31">
        <v>1998744</v>
      </c>
      <c r="I99" s="36">
        <f t="shared" si="17"/>
        <v>0.63542137902510254</v>
      </c>
      <c r="J99" s="31">
        <v>1861196</v>
      </c>
      <c r="K99" s="36">
        <f t="shared" si="18"/>
        <v>0.59169344796332335</v>
      </c>
      <c r="L99" s="31">
        <v>0</v>
      </c>
      <c r="M99" s="36">
        <f t="shared" si="19"/>
        <v>0</v>
      </c>
      <c r="N99" s="31">
        <f t="shared" si="20"/>
        <v>5496046</v>
      </c>
      <c r="O99" s="36">
        <f t="shared" si="21"/>
        <v>1.7472498371504297</v>
      </c>
      <c r="P99" s="31">
        <v>698259</v>
      </c>
      <c r="Q99" s="31">
        <v>2425827</v>
      </c>
      <c r="R99" s="31">
        <v>2425827</v>
      </c>
      <c r="S99" s="31">
        <v>1958322</v>
      </c>
      <c r="T99" s="36">
        <f t="shared" si="22"/>
        <v>0.8072801564167601</v>
      </c>
      <c r="U99" s="36">
        <f t="shared" si="23"/>
        <v>1.6654808602538598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0</v>
      </c>
      <c r="E100" s="31">
        <v>0</v>
      </c>
      <c r="F100" s="31">
        <v>0</v>
      </c>
      <c r="G100" s="36">
        <f>IF(($D100     =0),0,($F100     /$D100     ))</f>
        <v>0</v>
      </c>
      <c r="H100" s="31">
        <v>0</v>
      </c>
      <c r="I100" s="36">
        <f>IF(($D100     =0),0,($H100     /$D100     ))</f>
        <v>0</v>
      </c>
      <c r="J100" s="31">
        <v>0</v>
      </c>
      <c r="K100" s="36">
        <f>IF(($E100     =0),0,($J100     /$E100     ))</f>
        <v>0</v>
      </c>
      <c r="L100" s="31">
        <v>0</v>
      </c>
      <c r="M100" s="36">
        <f>IF(($E100     =0),0,($L100     /$E100     ))</f>
        <v>0</v>
      </c>
      <c r="N100" s="31">
        <f>$F100     +$H100     +$J100</f>
        <v>0</v>
      </c>
      <c r="O100" s="36">
        <f>IF(($E100     =0),0,($N100     /$E100     ))</f>
        <v>0</v>
      </c>
      <c r="P100" s="31">
        <v>0</v>
      </c>
      <c r="Q100" s="31">
        <v>0</v>
      </c>
      <c r="R100" s="31">
        <v>0</v>
      </c>
      <c r="S100" s="31">
        <v>0</v>
      </c>
      <c r="T100" s="36">
        <f>IF(($R100     =0),0,($S100     /$R100     ))</f>
        <v>0</v>
      </c>
      <c r="U100" s="36">
        <f>IF(($P100     =0),0,(($J100     /$P100     )-1))</f>
        <v>0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61373980</v>
      </c>
      <c r="E101" s="32">
        <f>SUM(E97:E100)</f>
        <v>63662839</v>
      </c>
      <c r="F101" s="32">
        <f>SUM(F97:F100)</f>
        <v>11049832</v>
      </c>
      <c r="G101" s="37">
        <f>IF(($D101     =0),0,($F101     /$D101     ))</f>
        <v>0.18004098805389515</v>
      </c>
      <c r="H101" s="32">
        <f>SUM(H97:H100)</f>
        <v>10305653</v>
      </c>
      <c r="I101" s="37">
        <f>IF(($D101     =0),0,($H101     /$D101     ))</f>
        <v>0.16791567045187553</v>
      </c>
      <c r="J101" s="32">
        <f>SUM(J97:J100)</f>
        <v>10973861</v>
      </c>
      <c r="K101" s="37">
        <f>IF(($E101     =0),0,($J101     /$E101     ))</f>
        <v>0.1723746721380113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32329346</v>
      </c>
      <c r="O101" s="37">
        <f>IF(($E101     =0),0,($N101     /$E101     ))</f>
        <v>0.50782130529868452</v>
      </c>
      <c r="P101" s="32">
        <f>SUM(P97:P100)</f>
        <v>10409158</v>
      </c>
      <c r="Q101" s="32">
        <f>SUM(Q97:Q100)</f>
        <v>49078667</v>
      </c>
      <c r="R101" s="32">
        <f>SUM(R97:R100)</f>
        <v>40533756</v>
      </c>
      <c r="S101" s="32">
        <f>SUM(S97:S100)</f>
        <v>26181620</v>
      </c>
      <c r="T101" s="37">
        <f>IF(($R101     =0),0,($S101     /$R101     ))</f>
        <v>0.64592138956972056</v>
      </c>
      <c r="U101" s="37">
        <f>IF(($P101     =0),0,(($J101     /$P101     )-1))</f>
        <v>5.425059356385975E-2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3544742345</v>
      </c>
      <c r="E102" s="32">
        <f>SUM(E88:E90,E92:E95,E97:E100)</f>
        <v>3616736696</v>
      </c>
      <c r="F102" s="32">
        <f>SUM(F88:F90,F92:F95,F97:F100)</f>
        <v>659678565</v>
      </c>
      <c r="G102" s="37">
        <f>IF(($D102     =0),0,($F102     /$D102     ))</f>
        <v>0.18610056833340874</v>
      </c>
      <c r="H102" s="32">
        <f>SUM(H88:H90,H92:H95,H97:H100)</f>
        <v>946266573</v>
      </c>
      <c r="I102" s="37">
        <f>IF(($D102     =0),0,($H102     /$D102     ))</f>
        <v>0.26694932406998401</v>
      </c>
      <c r="J102" s="32">
        <f>SUM(J88:J90,J92:J95,J97:J100)</f>
        <v>996306658</v>
      </c>
      <c r="K102" s="37">
        <f>IF(($E102     =0),0,($J102     /$E102     ))</f>
        <v>0.27547116136540561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2602251796</v>
      </c>
      <c r="O102" s="37">
        <f>IF(($E102     =0),0,($N102     /$E102     ))</f>
        <v>0.71950269392792976</v>
      </c>
      <c r="P102" s="32">
        <f>SUM(P88:P90,P92:P95,P97:P100)</f>
        <v>963049074</v>
      </c>
      <c r="Q102" s="32">
        <f>SUM(Q88:Q90,Q92:Q95,Q97:Q100)</f>
        <v>3485361298</v>
      </c>
      <c r="R102" s="32">
        <f>SUM(R88:R90,R92:R95,R97:R100)</f>
        <v>3501475043</v>
      </c>
      <c r="S102" s="32">
        <f>SUM(S88:S90,S92:S95,S97:S100)</f>
        <v>2687099159</v>
      </c>
      <c r="T102" s="37">
        <f>IF(($R102     =0),0,($S102     /$R102     ))</f>
        <v>0.76741919505379153</v>
      </c>
      <c r="U102" s="37">
        <f>IF(($P102     =0),0,(($J102     /$P102     )-1))</f>
        <v>3.4533633745023495E-2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649599610</v>
      </c>
      <c r="E105" s="31">
        <v>686387610</v>
      </c>
      <c r="F105" s="31">
        <v>127530726</v>
      </c>
      <c r="G105" s="36">
        <f t="shared" ref="G105:G136" si="24">IF(($D105     =0),0,($F105     /$D105     ))</f>
        <v>0.19632204828448097</v>
      </c>
      <c r="H105" s="31">
        <v>143043059</v>
      </c>
      <c r="I105" s="36">
        <f t="shared" ref="I105:I136" si="25">IF(($D105     =0),0,($H105     /$D105     ))</f>
        <v>0.22020188558918624</v>
      </c>
      <c r="J105" s="31">
        <v>128414393</v>
      </c>
      <c r="K105" s="36">
        <f t="shared" ref="K105:K136" si="26">IF(($E105     =0),0,($J105     /$E105     ))</f>
        <v>0.18708728294206825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398988178</v>
      </c>
      <c r="O105" s="36">
        <f t="shared" ref="O105:O136" si="29">IF(($E105     =0),0,($N105     /$E105     ))</f>
        <v>0.58128697573663957</v>
      </c>
      <c r="P105" s="31">
        <v>116751162</v>
      </c>
      <c r="Q105" s="31">
        <v>634779230</v>
      </c>
      <c r="R105" s="31">
        <v>672773230</v>
      </c>
      <c r="S105" s="31">
        <v>355455745</v>
      </c>
      <c r="T105" s="36">
        <f t="shared" ref="T105:T136" si="30">IF(($R105     =0),0,($S105     /$R105     ))</f>
        <v>0.52834406773289722</v>
      </c>
      <c r="U105" s="36">
        <f t="shared" ref="U105:U136" si="31">IF(($P105     =0),0,(($J105     /$P105     )-1))</f>
        <v>9.9898200584932928E-2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649599610</v>
      </c>
      <c r="E106" s="32">
        <f>E105</f>
        <v>686387610</v>
      </c>
      <c r="F106" s="32">
        <f>F105</f>
        <v>127530726</v>
      </c>
      <c r="G106" s="37">
        <f t="shared" si="24"/>
        <v>0.19632204828448097</v>
      </c>
      <c r="H106" s="32">
        <f>H105</f>
        <v>143043059</v>
      </c>
      <c r="I106" s="37">
        <f t="shared" si="25"/>
        <v>0.22020188558918624</v>
      </c>
      <c r="J106" s="32">
        <f>J105</f>
        <v>128414393</v>
      </c>
      <c r="K106" s="37">
        <f t="shared" si="26"/>
        <v>0.18708728294206825</v>
      </c>
      <c r="L106" s="32">
        <f>L105</f>
        <v>0</v>
      </c>
      <c r="M106" s="37">
        <f t="shared" si="27"/>
        <v>0</v>
      </c>
      <c r="N106" s="32">
        <f t="shared" si="28"/>
        <v>398988178</v>
      </c>
      <c r="O106" s="37">
        <f t="shared" si="29"/>
        <v>0.58128697573663957</v>
      </c>
      <c r="P106" s="32">
        <f>P105</f>
        <v>116751162</v>
      </c>
      <c r="Q106" s="32">
        <f>Q105</f>
        <v>634779230</v>
      </c>
      <c r="R106" s="32">
        <f>R105</f>
        <v>672773230</v>
      </c>
      <c r="S106" s="32">
        <f>S105</f>
        <v>355455745</v>
      </c>
      <c r="T106" s="37">
        <f t="shared" si="30"/>
        <v>0.52834406773289722</v>
      </c>
      <c r="U106" s="37">
        <f t="shared" si="31"/>
        <v>9.9898200584932928E-2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3213065</v>
      </c>
      <c r="E107" s="31">
        <v>5718576</v>
      </c>
      <c r="F107" s="31">
        <v>677063</v>
      </c>
      <c r="G107" s="36">
        <f t="shared" si="24"/>
        <v>0.21072184969802976</v>
      </c>
      <c r="H107" s="31">
        <v>756952</v>
      </c>
      <c r="I107" s="36">
        <f t="shared" si="25"/>
        <v>0.23558564797164078</v>
      </c>
      <c r="J107" s="31">
        <v>1066428</v>
      </c>
      <c r="K107" s="36">
        <f t="shared" si="26"/>
        <v>0.18648488714673023</v>
      </c>
      <c r="L107" s="31">
        <v>0</v>
      </c>
      <c r="M107" s="36">
        <f t="shared" si="27"/>
        <v>0</v>
      </c>
      <c r="N107" s="31">
        <f t="shared" si="28"/>
        <v>2500443</v>
      </c>
      <c r="O107" s="36">
        <f t="shared" si="29"/>
        <v>0.43724923827190543</v>
      </c>
      <c r="P107" s="31">
        <v>488121</v>
      </c>
      <c r="Q107" s="31">
        <v>4525879</v>
      </c>
      <c r="R107" s="31">
        <v>4590137</v>
      </c>
      <c r="S107" s="31">
        <v>1872324</v>
      </c>
      <c r="T107" s="36">
        <f t="shared" si="30"/>
        <v>0.40790155065088474</v>
      </c>
      <c r="U107" s="36">
        <f t="shared" si="31"/>
        <v>1.1847615652676282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1185487</v>
      </c>
      <c r="E108" s="31">
        <v>1185487</v>
      </c>
      <c r="F108" s="31">
        <v>84094</v>
      </c>
      <c r="G108" s="36">
        <f t="shared" si="24"/>
        <v>7.0936248141059324E-2</v>
      </c>
      <c r="H108" s="31">
        <v>305305</v>
      </c>
      <c r="I108" s="36">
        <f t="shared" si="25"/>
        <v>0.25753551072259756</v>
      </c>
      <c r="J108" s="31">
        <v>254630</v>
      </c>
      <c r="K108" s="36">
        <f t="shared" si="26"/>
        <v>0.21478936504575757</v>
      </c>
      <c r="L108" s="31">
        <v>0</v>
      </c>
      <c r="M108" s="36">
        <f t="shared" si="27"/>
        <v>0</v>
      </c>
      <c r="N108" s="31">
        <f t="shared" si="28"/>
        <v>644029</v>
      </c>
      <c r="O108" s="36">
        <f t="shared" si="29"/>
        <v>0.54326112390941439</v>
      </c>
      <c r="P108" s="31">
        <v>230771</v>
      </c>
      <c r="Q108" s="31">
        <v>999109</v>
      </c>
      <c r="R108" s="31">
        <v>991465</v>
      </c>
      <c r="S108" s="31">
        <v>809376</v>
      </c>
      <c r="T108" s="36">
        <f t="shared" si="30"/>
        <v>0.81634349170167375</v>
      </c>
      <c r="U108" s="36">
        <f t="shared" si="31"/>
        <v>0.10338820735707688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555324</v>
      </c>
      <c r="E109" s="31">
        <v>555324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534108</v>
      </c>
      <c r="R109" s="31">
        <v>534108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10242285</v>
      </c>
      <c r="E110" s="31">
        <v>12126962</v>
      </c>
      <c r="F110" s="31">
        <v>3252582</v>
      </c>
      <c r="G110" s="36">
        <f t="shared" si="24"/>
        <v>0.31756409824565512</v>
      </c>
      <c r="H110" s="31">
        <v>3571851</v>
      </c>
      <c r="I110" s="36">
        <f t="shared" si="25"/>
        <v>0.34873575574200483</v>
      </c>
      <c r="J110" s="31">
        <v>3159561</v>
      </c>
      <c r="K110" s="36">
        <f t="shared" si="26"/>
        <v>0.26054019135212925</v>
      </c>
      <c r="L110" s="31">
        <v>0</v>
      </c>
      <c r="M110" s="36">
        <f t="shared" si="27"/>
        <v>0</v>
      </c>
      <c r="N110" s="31">
        <f t="shared" si="28"/>
        <v>9983994</v>
      </c>
      <c r="O110" s="36">
        <f t="shared" si="29"/>
        <v>0.82328896552986641</v>
      </c>
      <c r="P110" s="31">
        <v>4533756</v>
      </c>
      <c r="Q110" s="31">
        <v>13395235</v>
      </c>
      <c r="R110" s="31">
        <v>15593642</v>
      </c>
      <c r="S110" s="31">
        <v>11361690</v>
      </c>
      <c r="T110" s="36">
        <f t="shared" si="30"/>
        <v>0.72861041698918061</v>
      </c>
      <c r="U110" s="36">
        <f t="shared" si="31"/>
        <v>-0.30310299010356978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0</v>
      </c>
      <c r="E111" s="31">
        <v>0</v>
      </c>
      <c r="F111" s="31">
        <v>0</v>
      </c>
      <c r="G111" s="36">
        <f t="shared" si="24"/>
        <v>0</v>
      </c>
      <c r="H111" s="31">
        <v>0</v>
      </c>
      <c r="I111" s="36">
        <f t="shared" si="25"/>
        <v>0</v>
      </c>
      <c r="J111" s="31">
        <v>0</v>
      </c>
      <c r="K111" s="36">
        <f t="shared" si="26"/>
        <v>0</v>
      </c>
      <c r="L111" s="31">
        <v>0</v>
      </c>
      <c r="M111" s="36">
        <f t="shared" si="27"/>
        <v>0</v>
      </c>
      <c r="N111" s="31">
        <f t="shared" si="28"/>
        <v>0</v>
      </c>
      <c r="O111" s="36">
        <f t="shared" si="29"/>
        <v>0</v>
      </c>
      <c r="P111" s="31">
        <v>0</v>
      </c>
      <c r="Q111" s="31">
        <v>0</v>
      </c>
      <c r="R111" s="31">
        <v>0</v>
      </c>
      <c r="S111" s="31">
        <v>0</v>
      </c>
      <c r="T111" s="36">
        <f t="shared" si="30"/>
        <v>0</v>
      </c>
      <c r="U111" s="36">
        <f t="shared" si="31"/>
        <v>0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15196161</v>
      </c>
      <c r="E112" s="32">
        <f>SUM(E107:E111)</f>
        <v>19586349</v>
      </c>
      <c r="F112" s="32">
        <f>SUM(F107:F111)</f>
        <v>4013739</v>
      </c>
      <c r="G112" s="37">
        <f t="shared" si="24"/>
        <v>0.26412848613541273</v>
      </c>
      <c r="H112" s="32">
        <f>SUM(H107:H111)</f>
        <v>4634108</v>
      </c>
      <c r="I112" s="37">
        <f t="shared" si="25"/>
        <v>0.30495254689654844</v>
      </c>
      <c r="J112" s="32">
        <f>SUM(J107:J111)</f>
        <v>4480619</v>
      </c>
      <c r="K112" s="37">
        <f t="shared" si="26"/>
        <v>0.22876233850423067</v>
      </c>
      <c r="L112" s="32">
        <f>SUM(L107:L111)</f>
        <v>0</v>
      </c>
      <c r="M112" s="37">
        <f t="shared" si="27"/>
        <v>0</v>
      </c>
      <c r="N112" s="32">
        <f t="shared" si="28"/>
        <v>13128466</v>
      </c>
      <c r="O112" s="37">
        <f t="shared" si="29"/>
        <v>0.67028653476970113</v>
      </c>
      <c r="P112" s="32">
        <f>SUM(P107:P111)</f>
        <v>5252648</v>
      </c>
      <c r="Q112" s="32">
        <f>SUM(Q107:Q111)</f>
        <v>19454331</v>
      </c>
      <c r="R112" s="32">
        <f>SUM(R107:R111)</f>
        <v>21709352</v>
      </c>
      <c r="S112" s="32">
        <f>SUM(S107:S111)</f>
        <v>14043390</v>
      </c>
      <c r="T112" s="37">
        <f t="shared" si="30"/>
        <v>0.64688204419920037</v>
      </c>
      <c r="U112" s="37">
        <f t="shared" si="31"/>
        <v>-0.14697900944437925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12000</v>
      </c>
      <c r="E113" s="31">
        <v>12000</v>
      </c>
      <c r="F113" s="31">
        <v>0</v>
      </c>
      <c r="G113" s="36">
        <f t="shared" si="24"/>
        <v>0</v>
      </c>
      <c r="H113" s="31">
        <v>0</v>
      </c>
      <c r="I113" s="36">
        <f t="shared" si="25"/>
        <v>0</v>
      </c>
      <c r="J113" s="31">
        <v>0</v>
      </c>
      <c r="K113" s="36">
        <f t="shared" si="26"/>
        <v>0</v>
      </c>
      <c r="L113" s="31">
        <v>0</v>
      </c>
      <c r="M113" s="36">
        <f t="shared" si="27"/>
        <v>0</v>
      </c>
      <c r="N113" s="31">
        <f t="shared" si="28"/>
        <v>0</v>
      </c>
      <c r="O113" s="36">
        <f t="shared" si="29"/>
        <v>0</v>
      </c>
      <c r="P113" s="31">
        <v>10151</v>
      </c>
      <c r="Q113" s="31">
        <v>12000</v>
      </c>
      <c r="R113" s="31">
        <v>12000</v>
      </c>
      <c r="S113" s="31">
        <v>11931</v>
      </c>
      <c r="T113" s="36">
        <f t="shared" si="30"/>
        <v>0.99424999999999997</v>
      </c>
      <c r="U113" s="36">
        <f t="shared" si="31"/>
        <v>-1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1720323</v>
      </c>
      <c r="E114" s="31">
        <v>1373138</v>
      </c>
      <c r="F114" s="31">
        <v>224700</v>
      </c>
      <c r="G114" s="36">
        <f t="shared" si="24"/>
        <v>0.13061500660050468</v>
      </c>
      <c r="H114" s="31">
        <v>260007</v>
      </c>
      <c r="I114" s="36">
        <f t="shared" si="25"/>
        <v>0.15113847806487501</v>
      </c>
      <c r="J114" s="31">
        <v>260701</v>
      </c>
      <c r="K114" s="36">
        <f t="shared" si="26"/>
        <v>0.18985782929319558</v>
      </c>
      <c r="L114" s="31">
        <v>0</v>
      </c>
      <c r="M114" s="36">
        <f t="shared" si="27"/>
        <v>0</v>
      </c>
      <c r="N114" s="31">
        <f t="shared" si="28"/>
        <v>745408</v>
      </c>
      <c r="O114" s="36">
        <f t="shared" si="29"/>
        <v>0.54285002672710247</v>
      </c>
      <c r="P114" s="31">
        <v>201164</v>
      </c>
      <c r="Q114" s="31">
        <v>2365166</v>
      </c>
      <c r="R114" s="31">
        <v>1508858</v>
      </c>
      <c r="S114" s="31">
        <v>605841</v>
      </c>
      <c r="T114" s="36">
        <f t="shared" si="30"/>
        <v>0.40152287359049027</v>
      </c>
      <c r="U114" s="36">
        <f t="shared" si="31"/>
        <v>0.29596249826012611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0</v>
      </c>
      <c r="E115" s="31">
        <v>0</v>
      </c>
      <c r="F115" s="31">
        <v>0</v>
      </c>
      <c r="G115" s="36">
        <f t="shared" si="24"/>
        <v>0</v>
      </c>
      <c r="H115" s="31">
        <v>0</v>
      </c>
      <c r="I115" s="36">
        <f t="shared" si="25"/>
        <v>0</v>
      </c>
      <c r="J115" s="31">
        <v>0</v>
      </c>
      <c r="K115" s="36">
        <f t="shared" si="26"/>
        <v>0</v>
      </c>
      <c r="L115" s="31">
        <v>0</v>
      </c>
      <c r="M115" s="36">
        <f t="shared" si="27"/>
        <v>0</v>
      </c>
      <c r="N115" s="31">
        <f t="shared" si="28"/>
        <v>0</v>
      </c>
      <c r="O115" s="36">
        <f t="shared" si="29"/>
        <v>0</v>
      </c>
      <c r="P115" s="31">
        <v>0</v>
      </c>
      <c r="Q115" s="31">
        <v>0</v>
      </c>
      <c r="R115" s="31">
        <v>0</v>
      </c>
      <c r="S115" s="31">
        <v>0</v>
      </c>
      <c r="T115" s="36">
        <f t="shared" si="30"/>
        <v>0</v>
      </c>
      <c r="U115" s="36">
        <f t="shared" si="31"/>
        <v>0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0</v>
      </c>
      <c r="O116" s="36">
        <f t="shared" si="29"/>
        <v>0</v>
      </c>
      <c r="P116" s="31">
        <v>0</v>
      </c>
      <c r="Q116" s="31">
        <v>0</v>
      </c>
      <c r="R116" s="31">
        <v>0</v>
      </c>
      <c r="S116" s="31">
        <v>0</v>
      </c>
      <c r="T116" s="36">
        <f t="shared" si="30"/>
        <v>0</v>
      </c>
      <c r="U116" s="36">
        <f t="shared" si="31"/>
        <v>0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90773667</v>
      </c>
      <c r="E117" s="31">
        <v>96172044</v>
      </c>
      <c r="F117" s="31">
        <v>14233434</v>
      </c>
      <c r="G117" s="36">
        <f t="shared" si="24"/>
        <v>0.15680135517715726</v>
      </c>
      <c r="H117" s="31">
        <v>16096011</v>
      </c>
      <c r="I117" s="36">
        <f t="shared" si="25"/>
        <v>0.17732026844304968</v>
      </c>
      <c r="J117" s="31">
        <v>9286412</v>
      </c>
      <c r="K117" s="36">
        <f t="shared" si="26"/>
        <v>9.656041000854676E-2</v>
      </c>
      <c r="L117" s="31">
        <v>0</v>
      </c>
      <c r="M117" s="36">
        <f t="shared" si="27"/>
        <v>0</v>
      </c>
      <c r="N117" s="31">
        <f t="shared" si="28"/>
        <v>39615857</v>
      </c>
      <c r="O117" s="36">
        <f t="shared" si="29"/>
        <v>0.41192695249359573</v>
      </c>
      <c r="P117" s="31">
        <v>8677845</v>
      </c>
      <c r="Q117" s="31">
        <v>75079442</v>
      </c>
      <c r="R117" s="31">
        <v>102330105</v>
      </c>
      <c r="S117" s="31">
        <v>39253285</v>
      </c>
      <c r="T117" s="36">
        <f t="shared" si="30"/>
        <v>0.38359469092697601</v>
      </c>
      <c r="U117" s="36">
        <f t="shared" si="31"/>
        <v>7.0128816543738592E-2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0</v>
      </c>
      <c r="E118" s="31">
        <v>0</v>
      </c>
      <c r="F118" s="31">
        <v>0</v>
      </c>
      <c r="G118" s="36">
        <f t="shared" si="24"/>
        <v>0</v>
      </c>
      <c r="H118" s="31">
        <v>0</v>
      </c>
      <c r="I118" s="36">
        <f t="shared" si="25"/>
        <v>0</v>
      </c>
      <c r="J118" s="31">
        <v>0</v>
      </c>
      <c r="K118" s="36">
        <f t="shared" si="26"/>
        <v>0</v>
      </c>
      <c r="L118" s="31">
        <v>0</v>
      </c>
      <c r="M118" s="36">
        <f t="shared" si="27"/>
        <v>0</v>
      </c>
      <c r="N118" s="31">
        <f t="shared" si="28"/>
        <v>0</v>
      </c>
      <c r="O118" s="36">
        <f t="shared" si="29"/>
        <v>0</v>
      </c>
      <c r="P118" s="31">
        <v>0</v>
      </c>
      <c r="Q118" s="31">
        <v>0</v>
      </c>
      <c r="R118" s="31">
        <v>0</v>
      </c>
      <c r="S118" s="31">
        <v>0</v>
      </c>
      <c r="T118" s="36">
        <f t="shared" si="30"/>
        <v>0</v>
      </c>
      <c r="U118" s="36">
        <f t="shared" si="31"/>
        <v>0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520980</v>
      </c>
      <c r="E119" s="31">
        <v>560535</v>
      </c>
      <c r="F119" s="31">
        <v>126966</v>
      </c>
      <c r="G119" s="36">
        <f t="shared" si="24"/>
        <v>0.2437060923643902</v>
      </c>
      <c r="H119" s="31">
        <v>171568</v>
      </c>
      <c r="I119" s="36">
        <f t="shared" si="25"/>
        <v>0.32931782410073324</v>
      </c>
      <c r="J119" s="31">
        <v>127727</v>
      </c>
      <c r="K119" s="36">
        <f t="shared" si="26"/>
        <v>0.22786623493626623</v>
      </c>
      <c r="L119" s="31">
        <v>0</v>
      </c>
      <c r="M119" s="36">
        <f t="shared" si="27"/>
        <v>0</v>
      </c>
      <c r="N119" s="31">
        <f t="shared" si="28"/>
        <v>426261</v>
      </c>
      <c r="O119" s="36">
        <f t="shared" si="29"/>
        <v>0.76045385212341776</v>
      </c>
      <c r="P119" s="31">
        <v>117671</v>
      </c>
      <c r="Q119" s="31">
        <v>495540</v>
      </c>
      <c r="R119" s="31">
        <v>495540</v>
      </c>
      <c r="S119" s="31">
        <v>399158</v>
      </c>
      <c r="T119" s="36">
        <f t="shared" si="30"/>
        <v>0.80550106954029943</v>
      </c>
      <c r="U119" s="36">
        <f t="shared" si="31"/>
        <v>8.5458609173033384E-2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0</v>
      </c>
      <c r="E120" s="31">
        <v>0</v>
      </c>
      <c r="F120" s="31">
        <v>0</v>
      </c>
      <c r="G120" s="36">
        <f t="shared" si="24"/>
        <v>0</v>
      </c>
      <c r="H120" s="31">
        <v>0</v>
      </c>
      <c r="I120" s="36">
        <f t="shared" si="25"/>
        <v>0</v>
      </c>
      <c r="J120" s="31">
        <v>0</v>
      </c>
      <c r="K120" s="36">
        <f t="shared" si="26"/>
        <v>0</v>
      </c>
      <c r="L120" s="31">
        <v>0</v>
      </c>
      <c r="M120" s="36">
        <f t="shared" si="27"/>
        <v>0</v>
      </c>
      <c r="N120" s="31">
        <f t="shared" si="28"/>
        <v>0</v>
      </c>
      <c r="O120" s="36">
        <f t="shared" si="29"/>
        <v>0</v>
      </c>
      <c r="P120" s="31">
        <v>0</v>
      </c>
      <c r="Q120" s="31">
        <v>0</v>
      </c>
      <c r="R120" s="31">
        <v>0</v>
      </c>
      <c r="S120" s="31">
        <v>0</v>
      </c>
      <c r="T120" s="36">
        <f t="shared" si="30"/>
        <v>0</v>
      </c>
      <c r="U120" s="36">
        <f t="shared" si="31"/>
        <v>0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93026970</v>
      </c>
      <c r="E121" s="32">
        <f>SUM(E113:E120)</f>
        <v>98117717</v>
      </c>
      <c r="F121" s="32">
        <f>SUM(F113:F120)</f>
        <v>14585100</v>
      </c>
      <c r="G121" s="37">
        <f t="shared" si="24"/>
        <v>0.15678356502420748</v>
      </c>
      <c r="H121" s="32">
        <f>SUM(H113:H120)</f>
        <v>16527586</v>
      </c>
      <c r="I121" s="37">
        <f t="shared" si="25"/>
        <v>0.17766445580244095</v>
      </c>
      <c r="J121" s="32">
        <f>SUM(J113:J120)</f>
        <v>9674840</v>
      </c>
      <c r="K121" s="37">
        <f t="shared" si="26"/>
        <v>9.8604414124311521E-2</v>
      </c>
      <c r="L121" s="32">
        <f>SUM(L113:L120)</f>
        <v>0</v>
      </c>
      <c r="M121" s="37">
        <f t="shared" si="27"/>
        <v>0</v>
      </c>
      <c r="N121" s="32">
        <f t="shared" si="28"/>
        <v>40787526</v>
      </c>
      <c r="O121" s="37">
        <f t="shared" si="29"/>
        <v>0.41569990871271495</v>
      </c>
      <c r="P121" s="32">
        <f>SUM(P113:P120)</f>
        <v>9006831</v>
      </c>
      <c r="Q121" s="32">
        <f>SUM(Q113:Q120)</f>
        <v>77952148</v>
      </c>
      <c r="R121" s="32">
        <f>SUM(R113:R120)</f>
        <v>104346503</v>
      </c>
      <c r="S121" s="32">
        <f>SUM(S113:S120)</f>
        <v>40270215</v>
      </c>
      <c r="T121" s="37">
        <f t="shared" si="30"/>
        <v>0.38592778715353787</v>
      </c>
      <c r="U121" s="37">
        <f t="shared" si="31"/>
        <v>7.4166929522714531E-2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4220640</v>
      </c>
      <c r="E122" s="31">
        <v>4228490</v>
      </c>
      <c r="F122" s="31">
        <v>993855</v>
      </c>
      <c r="G122" s="36">
        <f t="shared" si="24"/>
        <v>0.23547495166609803</v>
      </c>
      <c r="H122" s="31">
        <v>1171179</v>
      </c>
      <c r="I122" s="36">
        <f t="shared" si="25"/>
        <v>0.27748848515864893</v>
      </c>
      <c r="J122" s="31">
        <v>1004414</v>
      </c>
      <c r="K122" s="36">
        <f t="shared" si="26"/>
        <v>0.23753491198985927</v>
      </c>
      <c r="L122" s="31">
        <v>0</v>
      </c>
      <c r="M122" s="36">
        <f t="shared" si="27"/>
        <v>0</v>
      </c>
      <c r="N122" s="31">
        <f t="shared" si="28"/>
        <v>3169448</v>
      </c>
      <c r="O122" s="36">
        <f t="shared" si="29"/>
        <v>0.74954605544768937</v>
      </c>
      <c r="P122" s="31">
        <v>1047711</v>
      </c>
      <c r="Q122" s="31">
        <v>3999749</v>
      </c>
      <c r="R122" s="31">
        <v>4158173</v>
      </c>
      <c r="S122" s="31">
        <v>3248914</v>
      </c>
      <c r="T122" s="36">
        <f t="shared" si="30"/>
        <v>0.781332089838494</v>
      </c>
      <c r="U122" s="36">
        <f t="shared" si="31"/>
        <v>-4.1325327308771254E-2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2531048</v>
      </c>
      <c r="E123" s="31">
        <v>2531048</v>
      </c>
      <c r="F123" s="31">
        <v>589720</v>
      </c>
      <c r="G123" s="36">
        <f t="shared" si="24"/>
        <v>0.23299439599723118</v>
      </c>
      <c r="H123" s="31">
        <v>616411</v>
      </c>
      <c r="I123" s="36">
        <f t="shared" si="25"/>
        <v>0.2435398301415066</v>
      </c>
      <c r="J123" s="31">
        <v>547502</v>
      </c>
      <c r="K123" s="36">
        <f t="shared" si="26"/>
        <v>0.21631434883889994</v>
      </c>
      <c r="L123" s="31">
        <v>0</v>
      </c>
      <c r="M123" s="36">
        <f t="shared" si="27"/>
        <v>0</v>
      </c>
      <c r="N123" s="31">
        <f t="shared" si="28"/>
        <v>1753633</v>
      </c>
      <c r="O123" s="36">
        <f t="shared" si="29"/>
        <v>0.69284857497763774</v>
      </c>
      <c r="P123" s="31">
        <v>100474</v>
      </c>
      <c r="Q123" s="31">
        <v>2401746</v>
      </c>
      <c r="R123" s="31">
        <v>2401746</v>
      </c>
      <c r="S123" s="31">
        <v>1740792</v>
      </c>
      <c r="T123" s="36">
        <f t="shared" si="30"/>
        <v>0.72480270603136221</v>
      </c>
      <c r="U123" s="36">
        <f t="shared" si="31"/>
        <v>4.4491908354400147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9695388</v>
      </c>
      <c r="E124" s="31">
        <v>13448059</v>
      </c>
      <c r="F124" s="31">
        <v>2247672</v>
      </c>
      <c r="G124" s="36">
        <f t="shared" si="24"/>
        <v>0.23182898920600187</v>
      </c>
      <c r="H124" s="31">
        <v>2334810</v>
      </c>
      <c r="I124" s="36">
        <f t="shared" si="25"/>
        <v>0.24081656144137811</v>
      </c>
      <c r="J124" s="31">
        <v>2875240</v>
      </c>
      <c r="K124" s="36">
        <f t="shared" si="26"/>
        <v>0.21380334515189145</v>
      </c>
      <c r="L124" s="31">
        <v>0</v>
      </c>
      <c r="M124" s="36">
        <f t="shared" si="27"/>
        <v>0</v>
      </c>
      <c r="N124" s="31">
        <f t="shared" si="28"/>
        <v>7457722</v>
      </c>
      <c r="O124" s="36">
        <f t="shared" si="29"/>
        <v>0.55455750156955741</v>
      </c>
      <c r="P124" s="31">
        <v>2524897</v>
      </c>
      <c r="Q124" s="31">
        <v>6687188</v>
      </c>
      <c r="R124" s="31">
        <v>10559051</v>
      </c>
      <c r="S124" s="31">
        <v>6258060</v>
      </c>
      <c r="T124" s="36">
        <f t="shared" si="30"/>
        <v>0.59267258014001445</v>
      </c>
      <c r="U124" s="36">
        <f t="shared" si="31"/>
        <v>0.13875536309005865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0</v>
      </c>
      <c r="E125" s="31">
        <v>0</v>
      </c>
      <c r="F125" s="31">
        <v>0</v>
      </c>
      <c r="G125" s="36">
        <f t="shared" si="24"/>
        <v>0</v>
      </c>
      <c r="H125" s="31">
        <v>0</v>
      </c>
      <c r="I125" s="36">
        <f t="shared" si="25"/>
        <v>0</v>
      </c>
      <c r="J125" s="31">
        <v>0</v>
      </c>
      <c r="K125" s="36">
        <f t="shared" si="26"/>
        <v>0</v>
      </c>
      <c r="L125" s="31">
        <v>0</v>
      </c>
      <c r="M125" s="36">
        <f t="shared" si="27"/>
        <v>0</v>
      </c>
      <c r="N125" s="31">
        <f t="shared" si="28"/>
        <v>0</v>
      </c>
      <c r="O125" s="36">
        <f t="shared" si="29"/>
        <v>0</v>
      </c>
      <c r="P125" s="31">
        <v>0</v>
      </c>
      <c r="Q125" s="31">
        <v>0</v>
      </c>
      <c r="R125" s="31">
        <v>0</v>
      </c>
      <c r="S125" s="31">
        <v>0</v>
      </c>
      <c r="T125" s="36">
        <f t="shared" si="30"/>
        <v>0</v>
      </c>
      <c r="U125" s="36">
        <f t="shared" si="31"/>
        <v>0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16447076</v>
      </c>
      <c r="E126" s="32">
        <f>SUM(E122:E125)</f>
        <v>20207597</v>
      </c>
      <c r="F126" s="32">
        <f>SUM(F122:F125)</f>
        <v>3831247</v>
      </c>
      <c r="G126" s="37">
        <f t="shared" si="24"/>
        <v>0.23294395915723864</v>
      </c>
      <c r="H126" s="32">
        <f>SUM(H122:H125)</f>
        <v>4122400</v>
      </c>
      <c r="I126" s="37">
        <f t="shared" si="25"/>
        <v>0.25064637629205339</v>
      </c>
      <c r="J126" s="32">
        <f>SUM(J122:J125)</f>
        <v>4427156</v>
      </c>
      <c r="K126" s="37">
        <f t="shared" si="26"/>
        <v>0.21908374360395252</v>
      </c>
      <c r="L126" s="32">
        <f>SUM(L122:L125)</f>
        <v>0</v>
      </c>
      <c r="M126" s="37">
        <f t="shared" si="27"/>
        <v>0</v>
      </c>
      <c r="N126" s="32">
        <f t="shared" si="28"/>
        <v>12380803</v>
      </c>
      <c r="O126" s="37">
        <f t="shared" si="29"/>
        <v>0.61268061709662958</v>
      </c>
      <c r="P126" s="32">
        <f>SUM(P122:P125)</f>
        <v>3673082</v>
      </c>
      <c r="Q126" s="32">
        <f>SUM(Q122:Q125)</f>
        <v>13088683</v>
      </c>
      <c r="R126" s="32">
        <f>SUM(R122:R125)</f>
        <v>17118970</v>
      </c>
      <c r="S126" s="32">
        <f>SUM(S122:S125)</f>
        <v>11247766</v>
      </c>
      <c r="T126" s="37">
        <f t="shared" si="30"/>
        <v>0.65703520714155117</v>
      </c>
      <c r="U126" s="37">
        <f t="shared" si="31"/>
        <v>0.2052973497460715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549147</v>
      </c>
      <c r="E127" s="31">
        <v>399365</v>
      </c>
      <c r="F127" s="31">
        <v>-27682</v>
      </c>
      <c r="G127" s="36">
        <f t="shared" si="24"/>
        <v>-5.0409089005311873E-2</v>
      </c>
      <c r="H127" s="31">
        <v>-7976</v>
      </c>
      <c r="I127" s="36">
        <f t="shared" si="25"/>
        <v>-1.4524344119152066E-2</v>
      </c>
      <c r="J127" s="31">
        <v>-27682</v>
      </c>
      <c r="K127" s="36">
        <f t="shared" si="26"/>
        <v>-6.9315037622225281E-2</v>
      </c>
      <c r="L127" s="31">
        <v>0</v>
      </c>
      <c r="M127" s="36">
        <f t="shared" si="27"/>
        <v>0</v>
      </c>
      <c r="N127" s="31">
        <f t="shared" si="28"/>
        <v>-63340</v>
      </c>
      <c r="O127" s="36">
        <f t="shared" si="29"/>
        <v>-0.15860178032626795</v>
      </c>
      <c r="P127" s="31">
        <v>49859</v>
      </c>
      <c r="Q127" s="31">
        <v>458880</v>
      </c>
      <c r="R127" s="31">
        <v>750641</v>
      </c>
      <c r="S127" s="31">
        <v>8679</v>
      </c>
      <c r="T127" s="36">
        <f t="shared" si="30"/>
        <v>1.1562118242941699E-2</v>
      </c>
      <c r="U127" s="36">
        <f t="shared" si="31"/>
        <v>-1.5552056800176497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0</v>
      </c>
      <c r="E128" s="31">
        <v>0</v>
      </c>
      <c r="F128" s="31">
        <v>0</v>
      </c>
      <c r="G128" s="36">
        <f t="shared" si="24"/>
        <v>0</v>
      </c>
      <c r="H128" s="31">
        <v>0</v>
      </c>
      <c r="I128" s="36">
        <f t="shared" si="25"/>
        <v>0</v>
      </c>
      <c r="J128" s="31">
        <v>0</v>
      </c>
      <c r="K128" s="36">
        <f t="shared" si="26"/>
        <v>0</v>
      </c>
      <c r="L128" s="31">
        <v>0</v>
      </c>
      <c r="M128" s="36">
        <f t="shared" si="27"/>
        <v>0</v>
      </c>
      <c r="N128" s="31">
        <f t="shared" si="28"/>
        <v>0</v>
      </c>
      <c r="O128" s="36">
        <f t="shared" si="29"/>
        <v>0</v>
      </c>
      <c r="P128" s="31">
        <v>0</v>
      </c>
      <c r="Q128" s="31">
        <v>0</v>
      </c>
      <c r="R128" s="31">
        <v>0</v>
      </c>
      <c r="S128" s="31">
        <v>0</v>
      </c>
      <c r="T128" s="36">
        <f t="shared" si="30"/>
        <v>0</v>
      </c>
      <c r="U128" s="36">
        <f t="shared" si="31"/>
        <v>0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1322288</v>
      </c>
      <c r="E129" s="31">
        <v>2106755</v>
      </c>
      <c r="F129" s="31">
        <v>309820</v>
      </c>
      <c r="G129" s="36">
        <f t="shared" si="24"/>
        <v>0.23430599082801931</v>
      </c>
      <c r="H129" s="31">
        <v>448061</v>
      </c>
      <c r="I129" s="36">
        <f t="shared" si="25"/>
        <v>0.33885280665029099</v>
      </c>
      <c r="J129" s="31">
        <v>664912</v>
      </c>
      <c r="K129" s="36">
        <f t="shared" si="26"/>
        <v>0.31560955118179379</v>
      </c>
      <c r="L129" s="31">
        <v>0</v>
      </c>
      <c r="M129" s="36">
        <f t="shared" si="27"/>
        <v>0</v>
      </c>
      <c r="N129" s="31">
        <f t="shared" si="28"/>
        <v>1422793</v>
      </c>
      <c r="O129" s="36">
        <f t="shared" si="29"/>
        <v>0.6753481064480682</v>
      </c>
      <c r="P129" s="31">
        <v>134066</v>
      </c>
      <c r="Q129" s="31">
        <v>2468000</v>
      </c>
      <c r="R129" s="31">
        <v>904788</v>
      </c>
      <c r="S129" s="31">
        <v>333137</v>
      </c>
      <c r="T129" s="36">
        <f t="shared" si="30"/>
        <v>0.3681934331578226</v>
      </c>
      <c r="U129" s="36">
        <f t="shared" si="31"/>
        <v>3.9595870690555399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130000</v>
      </c>
      <c r="E130" s="31">
        <v>30383</v>
      </c>
      <c r="F130" s="31">
        <v>9792</v>
      </c>
      <c r="G130" s="36">
        <f t="shared" si="24"/>
        <v>7.5323076923076923E-2</v>
      </c>
      <c r="H130" s="31">
        <v>0</v>
      </c>
      <c r="I130" s="36">
        <f t="shared" si="25"/>
        <v>0</v>
      </c>
      <c r="J130" s="31">
        <v>26957</v>
      </c>
      <c r="K130" s="36">
        <f t="shared" si="26"/>
        <v>0.8872395747622025</v>
      </c>
      <c r="L130" s="31">
        <v>0</v>
      </c>
      <c r="M130" s="36">
        <f t="shared" si="27"/>
        <v>0</v>
      </c>
      <c r="N130" s="31">
        <f t="shared" si="28"/>
        <v>36749</v>
      </c>
      <c r="O130" s="36">
        <f t="shared" si="29"/>
        <v>1.2095250633577987</v>
      </c>
      <c r="P130" s="31">
        <v>19617</v>
      </c>
      <c r="Q130" s="31">
        <v>100000</v>
      </c>
      <c r="R130" s="31">
        <v>130000</v>
      </c>
      <c r="S130" s="31">
        <v>80941</v>
      </c>
      <c r="T130" s="36">
        <f t="shared" si="30"/>
        <v>0.62262307692307695</v>
      </c>
      <c r="U130" s="36">
        <f t="shared" si="31"/>
        <v>0.3741652648213285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2001435</v>
      </c>
      <c r="E132" s="32">
        <f>SUM(E127:E131)</f>
        <v>2536503</v>
      </c>
      <c r="F132" s="32">
        <f>SUM(F127:F131)</f>
        <v>291930</v>
      </c>
      <c r="G132" s="37">
        <f t="shared" si="24"/>
        <v>0.14586034520231733</v>
      </c>
      <c r="H132" s="32">
        <f>SUM(H127:H131)</f>
        <v>440085</v>
      </c>
      <c r="I132" s="37">
        <f t="shared" si="25"/>
        <v>0.21988473270428469</v>
      </c>
      <c r="J132" s="32">
        <f>SUM(J127:J131)</f>
        <v>664187</v>
      </c>
      <c r="K132" s="37">
        <f t="shared" si="26"/>
        <v>0.2618514545419422</v>
      </c>
      <c r="L132" s="32">
        <f>SUM(L127:L131)</f>
        <v>0</v>
      </c>
      <c r="M132" s="37">
        <f t="shared" si="27"/>
        <v>0</v>
      </c>
      <c r="N132" s="32">
        <f t="shared" si="28"/>
        <v>1396202</v>
      </c>
      <c r="O132" s="37">
        <f t="shared" si="29"/>
        <v>0.55044366200237094</v>
      </c>
      <c r="P132" s="32">
        <f>SUM(P127:P131)</f>
        <v>203542</v>
      </c>
      <c r="Q132" s="32">
        <f>SUM(Q127:Q131)</f>
        <v>3026880</v>
      </c>
      <c r="R132" s="32">
        <f>SUM(R127:R131)</f>
        <v>1785429</v>
      </c>
      <c r="S132" s="32">
        <f>SUM(S127:S131)</f>
        <v>422757</v>
      </c>
      <c r="T132" s="37">
        <f t="shared" si="30"/>
        <v>0.23678174825210074</v>
      </c>
      <c r="U132" s="37">
        <f t="shared" si="31"/>
        <v>2.2631447072348703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47371037</v>
      </c>
      <c r="E133" s="31">
        <v>47074326</v>
      </c>
      <c r="F133" s="31">
        <v>7244385</v>
      </c>
      <c r="G133" s="36">
        <f t="shared" si="24"/>
        <v>0.15292857110136729</v>
      </c>
      <c r="H133" s="31">
        <v>8330594</v>
      </c>
      <c r="I133" s="36">
        <f t="shared" si="25"/>
        <v>0.17585838367861781</v>
      </c>
      <c r="J133" s="31">
        <v>6416715</v>
      </c>
      <c r="K133" s="36">
        <f t="shared" si="26"/>
        <v>0.13631028939214127</v>
      </c>
      <c r="L133" s="31">
        <v>0</v>
      </c>
      <c r="M133" s="36">
        <f t="shared" si="27"/>
        <v>0</v>
      </c>
      <c r="N133" s="31">
        <f t="shared" si="28"/>
        <v>21991694</v>
      </c>
      <c r="O133" s="36">
        <f t="shared" si="29"/>
        <v>0.46716959898692972</v>
      </c>
      <c r="P133" s="31">
        <v>4442459</v>
      </c>
      <c r="Q133" s="31">
        <v>37157184</v>
      </c>
      <c r="R133" s="31">
        <v>47365671</v>
      </c>
      <c r="S133" s="31">
        <v>19964117</v>
      </c>
      <c r="T133" s="36">
        <f t="shared" si="30"/>
        <v>0.42148916247803181</v>
      </c>
      <c r="U133" s="36">
        <f t="shared" si="31"/>
        <v>0.44440612732723017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0</v>
      </c>
      <c r="E134" s="31">
        <v>0</v>
      </c>
      <c r="F134" s="31">
        <v>0</v>
      </c>
      <c r="G134" s="36">
        <f t="shared" si="24"/>
        <v>0</v>
      </c>
      <c r="H134" s="31">
        <v>0</v>
      </c>
      <c r="I134" s="36">
        <f t="shared" si="25"/>
        <v>0</v>
      </c>
      <c r="J134" s="31">
        <v>0</v>
      </c>
      <c r="K134" s="36">
        <f t="shared" si="26"/>
        <v>0</v>
      </c>
      <c r="L134" s="31">
        <v>0</v>
      </c>
      <c r="M134" s="36">
        <f t="shared" si="27"/>
        <v>0</v>
      </c>
      <c r="N134" s="31">
        <f t="shared" si="28"/>
        <v>0</v>
      </c>
      <c r="O134" s="36">
        <f t="shared" si="29"/>
        <v>0</v>
      </c>
      <c r="P134" s="31">
        <v>0</v>
      </c>
      <c r="Q134" s="31">
        <v>0</v>
      </c>
      <c r="R134" s="31">
        <v>0</v>
      </c>
      <c r="S134" s="31">
        <v>0</v>
      </c>
      <c r="T134" s="36">
        <f t="shared" si="30"/>
        <v>0</v>
      </c>
      <c r="U134" s="36">
        <f t="shared" si="31"/>
        <v>0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0</v>
      </c>
      <c r="E136" s="31">
        <v>0</v>
      </c>
      <c r="F136" s="31">
        <v>0</v>
      </c>
      <c r="G136" s="36">
        <f t="shared" si="24"/>
        <v>0</v>
      </c>
      <c r="H136" s="31">
        <v>0</v>
      </c>
      <c r="I136" s="36">
        <f t="shared" si="25"/>
        <v>0</v>
      </c>
      <c r="J136" s="31">
        <v>0</v>
      </c>
      <c r="K136" s="36">
        <f t="shared" si="26"/>
        <v>0</v>
      </c>
      <c r="L136" s="31">
        <v>0</v>
      </c>
      <c r="M136" s="36">
        <f t="shared" si="27"/>
        <v>0</v>
      </c>
      <c r="N136" s="31">
        <f t="shared" si="28"/>
        <v>0</v>
      </c>
      <c r="O136" s="36">
        <f t="shared" si="29"/>
        <v>0</v>
      </c>
      <c r="P136" s="31">
        <v>0</v>
      </c>
      <c r="Q136" s="31">
        <v>0</v>
      </c>
      <c r="R136" s="31">
        <v>0</v>
      </c>
      <c r="S136" s="31">
        <v>0</v>
      </c>
      <c r="T136" s="36">
        <f t="shared" si="30"/>
        <v>0</v>
      </c>
      <c r="U136" s="36">
        <f t="shared" si="31"/>
        <v>0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47371037</v>
      </c>
      <c r="E137" s="32">
        <f>SUM(E133:E136)</f>
        <v>47074326</v>
      </c>
      <c r="F137" s="32">
        <f>SUM(F133:F136)</f>
        <v>7244385</v>
      </c>
      <c r="G137" s="37">
        <f t="shared" ref="G137:G170" si="32">IF(($D137     =0),0,($F137     /$D137     ))</f>
        <v>0.15292857110136729</v>
      </c>
      <c r="H137" s="32">
        <f>SUM(H133:H136)</f>
        <v>8330594</v>
      </c>
      <c r="I137" s="37">
        <f t="shared" ref="I137:I170" si="33">IF(($D137     =0),0,($H137     /$D137     ))</f>
        <v>0.17585838367861781</v>
      </c>
      <c r="J137" s="32">
        <f>SUM(J133:J136)</f>
        <v>6416715</v>
      </c>
      <c r="K137" s="37">
        <f t="shared" ref="K137:K170" si="34">IF(($E137     =0),0,($J137     /$E137     ))</f>
        <v>0.13631028939214127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21991694</v>
      </c>
      <c r="O137" s="37">
        <f t="shared" ref="O137:O170" si="37">IF(($E137     =0),0,($N137     /$E137     ))</f>
        <v>0.46716959898692972</v>
      </c>
      <c r="P137" s="32">
        <f>SUM(P133:P136)</f>
        <v>4442459</v>
      </c>
      <c r="Q137" s="32">
        <f>SUM(Q133:Q136)</f>
        <v>37157184</v>
      </c>
      <c r="R137" s="32">
        <f>SUM(R133:R136)</f>
        <v>47365671</v>
      </c>
      <c r="S137" s="32">
        <f>SUM(S133:S136)</f>
        <v>19964117</v>
      </c>
      <c r="T137" s="37">
        <f t="shared" ref="T137:T170" si="38">IF(($R137     =0),0,($S137     /$R137     ))</f>
        <v>0.42148916247803181</v>
      </c>
      <c r="U137" s="37">
        <f t="shared" ref="U137:U170" si="39">IF(($P137     =0),0,(($J137     /$P137     )-1))</f>
        <v>0.44440612732723017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0</v>
      </c>
      <c r="E139" s="31">
        <v>54501752</v>
      </c>
      <c r="F139" s="31">
        <v>0</v>
      </c>
      <c r="G139" s="36">
        <f t="shared" si="32"/>
        <v>0</v>
      </c>
      <c r="H139" s="31">
        <v>0</v>
      </c>
      <c r="I139" s="36">
        <f t="shared" si="33"/>
        <v>0</v>
      </c>
      <c r="J139" s="31">
        <v>0</v>
      </c>
      <c r="K139" s="36">
        <f t="shared" si="34"/>
        <v>0</v>
      </c>
      <c r="L139" s="31">
        <v>0</v>
      </c>
      <c r="M139" s="36">
        <f t="shared" si="35"/>
        <v>0</v>
      </c>
      <c r="N139" s="31">
        <f t="shared" si="36"/>
        <v>0</v>
      </c>
      <c r="O139" s="36">
        <f t="shared" si="37"/>
        <v>0</v>
      </c>
      <c r="P139" s="31">
        <v>0</v>
      </c>
      <c r="Q139" s="31">
        <v>0</v>
      </c>
      <c r="R139" s="31">
        <v>0</v>
      </c>
      <c r="S139" s="31">
        <v>0</v>
      </c>
      <c r="T139" s="36">
        <f t="shared" si="38"/>
        <v>0</v>
      </c>
      <c r="U139" s="36">
        <f t="shared" si="39"/>
        <v>0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3211540</v>
      </c>
      <c r="E140" s="31">
        <v>5846459</v>
      </c>
      <c r="F140" s="31">
        <v>714016</v>
      </c>
      <c r="G140" s="36">
        <f t="shared" si="32"/>
        <v>0.22232822882480055</v>
      </c>
      <c r="H140" s="31">
        <v>2105298</v>
      </c>
      <c r="I140" s="36">
        <f t="shared" si="33"/>
        <v>0.65554157818367509</v>
      </c>
      <c r="J140" s="31">
        <v>977995</v>
      </c>
      <c r="K140" s="36">
        <f t="shared" si="34"/>
        <v>0.16727988685116923</v>
      </c>
      <c r="L140" s="31">
        <v>0</v>
      </c>
      <c r="M140" s="36">
        <f t="shared" si="35"/>
        <v>0</v>
      </c>
      <c r="N140" s="31">
        <f t="shared" si="36"/>
        <v>3797309</v>
      </c>
      <c r="O140" s="36">
        <f t="shared" si="37"/>
        <v>0.64950579487515436</v>
      </c>
      <c r="P140" s="31">
        <v>869667</v>
      </c>
      <c r="Q140" s="31">
        <v>2827570</v>
      </c>
      <c r="R140" s="31">
        <v>3014584</v>
      </c>
      <c r="S140" s="31">
        <v>2690493</v>
      </c>
      <c r="T140" s="36">
        <f t="shared" si="38"/>
        <v>0.89249229744468883</v>
      </c>
      <c r="U140" s="36">
        <f t="shared" si="39"/>
        <v>0.12456261994533535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0</v>
      </c>
      <c r="E141" s="31">
        <v>0</v>
      </c>
      <c r="F141" s="31">
        <v>225748</v>
      </c>
      <c r="G141" s="36">
        <f t="shared" si="32"/>
        <v>0</v>
      </c>
      <c r="H141" s="31">
        <v>221556</v>
      </c>
      <c r="I141" s="36">
        <f t="shared" si="33"/>
        <v>0</v>
      </c>
      <c r="J141" s="31">
        <v>201949</v>
      </c>
      <c r="K141" s="36">
        <f t="shared" si="34"/>
        <v>0</v>
      </c>
      <c r="L141" s="31">
        <v>0</v>
      </c>
      <c r="M141" s="36">
        <f t="shared" si="35"/>
        <v>0</v>
      </c>
      <c r="N141" s="31">
        <f t="shared" si="36"/>
        <v>649253</v>
      </c>
      <c r="O141" s="36">
        <f t="shared" si="37"/>
        <v>0</v>
      </c>
      <c r="P141" s="31">
        <v>234601</v>
      </c>
      <c r="Q141" s="31">
        <v>691549</v>
      </c>
      <c r="R141" s="31">
        <v>691549</v>
      </c>
      <c r="S141" s="31">
        <v>655063</v>
      </c>
      <c r="T141" s="36">
        <f t="shared" si="38"/>
        <v>0.94724018110068842</v>
      </c>
      <c r="U141" s="36">
        <f t="shared" si="39"/>
        <v>-0.13918099240838699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520000</v>
      </c>
      <c r="E142" s="31">
        <v>41739</v>
      </c>
      <c r="F142" s="31">
        <v>0</v>
      </c>
      <c r="G142" s="36">
        <f t="shared" si="32"/>
        <v>0</v>
      </c>
      <c r="H142" s="31">
        <v>0</v>
      </c>
      <c r="I142" s="36">
        <f t="shared" si="33"/>
        <v>0</v>
      </c>
      <c r="J142" s="31">
        <v>0</v>
      </c>
      <c r="K142" s="36">
        <f t="shared" si="34"/>
        <v>0</v>
      </c>
      <c r="L142" s="31">
        <v>0</v>
      </c>
      <c r="M142" s="36">
        <f t="shared" si="35"/>
        <v>0</v>
      </c>
      <c r="N142" s="31">
        <f t="shared" si="36"/>
        <v>0</v>
      </c>
      <c r="O142" s="36">
        <f t="shared" si="37"/>
        <v>0</v>
      </c>
      <c r="P142" s="31">
        <v>0</v>
      </c>
      <c r="Q142" s="31">
        <v>440870</v>
      </c>
      <c r="R142" s="31">
        <v>26087</v>
      </c>
      <c r="S142" s="31">
        <v>19032</v>
      </c>
      <c r="T142" s="36">
        <f t="shared" si="38"/>
        <v>0.72955878406869323</v>
      </c>
      <c r="U142" s="36">
        <f t="shared" si="39"/>
        <v>0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0</v>
      </c>
      <c r="E143" s="31">
        <v>0</v>
      </c>
      <c r="F143" s="31">
        <v>0</v>
      </c>
      <c r="G143" s="36">
        <f t="shared" si="32"/>
        <v>0</v>
      </c>
      <c r="H143" s="31">
        <v>0</v>
      </c>
      <c r="I143" s="36">
        <f t="shared" si="33"/>
        <v>0</v>
      </c>
      <c r="J143" s="31">
        <v>0</v>
      </c>
      <c r="K143" s="36">
        <f t="shared" si="34"/>
        <v>0</v>
      </c>
      <c r="L143" s="31">
        <v>0</v>
      </c>
      <c r="M143" s="36">
        <f t="shared" si="35"/>
        <v>0</v>
      </c>
      <c r="N143" s="31">
        <f t="shared" si="36"/>
        <v>0</v>
      </c>
      <c r="O143" s="36">
        <f t="shared" si="37"/>
        <v>0</v>
      </c>
      <c r="P143" s="31">
        <v>0</v>
      </c>
      <c r="Q143" s="31">
        <v>0</v>
      </c>
      <c r="R143" s="31">
        <v>0</v>
      </c>
      <c r="S143" s="31">
        <v>0</v>
      </c>
      <c r="T143" s="36">
        <f t="shared" si="38"/>
        <v>0</v>
      </c>
      <c r="U143" s="36">
        <f t="shared" si="39"/>
        <v>0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3731540</v>
      </c>
      <c r="E144" s="32">
        <f>SUM(E138:E143)</f>
        <v>60389950</v>
      </c>
      <c r="F144" s="32">
        <f>SUM(F138:F143)</f>
        <v>939764</v>
      </c>
      <c r="G144" s="37">
        <f t="shared" si="32"/>
        <v>0.25184347481200792</v>
      </c>
      <c r="H144" s="32">
        <f>SUM(H138:H143)</f>
        <v>2326854</v>
      </c>
      <c r="I144" s="37">
        <f t="shared" si="33"/>
        <v>0.62356399770604098</v>
      </c>
      <c r="J144" s="32">
        <f>SUM(J138:J143)</f>
        <v>1179944</v>
      </c>
      <c r="K144" s="37">
        <f t="shared" si="34"/>
        <v>1.9538747755214237E-2</v>
      </c>
      <c r="L144" s="32">
        <f>SUM(L138:L143)</f>
        <v>0</v>
      </c>
      <c r="M144" s="37">
        <f t="shared" si="35"/>
        <v>0</v>
      </c>
      <c r="N144" s="32">
        <f t="shared" si="36"/>
        <v>4446562</v>
      </c>
      <c r="O144" s="37">
        <f t="shared" si="37"/>
        <v>7.3630827645990771E-2</v>
      </c>
      <c r="P144" s="32">
        <f>SUM(P138:P143)</f>
        <v>1104268</v>
      </c>
      <c r="Q144" s="32">
        <f>SUM(Q138:Q143)</f>
        <v>3959989</v>
      </c>
      <c r="R144" s="32">
        <f>SUM(R138:R143)</f>
        <v>3732220</v>
      </c>
      <c r="S144" s="32">
        <f>SUM(S138:S143)</f>
        <v>3364588</v>
      </c>
      <c r="T144" s="37">
        <f t="shared" si="38"/>
        <v>0.90149776808441084</v>
      </c>
      <c r="U144" s="37">
        <f t="shared" si="39"/>
        <v>6.8530465430493237E-2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0</v>
      </c>
      <c r="E145" s="31">
        <v>0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0</v>
      </c>
      <c r="O145" s="36">
        <f t="shared" si="37"/>
        <v>0</v>
      </c>
      <c r="P145" s="31">
        <v>0</v>
      </c>
      <c r="Q145" s="31">
        <v>0</v>
      </c>
      <c r="R145" s="31">
        <v>0</v>
      </c>
      <c r="S145" s="31">
        <v>0</v>
      </c>
      <c r="T145" s="36">
        <f t="shared" si="38"/>
        <v>0</v>
      </c>
      <c r="U145" s="36">
        <f t="shared" si="39"/>
        <v>0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6376238</v>
      </c>
      <c r="E146" s="31">
        <v>1666269</v>
      </c>
      <c r="F146" s="31">
        <v>385699</v>
      </c>
      <c r="G146" s="36">
        <f t="shared" si="32"/>
        <v>6.0490056989717135E-2</v>
      </c>
      <c r="H146" s="31">
        <v>450885</v>
      </c>
      <c r="I146" s="36">
        <f t="shared" si="33"/>
        <v>7.0713326572816135E-2</v>
      </c>
      <c r="J146" s="31">
        <v>406852</v>
      </c>
      <c r="K146" s="36">
        <f t="shared" si="34"/>
        <v>0.24416945883287752</v>
      </c>
      <c r="L146" s="31">
        <v>0</v>
      </c>
      <c r="M146" s="36">
        <f t="shared" si="35"/>
        <v>0</v>
      </c>
      <c r="N146" s="31">
        <f t="shared" si="36"/>
        <v>1243436</v>
      </c>
      <c r="O146" s="36">
        <f t="shared" si="37"/>
        <v>0.74623965278115356</v>
      </c>
      <c r="P146" s="31">
        <v>386607</v>
      </c>
      <c r="Q146" s="31">
        <v>4554924</v>
      </c>
      <c r="R146" s="31">
        <v>5669287</v>
      </c>
      <c r="S146" s="31">
        <v>1168318</v>
      </c>
      <c r="T146" s="36">
        <f t="shared" si="38"/>
        <v>0.20607847159616369</v>
      </c>
      <c r="U146" s="36">
        <f t="shared" si="39"/>
        <v>5.2365839211395482E-2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0</v>
      </c>
      <c r="E147" s="31">
        <v>0</v>
      </c>
      <c r="F147" s="31">
        <v>0</v>
      </c>
      <c r="G147" s="36">
        <f t="shared" si="32"/>
        <v>0</v>
      </c>
      <c r="H147" s="31">
        <v>0</v>
      </c>
      <c r="I147" s="36">
        <f t="shared" si="33"/>
        <v>0</v>
      </c>
      <c r="J147" s="31">
        <v>0</v>
      </c>
      <c r="K147" s="36">
        <f t="shared" si="34"/>
        <v>0</v>
      </c>
      <c r="L147" s="31">
        <v>0</v>
      </c>
      <c r="M147" s="36">
        <f t="shared" si="35"/>
        <v>0</v>
      </c>
      <c r="N147" s="31">
        <f t="shared" si="36"/>
        <v>0</v>
      </c>
      <c r="O147" s="36">
        <f t="shared" si="37"/>
        <v>0</v>
      </c>
      <c r="P147" s="31">
        <v>0</v>
      </c>
      <c r="Q147" s="31">
        <v>0</v>
      </c>
      <c r="R147" s="31">
        <v>0</v>
      </c>
      <c r="S147" s="31">
        <v>0</v>
      </c>
      <c r="T147" s="36">
        <f t="shared" si="38"/>
        <v>0</v>
      </c>
      <c r="U147" s="36">
        <f t="shared" si="39"/>
        <v>0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0</v>
      </c>
      <c r="E149" s="31">
        <v>0</v>
      </c>
      <c r="F149" s="31">
        <v>0</v>
      </c>
      <c r="G149" s="36">
        <f t="shared" si="32"/>
        <v>0</v>
      </c>
      <c r="H149" s="31">
        <v>0</v>
      </c>
      <c r="I149" s="36">
        <f t="shared" si="33"/>
        <v>0</v>
      </c>
      <c r="J149" s="31">
        <v>0</v>
      </c>
      <c r="K149" s="36">
        <f t="shared" si="34"/>
        <v>0</v>
      </c>
      <c r="L149" s="31">
        <v>0</v>
      </c>
      <c r="M149" s="36">
        <f t="shared" si="35"/>
        <v>0</v>
      </c>
      <c r="N149" s="31">
        <f t="shared" si="36"/>
        <v>0</v>
      </c>
      <c r="O149" s="36">
        <f t="shared" si="37"/>
        <v>0</v>
      </c>
      <c r="P149" s="31">
        <v>0</v>
      </c>
      <c r="Q149" s="31">
        <v>0</v>
      </c>
      <c r="R149" s="31">
        <v>0</v>
      </c>
      <c r="S149" s="31">
        <v>0</v>
      </c>
      <c r="T149" s="36">
        <f t="shared" si="38"/>
        <v>0</v>
      </c>
      <c r="U149" s="36">
        <f t="shared" si="39"/>
        <v>0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6376238</v>
      </c>
      <c r="E150" s="32">
        <f>SUM(E145:E149)</f>
        <v>1666269</v>
      </c>
      <c r="F150" s="32">
        <f>SUM(F145:F149)</f>
        <v>385699</v>
      </c>
      <c r="G150" s="37">
        <f t="shared" si="32"/>
        <v>6.0490056989717135E-2</v>
      </c>
      <c r="H150" s="32">
        <f>SUM(H145:H149)</f>
        <v>450885</v>
      </c>
      <c r="I150" s="37">
        <f t="shared" si="33"/>
        <v>7.0713326572816135E-2</v>
      </c>
      <c r="J150" s="32">
        <f>SUM(J145:J149)</f>
        <v>406852</v>
      </c>
      <c r="K150" s="37">
        <f t="shared" si="34"/>
        <v>0.24416945883287752</v>
      </c>
      <c r="L150" s="32">
        <f>SUM(L145:L149)</f>
        <v>0</v>
      </c>
      <c r="M150" s="37">
        <f t="shared" si="35"/>
        <v>0</v>
      </c>
      <c r="N150" s="32">
        <f t="shared" si="36"/>
        <v>1243436</v>
      </c>
      <c r="O150" s="37">
        <f t="shared" si="37"/>
        <v>0.74623965278115356</v>
      </c>
      <c r="P150" s="32">
        <f>SUM(P145:P149)</f>
        <v>386607</v>
      </c>
      <c r="Q150" s="32">
        <f>SUM(Q145:Q149)</f>
        <v>4554924</v>
      </c>
      <c r="R150" s="32">
        <f>SUM(R145:R149)</f>
        <v>5669287</v>
      </c>
      <c r="S150" s="32">
        <f>SUM(S145:S149)</f>
        <v>1168318</v>
      </c>
      <c r="T150" s="37">
        <f t="shared" si="38"/>
        <v>0.20607847159616369</v>
      </c>
      <c r="U150" s="37">
        <f t="shared" si="39"/>
        <v>5.2365839211395482E-2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0</v>
      </c>
      <c r="E151" s="31">
        <v>0</v>
      </c>
      <c r="F151" s="31">
        <v>0</v>
      </c>
      <c r="G151" s="36">
        <f t="shared" si="32"/>
        <v>0</v>
      </c>
      <c r="H151" s="31">
        <v>0</v>
      </c>
      <c r="I151" s="36">
        <f t="shared" si="33"/>
        <v>0</v>
      </c>
      <c r="J151" s="31">
        <v>0</v>
      </c>
      <c r="K151" s="36">
        <f t="shared" si="34"/>
        <v>0</v>
      </c>
      <c r="L151" s="31">
        <v>0</v>
      </c>
      <c r="M151" s="36">
        <f t="shared" si="35"/>
        <v>0</v>
      </c>
      <c r="N151" s="31">
        <f t="shared" si="36"/>
        <v>0</v>
      </c>
      <c r="O151" s="36">
        <f t="shared" si="37"/>
        <v>0</v>
      </c>
      <c r="P151" s="31">
        <v>0</v>
      </c>
      <c r="Q151" s="31">
        <v>0</v>
      </c>
      <c r="R151" s="31">
        <v>0</v>
      </c>
      <c r="S151" s="31">
        <v>0</v>
      </c>
      <c r="T151" s="36">
        <f t="shared" si="38"/>
        <v>0</v>
      </c>
      <c r="U151" s="36">
        <f t="shared" si="39"/>
        <v>0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85182900</v>
      </c>
      <c r="E152" s="31">
        <v>130530897</v>
      </c>
      <c r="F152" s="31">
        <v>12738485</v>
      </c>
      <c r="G152" s="36">
        <f t="shared" si="32"/>
        <v>0.1495427486032995</v>
      </c>
      <c r="H152" s="31">
        <v>19520558</v>
      </c>
      <c r="I152" s="36">
        <f t="shared" si="33"/>
        <v>0.229160524001883</v>
      </c>
      <c r="J152" s="31">
        <v>15410211</v>
      </c>
      <c r="K152" s="36">
        <f t="shared" si="34"/>
        <v>0.11805795680696196</v>
      </c>
      <c r="L152" s="31">
        <v>0</v>
      </c>
      <c r="M152" s="36">
        <f t="shared" si="35"/>
        <v>0</v>
      </c>
      <c r="N152" s="31">
        <f t="shared" si="36"/>
        <v>47669254</v>
      </c>
      <c r="O152" s="36">
        <f t="shared" si="37"/>
        <v>0.36519517674041574</v>
      </c>
      <c r="P152" s="31">
        <v>5610199</v>
      </c>
      <c r="Q152" s="31">
        <v>87762600</v>
      </c>
      <c r="R152" s="31">
        <v>89203670</v>
      </c>
      <c r="S152" s="31">
        <v>29752631</v>
      </c>
      <c r="T152" s="36">
        <f t="shared" si="38"/>
        <v>0.33353595205219694</v>
      </c>
      <c r="U152" s="36">
        <f t="shared" si="39"/>
        <v>1.7468207455742659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2661775</v>
      </c>
      <c r="E153" s="31">
        <v>3085895</v>
      </c>
      <c r="F153" s="31">
        <v>439370</v>
      </c>
      <c r="G153" s="36">
        <f t="shared" si="32"/>
        <v>0.16506654394154277</v>
      </c>
      <c r="H153" s="31">
        <v>1006293</v>
      </c>
      <c r="I153" s="36">
        <f t="shared" si="33"/>
        <v>0.37805336664443839</v>
      </c>
      <c r="J153" s="31">
        <v>531500</v>
      </c>
      <c r="K153" s="36">
        <f t="shared" si="34"/>
        <v>0.17223528344289096</v>
      </c>
      <c r="L153" s="31">
        <v>0</v>
      </c>
      <c r="M153" s="36">
        <f t="shared" si="35"/>
        <v>0</v>
      </c>
      <c r="N153" s="31">
        <f t="shared" si="36"/>
        <v>1977163</v>
      </c>
      <c r="O153" s="36">
        <f t="shared" si="37"/>
        <v>0.64070974547092496</v>
      </c>
      <c r="P153" s="31">
        <v>642043</v>
      </c>
      <c r="Q153" s="31">
        <v>2490290</v>
      </c>
      <c r="R153" s="31">
        <v>3457000</v>
      </c>
      <c r="S153" s="31">
        <v>1514607</v>
      </c>
      <c r="T153" s="36">
        <f t="shared" si="38"/>
        <v>0.43812756725484525</v>
      </c>
      <c r="U153" s="36">
        <f t="shared" si="39"/>
        <v>-0.17217382636365475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0</v>
      </c>
      <c r="E154" s="31">
        <v>0</v>
      </c>
      <c r="F154" s="31">
        <v>0</v>
      </c>
      <c r="G154" s="36">
        <f t="shared" si="32"/>
        <v>0</v>
      </c>
      <c r="H154" s="31">
        <v>0</v>
      </c>
      <c r="I154" s="36">
        <f t="shared" si="33"/>
        <v>0</v>
      </c>
      <c r="J154" s="31">
        <v>0</v>
      </c>
      <c r="K154" s="36">
        <f t="shared" si="34"/>
        <v>0</v>
      </c>
      <c r="L154" s="31">
        <v>0</v>
      </c>
      <c r="M154" s="36">
        <f t="shared" si="35"/>
        <v>0</v>
      </c>
      <c r="N154" s="31">
        <f t="shared" si="36"/>
        <v>0</v>
      </c>
      <c r="O154" s="36">
        <f t="shared" si="37"/>
        <v>0</v>
      </c>
      <c r="P154" s="31">
        <v>0</v>
      </c>
      <c r="Q154" s="31">
        <v>0</v>
      </c>
      <c r="R154" s="31">
        <v>0</v>
      </c>
      <c r="S154" s="31">
        <v>0</v>
      </c>
      <c r="T154" s="36">
        <f t="shared" si="38"/>
        <v>0</v>
      </c>
      <c r="U154" s="36">
        <f t="shared" si="39"/>
        <v>0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100000</v>
      </c>
      <c r="E155" s="31">
        <v>0</v>
      </c>
      <c r="F155" s="31">
        <v>0</v>
      </c>
      <c r="G155" s="36">
        <f t="shared" si="32"/>
        <v>0</v>
      </c>
      <c r="H155" s="31">
        <v>0</v>
      </c>
      <c r="I155" s="36">
        <f t="shared" si="33"/>
        <v>0</v>
      </c>
      <c r="J155" s="31">
        <v>0</v>
      </c>
      <c r="K155" s="36">
        <f t="shared" si="34"/>
        <v>0</v>
      </c>
      <c r="L155" s="31">
        <v>0</v>
      </c>
      <c r="M155" s="36">
        <f t="shared" si="35"/>
        <v>0</v>
      </c>
      <c r="N155" s="31">
        <f t="shared" si="36"/>
        <v>0</v>
      </c>
      <c r="O155" s="36">
        <f t="shared" si="37"/>
        <v>0</v>
      </c>
      <c r="P155" s="31">
        <v>0</v>
      </c>
      <c r="Q155" s="31">
        <v>130435</v>
      </c>
      <c r="R155" s="31">
        <v>0</v>
      </c>
      <c r="S155" s="31">
        <v>0</v>
      </c>
      <c r="T155" s="36">
        <f t="shared" si="38"/>
        <v>0</v>
      </c>
      <c r="U155" s="36">
        <f t="shared" si="39"/>
        <v>0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0</v>
      </c>
      <c r="E156" s="31">
        <v>0</v>
      </c>
      <c r="F156" s="31">
        <v>0</v>
      </c>
      <c r="G156" s="36">
        <f t="shared" si="32"/>
        <v>0</v>
      </c>
      <c r="H156" s="31">
        <v>0</v>
      </c>
      <c r="I156" s="36">
        <f t="shared" si="33"/>
        <v>0</v>
      </c>
      <c r="J156" s="31">
        <v>0</v>
      </c>
      <c r="K156" s="36">
        <f t="shared" si="34"/>
        <v>0</v>
      </c>
      <c r="L156" s="31">
        <v>0</v>
      </c>
      <c r="M156" s="36">
        <f t="shared" si="35"/>
        <v>0</v>
      </c>
      <c r="N156" s="31">
        <f t="shared" si="36"/>
        <v>0</v>
      </c>
      <c r="O156" s="36">
        <f t="shared" si="37"/>
        <v>0</v>
      </c>
      <c r="P156" s="31">
        <v>0</v>
      </c>
      <c r="Q156" s="31">
        <v>0</v>
      </c>
      <c r="R156" s="31">
        <v>0</v>
      </c>
      <c r="S156" s="31">
        <v>0</v>
      </c>
      <c r="T156" s="36">
        <f t="shared" si="38"/>
        <v>0</v>
      </c>
      <c r="U156" s="36">
        <f t="shared" si="39"/>
        <v>0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87944675</v>
      </c>
      <c r="E157" s="32">
        <f>SUM(E151:E156)</f>
        <v>133616792</v>
      </c>
      <c r="F157" s="32">
        <f>SUM(F151:F156)</f>
        <v>13177855</v>
      </c>
      <c r="G157" s="37">
        <f t="shared" si="32"/>
        <v>0.14984255726682713</v>
      </c>
      <c r="H157" s="32">
        <f>SUM(H151:H156)</f>
        <v>20526851</v>
      </c>
      <c r="I157" s="37">
        <f t="shared" si="33"/>
        <v>0.23340641147403182</v>
      </c>
      <c r="J157" s="32">
        <f>SUM(J151:J156)</f>
        <v>15941711</v>
      </c>
      <c r="K157" s="37">
        <f t="shared" si="34"/>
        <v>0.1193091883241741</v>
      </c>
      <c r="L157" s="32">
        <f>SUM(L151:L156)</f>
        <v>0</v>
      </c>
      <c r="M157" s="37">
        <f t="shared" si="35"/>
        <v>0</v>
      </c>
      <c r="N157" s="32">
        <f t="shared" si="36"/>
        <v>49646417</v>
      </c>
      <c r="O157" s="37">
        <f t="shared" si="37"/>
        <v>0.3715582170240998</v>
      </c>
      <c r="P157" s="32">
        <f>SUM(P151:P156)</f>
        <v>6252242</v>
      </c>
      <c r="Q157" s="32">
        <f>SUM(Q151:Q156)</f>
        <v>90383325</v>
      </c>
      <c r="R157" s="32">
        <f>SUM(R151:R156)</f>
        <v>92660670</v>
      </c>
      <c r="S157" s="32">
        <f>SUM(S151:S156)</f>
        <v>31267238</v>
      </c>
      <c r="T157" s="37">
        <f t="shared" si="38"/>
        <v>0.33743807378038598</v>
      </c>
      <c r="U157" s="37">
        <f t="shared" si="39"/>
        <v>1.5497591104119128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213915</v>
      </c>
      <c r="E158" s="31">
        <v>213915</v>
      </c>
      <c r="F158" s="31">
        <v>29770</v>
      </c>
      <c r="G158" s="36">
        <f t="shared" si="32"/>
        <v>0.13916742631419021</v>
      </c>
      <c r="H158" s="31">
        <v>7700</v>
      </c>
      <c r="I158" s="36">
        <f t="shared" si="33"/>
        <v>3.5995605731248395E-2</v>
      </c>
      <c r="J158" s="31">
        <v>7700</v>
      </c>
      <c r="K158" s="36">
        <f t="shared" si="34"/>
        <v>3.5995605731248395E-2</v>
      </c>
      <c r="L158" s="31">
        <v>0</v>
      </c>
      <c r="M158" s="36">
        <f t="shared" si="35"/>
        <v>0</v>
      </c>
      <c r="N158" s="31">
        <f t="shared" si="36"/>
        <v>45170</v>
      </c>
      <c r="O158" s="36">
        <f t="shared" si="37"/>
        <v>0.211158637776687</v>
      </c>
      <c r="P158" s="31">
        <v>8050</v>
      </c>
      <c r="Q158" s="31">
        <v>30000</v>
      </c>
      <c r="R158" s="31">
        <v>269078</v>
      </c>
      <c r="S158" s="31">
        <v>37050</v>
      </c>
      <c r="T158" s="36">
        <f t="shared" si="38"/>
        <v>0.13769241632537776</v>
      </c>
      <c r="U158" s="36">
        <f t="shared" si="39"/>
        <v>-4.3478260869565188E-2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21317437</v>
      </c>
      <c r="E159" s="31">
        <v>21240342</v>
      </c>
      <c r="F159" s="31">
        <v>3937270</v>
      </c>
      <c r="G159" s="36">
        <f t="shared" si="32"/>
        <v>0.18469715660470815</v>
      </c>
      <c r="H159" s="31">
        <v>4409064</v>
      </c>
      <c r="I159" s="36">
        <f t="shared" si="33"/>
        <v>0.20682899168413163</v>
      </c>
      <c r="J159" s="31">
        <v>3060589</v>
      </c>
      <c r="K159" s="36">
        <f t="shared" si="34"/>
        <v>0.14409320716210691</v>
      </c>
      <c r="L159" s="31">
        <v>0</v>
      </c>
      <c r="M159" s="36">
        <f t="shared" si="35"/>
        <v>0</v>
      </c>
      <c r="N159" s="31">
        <f t="shared" si="36"/>
        <v>11406923</v>
      </c>
      <c r="O159" s="36">
        <f t="shared" si="37"/>
        <v>0.53704045819977853</v>
      </c>
      <c r="P159" s="31">
        <v>4202808</v>
      </c>
      <c r="Q159" s="31">
        <v>28578372</v>
      </c>
      <c r="R159" s="31">
        <v>23817514</v>
      </c>
      <c r="S159" s="31">
        <v>12035586</v>
      </c>
      <c r="T159" s="36">
        <f t="shared" si="38"/>
        <v>0.50532503098350234</v>
      </c>
      <c r="U159" s="36">
        <f t="shared" si="39"/>
        <v>-0.27177520362576635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0</v>
      </c>
      <c r="E160" s="31">
        <v>0</v>
      </c>
      <c r="F160" s="31">
        <v>0</v>
      </c>
      <c r="G160" s="36">
        <f t="shared" si="32"/>
        <v>0</v>
      </c>
      <c r="H160" s="31">
        <v>0</v>
      </c>
      <c r="I160" s="36">
        <f t="shared" si="33"/>
        <v>0</v>
      </c>
      <c r="J160" s="31">
        <v>0</v>
      </c>
      <c r="K160" s="36">
        <f t="shared" si="34"/>
        <v>0</v>
      </c>
      <c r="L160" s="31">
        <v>0</v>
      </c>
      <c r="M160" s="36">
        <f t="shared" si="35"/>
        <v>0</v>
      </c>
      <c r="N160" s="31">
        <f t="shared" si="36"/>
        <v>0</v>
      </c>
      <c r="O160" s="36">
        <f t="shared" si="37"/>
        <v>0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0</v>
      </c>
      <c r="E162" s="31">
        <v>0</v>
      </c>
      <c r="F162" s="31">
        <v>0</v>
      </c>
      <c r="G162" s="36">
        <f t="shared" si="32"/>
        <v>0</v>
      </c>
      <c r="H162" s="31">
        <v>0</v>
      </c>
      <c r="I162" s="36">
        <f t="shared" si="33"/>
        <v>0</v>
      </c>
      <c r="J162" s="31">
        <v>0</v>
      </c>
      <c r="K162" s="36">
        <f t="shared" si="34"/>
        <v>0</v>
      </c>
      <c r="L162" s="31">
        <v>0</v>
      </c>
      <c r="M162" s="36">
        <f t="shared" si="35"/>
        <v>0</v>
      </c>
      <c r="N162" s="31">
        <f t="shared" si="36"/>
        <v>0</v>
      </c>
      <c r="O162" s="36">
        <f t="shared" si="37"/>
        <v>0</v>
      </c>
      <c r="P162" s="31">
        <v>0</v>
      </c>
      <c r="Q162" s="31">
        <v>0</v>
      </c>
      <c r="R162" s="31">
        <v>0</v>
      </c>
      <c r="S162" s="31">
        <v>0</v>
      </c>
      <c r="T162" s="36">
        <f t="shared" si="38"/>
        <v>0</v>
      </c>
      <c r="U162" s="36">
        <f t="shared" si="39"/>
        <v>0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21531352</v>
      </c>
      <c r="E163" s="32">
        <f>SUM(E158:E162)</f>
        <v>21454257</v>
      </c>
      <c r="F163" s="32">
        <f>SUM(F158:F162)</f>
        <v>3967040</v>
      </c>
      <c r="G163" s="37">
        <f t="shared" si="32"/>
        <v>0.18424481658188488</v>
      </c>
      <c r="H163" s="32">
        <f>SUM(H158:H162)</f>
        <v>4416764</v>
      </c>
      <c r="I163" s="37">
        <f t="shared" si="33"/>
        <v>0.20513175391865779</v>
      </c>
      <c r="J163" s="32">
        <f>SUM(J158:J162)</f>
        <v>3068289</v>
      </c>
      <c r="K163" s="37">
        <f t="shared" si="34"/>
        <v>0.14301539316882425</v>
      </c>
      <c r="L163" s="32">
        <f>SUM(L158:L162)</f>
        <v>0</v>
      </c>
      <c r="M163" s="37">
        <f t="shared" si="35"/>
        <v>0</v>
      </c>
      <c r="N163" s="32">
        <f t="shared" si="36"/>
        <v>11452093</v>
      </c>
      <c r="O163" s="37">
        <f t="shared" si="37"/>
        <v>0.53379117253979014</v>
      </c>
      <c r="P163" s="32">
        <f>SUM(P158:P162)</f>
        <v>4210858</v>
      </c>
      <c r="Q163" s="32">
        <f>SUM(Q158:Q162)</f>
        <v>28608372</v>
      </c>
      <c r="R163" s="32">
        <f>SUM(R158:R162)</f>
        <v>24086592</v>
      </c>
      <c r="S163" s="32">
        <f>SUM(S158:S162)</f>
        <v>12072636</v>
      </c>
      <c r="T163" s="37">
        <f t="shared" si="38"/>
        <v>0.50121810507688258</v>
      </c>
      <c r="U163" s="37">
        <f t="shared" si="39"/>
        <v>-0.2713387627889613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0</v>
      </c>
      <c r="E164" s="31">
        <v>0</v>
      </c>
      <c r="F164" s="31">
        <v>0</v>
      </c>
      <c r="G164" s="36">
        <f t="shared" si="32"/>
        <v>0</v>
      </c>
      <c r="H164" s="31">
        <v>0</v>
      </c>
      <c r="I164" s="36">
        <f t="shared" si="33"/>
        <v>0</v>
      </c>
      <c r="J164" s="31">
        <v>0</v>
      </c>
      <c r="K164" s="36">
        <f t="shared" si="34"/>
        <v>0</v>
      </c>
      <c r="L164" s="31">
        <v>0</v>
      </c>
      <c r="M164" s="36">
        <f t="shared" si="35"/>
        <v>0</v>
      </c>
      <c r="N164" s="31">
        <f t="shared" si="36"/>
        <v>0</v>
      </c>
      <c r="O164" s="36">
        <f t="shared" si="37"/>
        <v>0</v>
      </c>
      <c r="P164" s="31">
        <v>0</v>
      </c>
      <c r="Q164" s="31">
        <v>0</v>
      </c>
      <c r="R164" s="31">
        <v>0</v>
      </c>
      <c r="S164" s="31">
        <v>0</v>
      </c>
      <c r="T164" s="36">
        <f t="shared" si="38"/>
        <v>0</v>
      </c>
      <c r="U164" s="36">
        <f t="shared" si="39"/>
        <v>0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2837793</v>
      </c>
      <c r="E165" s="31">
        <v>3186698</v>
      </c>
      <c r="F165" s="31">
        <v>2717300</v>
      </c>
      <c r="G165" s="36">
        <f t="shared" si="32"/>
        <v>0.95753989103504022</v>
      </c>
      <c r="H165" s="31">
        <v>3120525</v>
      </c>
      <c r="I165" s="36">
        <f t="shared" si="33"/>
        <v>1.099630945597512</v>
      </c>
      <c r="J165" s="31">
        <v>2620271</v>
      </c>
      <c r="K165" s="36">
        <f t="shared" si="34"/>
        <v>0.82225268914719873</v>
      </c>
      <c r="L165" s="31">
        <v>0</v>
      </c>
      <c r="M165" s="36">
        <f t="shared" si="35"/>
        <v>0</v>
      </c>
      <c r="N165" s="31">
        <f t="shared" si="36"/>
        <v>8458096</v>
      </c>
      <c r="O165" s="36">
        <f t="shared" si="37"/>
        <v>2.654188128275726</v>
      </c>
      <c r="P165" s="31">
        <v>2250491</v>
      </c>
      <c r="Q165" s="31">
        <v>2599223</v>
      </c>
      <c r="R165" s="31">
        <v>3246457</v>
      </c>
      <c r="S165" s="31">
        <v>6928678</v>
      </c>
      <c r="T165" s="36">
        <f t="shared" si="38"/>
        <v>2.1342275594594353</v>
      </c>
      <c r="U165" s="36">
        <f t="shared" si="39"/>
        <v>0.16431081039648676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0</v>
      </c>
      <c r="Q166" s="31">
        <v>0</v>
      </c>
      <c r="R166" s="31">
        <v>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1008808</v>
      </c>
      <c r="E167" s="31">
        <v>2377228</v>
      </c>
      <c r="F167" s="31">
        <v>82367</v>
      </c>
      <c r="G167" s="36">
        <f t="shared" si="32"/>
        <v>8.1647845774418915E-2</v>
      </c>
      <c r="H167" s="31">
        <v>392779</v>
      </c>
      <c r="I167" s="36">
        <f t="shared" si="33"/>
        <v>0.38934960864703688</v>
      </c>
      <c r="J167" s="31">
        <v>82380</v>
      </c>
      <c r="K167" s="36">
        <f t="shared" si="34"/>
        <v>3.4653806870859671E-2</v>
      </c>
      <c r="L167" s="31">
        <v>0</v>
      </c>
      <c r="M167" s="36">
        <f t="shared" si="35"/>
        <v>0</v>
      </c>
      <c r="N167" s="31">
        <f t="shared" si="36"/>
        <v>557526</v>
      </c>
      <c r="O167" s="36">
        <f t="shared" si="37"/>
        <v>0.234527777731038</v>
      </c>
      <c r="P167" s="31">
        <v>337672</v>
      </c>
      <c r="Q167" s="31">
        <v>1038786</v>
      </c>
      <c r="R167" s="31">
        <v>6623266</v>
      </c>
      <c r="S167" s="31">
        <v>1587790</v>
      </c>
      <c r="T167" s="36">
        <f t="shared" si="38"/>
        <v>0.23972916080978779</v>
      </c>
      <c r="U167" s="36">
        <f t="shared" si="39"/>
        <v>-0.75603544267810185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3846601</v>
      </c>
      <c r="E169" s="32">
        <f>SUM(E164:E168)</f>
        <v>5563926</v>
      </c>
      <c r="F169" s="32">
        <f>SUM(F164:F168)</f>
        <v>2799667</v>
      </c>
      <c r="G169" s="37">
        <f t="shared" si="32"/>
        <v>0.72782880262340699</v>
      </c>
      <c r="H169" s="32">
        <f>SUM(H164:H168)</f>
        <v>3513304</v>
      </c>
      <c r="I169" s="37">
        <f t="shared" si="33"/>
        <v>0.91335285359724083</v>
      </c>
      <c r="J169" s="32">
        <f>SUM(J164:J168)</f>
        <v>2702651</v>
      </c>
      <c r="K169" s="37">
        <f t="shared" si="34"/>
        <v>0.4857453172454127</v>
      </c>
      <c r="L169" s="32">
        <f>SUM(L164:L168)</f>
        <v>0</v>
      </c>
      <c r="M169" s="37">
        <f t="shared" si="35"/>
        <v>0</v>
      </c>
      <c r="N169" s="32">
        <f t="shared" si="36"/>
        <v>9015622</v>
      </c>
      <c r="O169" s="37">
        <f t="shared" si="37"/>
        <v>1.6203705800544437</v>
      </c>
      <c r="P169" s="32">
        <f>SUM(P164:P168)</f>
        <v>2588163</v>
      </c>
      <c r="Q169" s="32">
        <f>SUM(Q164:Q168)</f>
        <v>3638009</v>
      </c>
      <c r="R169" s="32">
        <f>SUM(R164:R168)</f>
        <v>9869723</v>
      </c>
      <c r="S169" s="32">
        <f>SUM(S164:S168)</f>
        <v>8516468</v>
      </c>
      <c r="T169" s="37">
        <f t="shared" si="38"/>
        <v>0.86288824924468499</v>
      </c>
      <c r="U169" s="37">
        <f t="shared" si="39"/>
        <v>4.4235235570557085E-2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947072695</v>
      </c>
      <c r="E170" s="32">
        <f>SUM(E105,E107:E111,E113:E120,E122:E125,E127:E131,E133:E136,E138:E143,E145:E149,E151:E156,E158:E162,E164:E168)</f>
        <v>1096601296</v>
      </c>
      <c r="F170" s="32">
        <f>SUM(F105,F107:F111,F113:F120,F122:F125,F127:F131,F133:F136,F138:F143,F145:F149,F151:F156,F158:F162,F164:F168)</f>
        <v>178767152</v>
      </c>
      <c r="G170" s="37">
        <f t="shared" si="32"/>
        <v>0.18875758211992374</v>
      </c>
      <c r="H170" s="32">
        <f>SUM(H105,H107:H111,H113:H120,H122:H125,H127:H131,H133:H136,H138:H143,H145:H149,H151:H156,H158:H162,H164:H168)</f>
        <v>208332490</v>
      </c>
      <c r="I170" s="37">
        <f t="shared" si="33"/>
        <v>0.21997518363677457</v>
      </c>
      <c r="J170" s="32">
        <f>SUM(J105,J107:J111,J113:J120,J122:J125,J127:J131,J133:J136,J138:J143,J145:J149,J151:J156,J158:J162,J164:J168)</f>
        <v>177377357</v>
      </c>
      <c r="K170" s="37">
        <f t="shared" si="34"/>
        <v>0.16175191261127234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564476999</v>
      </c>
      <c r="O170" s="37">
        <f t="shared" si="37"/>
        <v>0.51475135134255756</v>
      </c>
      <c r="P170" s="32">
        <f>SUM(P105,P107:P111,P113:P120,P122:P125,P127:P131,P133:P136,P138:P143,P145:P149,P151:P156,P158:P162,P164:P168)</f>
        <v>153871862</v>
      </c>
      <c r="Q170" s="32">
        <f>SUM(Q105,Q107:Q111,Q113:Q120,Q122:Q125,Q127:Q131,Q133:Q136,Q138:Q143,Q145:Q149,Q151:Q156,Q158:Q162,Q164:Q168)</f>
        <v>916603075</v>
      </c>
      <c r="R170" s="32">
        <f>SUM(R105,R107:R111,R113:R120,R122:R125,R127:R131,R133:R136,R138:R143,R145:R149,R151:R156,R158:R162,R164:R168)</f>
        <v>1001117647</v>
      </c>
      <c r="S170" s="32">
        <f>SUM(S105,S107:S111,S113:S120,S122:S125,S127:S131,S133:S136,S138:S143,S145:S149,S151:S156,S158:S162,S164:S168)</f>
        <v>497793238</v>
      </c>
      <c r="T170" s="37">
        <f t="shared" si="38"/>
        <v>0.49723750199760486</v>
      </c>
      <c r="U170" s="37">
        <f t="shared" si="39"/>
        <v>0.15276019081383452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1818034</v>
      </c>
      <c r="E173" s="31">
        <v>1838690</v>
      </c>
      <c r="F173" s="31">
        <v>371278</v>
      </c>
      <c r="G173" s="36">
        <f t="shared" ref="G173:G205" si="40">IF(($D173     =0),0,($F173     /$D173     ))</f>
        <v>0.20421950304559761</v>
      </c>
      <c r="H173" s="31">
        <v>410574</v>
      </c>
      <c r="I173" s="36">
        <f t="shared" ref="I173:I205" si="41">IF(($D173     =0),0,($H173     /$D173     ))</f>
        <v>0.22583406030910314</v>
      </c>
      <c r="J173" s="31">
        <v>510299</v>
      </c>
      <c r="K173" s="36">
        <f t="shared" ref="K173:K205" si="42">IF(($E173     =0),0,($J173     /$E173     ))</f>
        <v>0.2775340051884766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1292151</v>
      </c>
      <c r="O173" s="36">
        <f t="shared" ref="O173:O205" si="45">IF(($E173     =0),0,($N173     /$E173     ))</f>
        <v>0.70275631019910911</v>
      </c>
      <c r="P173" s="31">
        <v>446451</v>
      </c>
      <c r="Q173" s="31">
        <v>1694846</v>
      </c>
      <c r="R173" s="31">
        <v>1761097</v>
      </c>
      <c r="S173" s="31">
        <v>1145533</v>
      </c>
      <c r="T173" s="36">
        <f t="shared" ref="T173:T205" si="46">IF(($R173     =0),0,($S173     /$R173     ))</f>
        <v>0.65046559048138741</v>
      </c>
      <c r="U173" s="36">
        <f t="shared" ref="U173:U205" si="47">IF(($P173     =0),0,(($J173     /$P173     )-1))</f>
        <v>0.14301233506028654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757452</v>
      </c>
      <c r="E174" s="31">
        <v>697452</v>
      </c>
      <c r="F174" s="31">
        <v>118745</v>
      </c>
      <c r="G174" s="36">
        <f t="shared" si="40"/>
        <v>0.15676900978543856</v>
      </c>
      <c r="H174" s="31">
        <v>150598</v>
      </c>
      <c r="I174" s="36">
        <f t="shared" si="41"/>
        <v>0.19882183953570656</v>
      </c>
      <c r="J174" s="31">
        <v>118746</v>
      </c>
      <c r="K174" s="36">
        <f t="shared" si="42"/>
        <v>0.17025687789267219</v>
      </c>
      <c r="L174" s="31">
        <v>0</v>
      </c>
      <c r="M174" s="36">
        <f t="shared" si="43"/>
        <v>0</v>
      </c>
      <c r="N174" s="31">
        <f t="shared" si="44"/>
        <v>388089</v>
      </c>
      <c r="O174" s="36">
        <f t="shared" si="45"/>
        <v>0.55643829252765786</v>
      </c>
      <c r="P174" s="31">
        <v>112030</v>
      </c>
      <c r="Q174" s="31">
        <v>1431220</v>
      </c>
      <c r="R174" s="31">
        <v>726220</v>
      </c>
      <c r="S174" s="31">
        <v>364384</v>
      </c>
      <c r="T174" s="36">
        <f t="shared" si="46"/>
        <v>0.50175428933381072</v>
      </c>
      <c r="U174" s="36">
        <f t="shared" si="47"/>
        <v>5.9948228153173355E-2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16139713</v>
      </c>
      <c r="E175" s="31">
        <v>13616821</v>
      </c>
      <c r="F175" s="31">
        <v>2293900</v>
      </c>
      <c r="G175" s="36">
        <f t="shared" si="40"/>
        <v>0.14212768219608365</v>
      </c>
      <c r="H175" s="31">
        <v>107426</v>
      </c>
      <c r="I175" s="36">
        <f t="shared" si="41"/>
        <v>6.6560043539807675E-3</v>
      </c>
      <c r="J175" s="31">
        <v>1241635</v>
      </c>
      <c r="K175" s="36">
        <f t="shared" si="42"/>
        <v>9.1183911428372302E-2</v>
      </c>
      <c r="L175" s="31">
        <v>0</v>
      </c>
      <c r="M175" s="36">
        <f t="shared" si="43"/>
        <v>0</v>
      </c>
      <c r="N175" s="31">
        <f t="shared" si="44"/>
        <v>3642961</v>
      </c>
      <c r="O175" s="36">
        <f t="shared" si="45"/>
        <v>0.26753388327569261</v>
      </c>
      <c r="P175" s="31">
        <v>3885070</v>
      </c>
      <c r="Q175" s="31">
        <v>15898110</v>
      </c>
      <c r="R175" s="31">
        <v>15898110</v>
      </c>
      <c r="S175" s="31">
        <v>11565222</v>
      </c>
      <c r="T175" s="36">
        <f t="shared" si="46"/>
        <v>0.72745892436270732</v>
      </c>
      <c r="U175" s="36">
        <f t="shared" si="47"/>
        <v>-0.68040858980661867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0</v>
      </c>
      <c r="E176" s="31">
        <v>0</v>
      </c>
      <c r="F176" s="31">
        <v>0</v>
      </c>
      <c r="G176" s="36">
        <f t="shared" si="40"/>
        <v>0</v>
      </c>
      <c r="H176" s="31">
        <v>0</v>
      </c>
      <c r="I176" s="36">
        <f t="shared" si="41"/>
        <v>0</v>
      </c>
      <c r="J176" s="31">
        <v>0</v>
      </c>
      <c r="K176" s="36">
        <f t="shared" si="42"/>
        <v>0</v>
      </c>
      <c r="L176" s="31">
        <v>0</v>
      </c>
      <c r="M176" s="36">
        <f t="shared" si="43"/>
        <v>0</v>
      </c>
      <c r="N176" s="31">
        <f t="shared" si="44"/>
        <v>0</v>
      </c>
      <c r="O176" s="36">
        <f t="shared" si="45"/>
        <v>0</v>
      </c>
      <c r="P176" s="31">
        <v>0</v>
      </c>
      <c r="Q176" s="31">
        <v>0</v>
      </c>
      <c r="R176" s="31">
        <v>0</v>
      </c>
      <c r="S176" s="31">
        <v>0</v>
      </c>
      <c r="T176" s="36">
        <f t="shared" si="46"/>
        <v>0</v>
      </c>
      <c r="U176" s="36">
        <f t="shared" si="47"/>
        <v>0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0</v>
      </c>
      <c r="E178" s="31">
        <v>0</v>
      </c>
      <c r="F178" s="31">
        <v>0</v>
      </c>
      <c r="G178" s="36">
        <f t="shared" si="40"/>
        <v>0</v>
      </c>
      <c r="H178" s="31">
        <v>0</v>
      </c>
      <c r="I178" s="36">
        <f t="shared" si="41"/>
        <v>0</v>
      </c>
      <c r="J178" s="31">
        <v>0</v>
      </c>
      <c r="K178" s="36">
        <f t="shared" si="42"/>
        <v>0</v>
      </c>
      <c r="L178" s="31">
        <v>0</v>
      </c>
      <c r="M178" s="36">
        <f t="shared" si="43"/>
        <v>0</v>
      </c>
      <c r="N178" s="31">
        <f t="shared" si="44"/>
        <v>0</v>
      </c>
      <c r="O178" s="36">
        <f t="shared" si="45"/>
        <v>0</v>
      </c>
      <c r="P178" s="31">
        <v>0</v>
      </c>
      <c r="Q178" s="31">
        <v>0</v>
      </c>
      <c r="R178" s="31">
        <v>0</v>
      </c>
      <c r="S178" s="31">
        <v>0</v>
      </c>
      <c r="T178" s="36">
        <f t="shared" si="46"/>
        <v>0</v>
      </c>
      <c r="U178" s="36">
        <f t="shared" si="47"/>
        <v>0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18715199</v>
      </c>
      <c r="E179" s="32">
        <f>SUM(E173:E178)</f>
        <v>16152963</v>
      </c>
      <c r="F179" s="32">
        <f>SUM(F173:F178)</f>
        <v>2783923</v>
      </c>
      <c r="G179" s="37">
        <f t="shared" si="40"/>
        <v>0.1487519849508413</v>
      </c>
      <c r="H179" s="32">
        <f>SUM(H173:H178)</f>
        <v>668598</v>
      </c>
      <c r="I179" s="37">
        <f t="shared" si="41"/>
        <v>3.5724867258958883E-2</v>
      </c>
      <c r="J179" s="32">
        <f>SUM(J173:J178)</f>
        <v>1870680</v>
      </c>
      <c r="K179" s="37">
        <f t="shared" si="42"/>
        <v>0.11581033151626732</v>
      </c>
      <c r="L179" s="32">
        <f>SUM(L173:L178)</f>
        <v>0</v>
      </c>
      <c r="M179" s="37">
        <f t="shared" si="43"/>
        <v>0</v>
      </c>
      <c r="N179" s="32">
        <f t="shared" si="44"/>
        <v>5323201</v>
      </c>
      <c r="O179" s="37">
        <f t="shared" si="45"/>
        <v>0.32954950741854605</v>
      </c>
      <c r="P179" s="32">
        <f>SUM(P173:P178)</f>
        <v>4443551</v>
      </c>
      <c r="Q179" s="32">
        <f>SUM(Q173:Q178)</f>
        <v>19024176</v>
      </c>
      <c r="R179" s="32">
        <f>SUM(R173:R178)</f>
        <v>18385427</v>
      </c>
      <c r="S179" s="32">
        <f>SUM(S173:S178)</f>
        <v>13075139</v>
      </c>
      <c r="T179" s="37">
        <f t="shared" si="46"/>
        <v>0.71116863372278494</v>
      </c>
      <c r="U179" s="37">
        <f t="shared" si="47"/>
        <v>-0.57901237096187264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2703256</v>
      </c>
      <c r="E180" s="31">
        <v>2703256</v>
      </c>
      <c r="F180" s="31">
        <v>380749</v>
      </c>
      <c r="G180" s="36">
        <f t="shared" si="40"/>
        <v>0.14084829553693767</v>
      </c>
      <c r="H180" s="31">
        <v>206910</v>
      </c>
      <c r="I180" s="36">
        <f t="shared" si="41"/>
        <v>7.6541030520231895E-2</v>
      </c>
      <c r="J180" s="31">
        <v>275225</v>
      </c>
      <c r="K180" s="36">
        <f t="shared" si="42"/>
        <v>0.10181240696404632</v>
      </c>
      <c r="L180" s="31">
        <v>0</v>
      </c>
      <c r="M180" s="36">
        <f t="shared" si="43"/>
        <v>0</v>
      </c>
      <c r="N180" s="31">
        <f t="shared" si="44"/>
        <v>862884</v>
      </c>
      <c r="O180" s="36">
        <f t="shared" si="45"/>
        <v>0.31920173302121591</v>
      </c>
      <c r="P180" s="31">
        <v>625</v>
      </c>
      <c r="Q180" s="31">
        <v>2570418</v>
      </c>
      <c r="R180" s="31">
        <v>2577018</v>
      </c>
      <c r="S180" s="31">
        <v>6261</v>
      </c>
      <c r="T180" s="36">
        <f t="shared" si="46"/>
        <v>2.4295522964915264E-3</v>
      </c>
      <c r="U180" s="36">
        <f t="shared" si="47"/>
        <v>439.36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68522143</v>
      </c>
      <c r="E181" s="31">
        <v>66061939</v>
      </c>
      <c r="F181" s="31">
        <v>8460754</v>
      </c>
      <c r="G181" s="36">
        <f t="shared" si="40"/>
        <v>0.12347474304765979</v>
      </c>
      <c r="H181" s="31">
        <v>13969343</v>
      </c>
      <c r="I181" s="36">
        <f t="shared" si="41"/>
        <v>0.20386611376121147</v>
      </c>
      <c r="J181" s="31">
        <v>11343684</v>
      </c>
      <c r="K181" s="36">
        <f t="shared" si="42"/>
        <v>0.17171285269116912</v>
      </c>
      <c r="L181" s="31">
        <v>0</v>
      </c>
      <c r="M181" s="36">
        <f t="shared" si="43"/>
        <v>0</v>
      </c>
      <c r="N181" s="31">
        <f t="shared" si="44"/>
        <v>33773781</v>
      </c>
      <c r="O181" s="36">
        <f t="shared" si="45"/>
        <v>0.51124416738660972</v>
      </c>
      <c r="P181" s="31">
        <v>18481087</v>
      </c>
      <c r="Q181" s="31">
        <v>77139396</v>
      </c>
      <c r="R181" s="31">
        <v>68076193</v>
      </c>
      <c r="S181" s="31">
        <v>43596829</v>
      </c>
      <c r="T181" s="36">
        <f t="shared" si="46"/>
        <v>0.64041226570939414</v>
      </c>
      <c r="U181" s="36">
        <f t="shared" si="47"/>
        <v>-0.38620038961993952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0</v>
      </c>
      <c r="E182" s="31">
        <v>0</v>
      </c>
      <c r="F182" s="31">
        <v>0</v>
      </c>
      <c r="G182" s="36">
        <f t="shared" si="40"/>
        <v>0</v>
      </c>
      <c r="H182" s="31">
        <v>0</v>
      </c>
      <c r="I182" s="36">
        <f t="shared" si="41"/>
        <v>0</v>
      </c>
      <c r="J182" s="31">
        <v>0</v>
      </c>
      <c r="K182" s="36">
        <f t="shared" si="42"/>
        <v>0</v>
      </c>
      <c r="L182" s="31">
        <v>0</v>
      </c>
      <c r="M182" s="36">
        <f t="shared" si="43"/>
        <v>0</v>
      </c>
      <c r="N182" s="31">
        <f t="shared" si="44"/>
        <v>0</v>
      </c>
      <c r="O182" s="36">
        <f t="shared" si="45"/>
        <v>0</v>
      </c>
      <c r="P182" s="31">
        <v>0</v>
      </c>
      <c r="Q182" s="31">
        <v>0</v>
      </c>
      <c r="R182" s="31">
        <v>0</v>
      </c>
      <c r="S182" s="31">
        <v>0</v>
      </c>
      <c r="T182" s="36">
        <f t="shared" si="46"/>
        <v>0</v>
      </c>
      <c r="U182" s="36">
        <f t="shared" si="47"/>
        <v>0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0</v>
      </c>
      <c r="E183" s="31">
        <v>0</v>
      </c>
      <c r="F183" s="31">
        <v>0</v>
      </c>
      <c r="G183" s="36">
        <f t="shared" si="40"/>
        <v>0</v>
      </c>
      <c r="H183" s="31">
        <v>0</v>
      </c>
      <c r="I183" s="36">
        <f t="shared" si="41"/>
        <v>0</v>
      </c>
      <c r="J183" s="31">
        <v>0</v>
      </c>
      <c r="K183" s="36">
        <f t="shared" si="42"/>
        <v>0</v>
      </c>
      <c r="L183" s="31">
        <v>0</v>
      </c>
      <c r="M183" s="36">
        <f t="shared" si="43"/>
        <v>0</v>
      </c>
      <c r="N183" s="31">
        <f t="shared" si="44"/>
        <v>0</v>
      </c>
      <c r="O183" s="36">
        <f t="shared" si="45"/>
        <v>0</v>
      </c>
      <c r="P183" s="31">
        <v>0</v>
      </c>
      <c r="Q183" s="31">
        <v>0</v>
      </c>
      <c r="R183" s="31">
        <v>0</v>
      </c>
      <c r="S183" s="31">
        <v>0</v>
      </c>
      <c r="T183" s="36">
        <f t="shared" si="46"/>
        <v>0</v>
      </c>
      <c r="U183" s="36">
        <f t="shared" si="47"/>
        <v>0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0</v>
      </c>
      <c r="E184" s="31">
        <v>0</v>
      </c>
      <c r="F184" s="31">
        <v>0</v>
      </c>
      <c r="G184" s="36">
        <f t="shared" si="40"/>
        <v>0</v>
      </c>
      <c r="H184" s="31">
        <v>0</v>
      </c>
      <c r="I184" s="36">
        <f t="shared" si="41"/>
        <v>0</v>
      </c>
      <c r="J184" s="31">
        <v>0</v>
      </c>
      <c r="K184" s="36">
        <f t="shared" si="42"/>
        <v>0</v>
      </c>
      <c r="L184" s="31">
        <v>0</v>
      </c>
      <c r="M184" s="36">
        <f t="shared" si="43"/>
        <v>0</v>
      </c>
      <c r="N184" s="31">
        <f t="shared" si="44"/>
        <v>0</v>
      </c>
      <c r="O184" s="36">
        <f t="shared" si="45"/>
        <v>0</v>
      </c>
      <c r="P184" s="31">
        <v>0</v>
      </c>
      <c r="Q184" s="31">
        <v>0</v>
      </c>
      <c r="R184" s="31">
        <v>0</v>
      </c>
      <c r="S184" s="31">
        <v>0</v>
      </c>
      <c r="T184" s="36">
        <f t="shared" si="46"/>
        <v>0</v>
      </c>
      <c r="U184" s="36">
        <f t="shared" si="47"/>
        <v>0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71225399</v>
      </c>
      <c r="E185" s="32">
        <f>SUM(E180:E184)</f>
        <v>68765195</v>
      </c>
      <c r="F185" s="32">
        <f>SUM(F180:F184)</f>
        <v>8841503</v>
      </c>
      <c r="G185" s="37">
        <f t="shared" si="40"/>
        <v>0.12413413085969514</v>
      </c>
      <c r="H185" s="32">
        <f>SUM(H180:H184)</f>
        <v>14176253</v>
      </c>
      <c r="I185" s="37">
        <f t="shared" si="41"/>
        <v>0.19903367617498358</v>
      </c>
      <c r="J185" s="32">
        <f>SUM(J180:J184)</f>
        <v>11618909</v>
      </c>
      <c r="K185" s="37">
        <f t="shared" si="42"/>
        <v>0.16896496839716663</v>
      </c>
      <c r="L185" s="32">
        <f>SUM(L180:L184)</f>
        <v>0</v>
      </c>
      <c r="M185" s="37">
        <f t="shared" si="43"/>
        <v>0</v>
      </c>
      <c r="N185" s="32">
        <f t="shared" si="44"/>
        <v>34636665</v>
      </c>
      <c r="O185" s="37">
        <f t="shared" si="45"/>
        <v>0.50369471067449167</v>
      </c>
      <c r="P185" s="32">
        <f>SUM(P180:P184)</f>
        <v>18481712</v>
      </c>
      <c r="Q185" s="32">
        <f>SUM(Q180:Q184)</f>
        <v>79709814</v>
      </c>
      <c r="R185" s="32">
        <f>SUM(R180:R184)</f>
        <v>70653211</v>
      </c>
      <c r="S185" s="32">
        <f>SUM(S180:S184)</f>
        <v>43603090</v>
      </c>
      <c r="T185" s="37">
        <f t="shared" si="46"/>
        <v>0.61714236880189355</v>
      </c>
      <c r="U185" s="37">
        <f t="shared" si="47"/>
        <v>-0.3713293984886249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0</v>
      </c>
      <c r="E187" s="31">
        <v>0</v>
      </c>
      <c r="F187" s="31">
        <v>0</v>
      </c>
      <c r="G187" s="36">
        <f t="shared" si="40"/>
        <v>0</v>
      </c>
      <c r="H187" s="31">
        <v>0</v>
      </c>
      <c r="I187" s="36">
        <f t="shared" si="41"/>
        <v>0</v>
      </c>
      <c r="J187" s="31">
        <v>0</v>
      </c>
      <c r="K187" s="36">
        <f t="shared" si="42"/>
        <v>0</v>
      </c>
      <c r="L187" s="31">
        <v>0</v>
      </c>
      <c r="M187" s="36">
        <f t="shared" si="43"/>
        <v>0</v>
      </c>
      <c r="N187" s="31">
        <f t="shared" si="44"/>
        <v>0</v>
      </c>
      <c r="O187" s="36">
        <f t="shared" si="45"/>
        <v>0</v>
      </c>
      <c r="P187" s="31">
        <v>0</v>
      </c>
      <c r="Q187" s="31">
        <v>0</v>
      </c>
      <c r="R187" s="31">
        <v>0</v>
      </c>
      <c r="S187" s="31">
        <v>0</v>
      </c>
      <c r="T187" s="36">
        <f t="shared" si="46"/>
        <v>0</v>
      </c>
      <c r="U187" s="36">
        <f t="shared" si="47"/>
        <v>0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59914070</v>
      </c>
      <c r="E188" s="31">
        <v>151524670</v>
      </c>
      <c r="F188" s="31">
        <v>3609339</v>
      </c>
      <c r="G188" s="36">
        <f t="shared" si="40"/>
        <v>6.0241926479039067E-2</v>
      </c>
      <c r="H188" s="31">
        <v>40140557</v>
      </c>
      <c r="I188" s="36">
        <f t="shared" si="41"/>
        <v>0.66996879030251155</v>
      </c>
      <c r="J188" s="31">
        <v>18392528</v>
      </c>
      <c r="K188" s="36">
        <f t="shared" si="42"/>
        <v>0.12138305927345032</v>
      </c>
      <c r="L188" s="31">
        <v>0</v>
      </c>
      <c r="M188" s="36">
        <f t="shared" si="43"/>
        <v>0</v>
      </c>
      <c r="N188" s="31">
        <f t="shared" si="44"/>
        <v>62142424</v>
      </c>
      <c r="O188" s="36">
        <f t="shared" si="45"/>
        <v>0.41011423420357884</v>
      </c>
      <c r="P188" s="31">
        <v>2621930</v>
      </c>
      <c r="Q188" s="31">
        <v>26788894</v>
      </c>
      <c r="R188" s="31">
        <v>83049524</v>
      </c>
      <c r="S188" s="31">
        <v>9434111</v>
      </c>
      <c r="T188" s="36">
        <f t="shared" si="46"/>
        <v>0.11359620796863328</v>
      </c>
      <c r="U188" s="36">
        <f t="shared" si="47"/>
        <v>6.0148814041564798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0</v>
      </c>
      <c r="E189" s="31">
        <v>0</v>
      </c>
      <c r="F189" s="31">
        <v>0</v>
      </c>
      <c r="G189" s="36">
        <f t="shared" si="40"/>
        <v>0</v>
      </c>
      <c r="H189" s="31">
        <v>0</v>
      </c>
      <c r="I189" s="36">
        <f t="shared" si="41"/>
        <v>0</v>
      </c>
      <c r="J189" s="31">
        <v>0</v>
      </c>
      <c r="K189" s="36">
        <f t="shared" si="42"/>
        <v>0</v>
      </c>
      <c r="L189" s="31">
        <v>0</v>
      </c>
      <c r="M189" s="36">
        <f t="shared" si="43"/>
        <v>0</v>
      </c>
      <c r="N189" s="31">
        <f t="shared" si="44"/>
        <v>0</v>
      </c>
      <c r="O189" s="36">
        <f t="shared" si="45"/>
        <v>0</v>
      </c>
      <c r="P189" s="31">
        <v>0</v>
      </c>
      <c r="Q189" s="31">
        <v>0</v>
      </c>
      <c r="R189" s="31">
        <v>0</v>
      </c>
      <c r="S189" s="31">
        <v>0</v>
      </c>
      <c r="T189" s="36">
        <f t="shared" si="46"/>
        <v>0</v>
      </c>
      <c r="U189" s="36">
        <f t="shared" si="47"/>
        <v>0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0</v>
      </c>
      <c r="E190" s="31">
        <v>0</v>
      </c>
      <c r="F190" s="31">
        <v>0</v>
      </c>
      <c r="G190" s="36">
        <f t="shared" si="40"/>
        <v>0</v>
      </c>
      <c r="H190" s="31">
        <v>0</v>
      </c>
      <c r="I190" s="36">
        <f t="shared" si="41"/>
        <v>0</v>
      </c>
      <c r="J190" s="31">
        <v>0</v>
      </c>
      <c r="K190" s="36">
        <f t="shared" si="42"/>
        <v>0</v>
      </c>
      <c r="L190" s="31">
        <v>0</v>
      </c>
      <c r="M190" s="36">
        <f t="shared" si="43"/>
        <v>0</v>
      </c>
      <c r="N190" s="31">
        <f t="shared" si="44"/>
        <v>0</v>
      </c>
      <c r="O190" s="36">
        <f t="shared" si="45"/>
        <v>0</v>
      </c>
      <c r="P190" s="31">
        <v>0</v>
      </c>
      <c r="Q190" s="31">
        <v>0</v>
      </c>
      <c r="R190" s="31">
        <v>0</v>
      </c>
      <c r="S190" s="31">
        <v>0</v>
      </c>
      <c r="T190" s="36">
        <f t="shared" si="46"/>
        <v>0</v>
      </c>
      <c r="U190" s="36">
        <f t="shared" si="47"/>
        <v>0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59914070</v>
      </c>
      <c r="E191" s="32">
        <f>SUM(E186:E190)</f>
        <v>151524670</v>
      </c>
      <c r="F191" s="32">
        <f>SUM(F186:F190)</f>
        <v>3609339</v>
      </c>
      <c r="G191" s="37">
        <f t="shared" si="40"/>
        <v>6.0241926479039067E-2</v>
      </c>
      <c r="H191" s="32">
        <f>SUM(H186:H190)</f>
        <v>40140557</v>
      </c>
      <c r="I191" s="37">
        <f t="shared" si="41"/>
        <v>0.66996879030251155</v>
      </c>
      <c r="J191" s="32">
        <f>SUM(J186:J190)</f>
        <v>18392528</v>
      </c>
      <c r="K191" s="37">
        <f t="shared" si="42"/>
        <v>0.12138305927345032</v>
      </c>
      <c r="L191" s="32">
        <f>SUM(L186:L190)</f>
        <v>0</v>
      </c>
      <c r="M191" s="37">
        <f t="shared" si="43"/>
        <v>0</v>
      </c>
      <c r="N191" s="32">
        <f t="shared" si="44"/>
        <v>62142424</v>
      </c>
      <c r="O191" s="37">
        <f t="shared" si="45"/>
        <v>0.41011423420357884</v>
      </c>
      <c r="P191" s="32">
        <f>SUM(P186:P190)</f>
        <v>2621930</v>
      </c>
      <c r="Q191" s="32">
        <f>SUM(Q186:Q190)</f>
        <v>26788894</v>
      </c>
      <c r="R191" s="32">
        <f>SUM(R186:R190)</f>
        <v>83049524</v>
      </c>
      <c r="S191" s="32">
        <f>SUM(S186:S190)</f>
        <v>9434111</v>
      </c>
      <c r="T191" s="37">
        <f t="shared" si="46"/>
        <v>0.11359620796863328</v>
      </c>
      <c r="U191" s="37">
        <f t="shared" si="47"/>
        <v>6.0148814041564798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0</v>
      </c>
      <c r="E192" s="31">
        <v>0</v>
      </c>
      <c r="F192" s="31">
        <v>0</v>
      </c>
      <c r="G192" s="36">
        <f t="shared" si="40"/>
        <v>0</v>
      </c>
      <c r="H192" s="31">
        <v>0</v>
      </c>
      <c r="I192" s="36">
        <f t="shared" si="41"/>
        <v>0</v>
      </c>
      <c r="J192" s="31">
        <v>0</v>
      </c>
      <c r="K192" s="36">
        <f t="shared" si="42"/>
        <v>0</v>
      </c>
      <c r="L192" s="31">
        <v>0</v>
      </c>
      <c r="M192" s="36">
        <f t="shared" si="43"/>
        <v>0</v>
      </c>
      <c r="N192" s="31">
        <f t="shared" si="44"/>
        <v>0</v>
      </c>
      <c r="O192" s="36">
        <f t="shared" si="45"/>
        <v>0</v>
      </c>
      <c r="P192" s="31">
        <v>0</v>
      </c>
      <c r="Q192" s="31">
        <v>0</v>
      </c>
      <c r="R192" s="31">
        <v>0</v>
      </c>
      <c r="S192" s="31">
        <v>0</v>
      </c>
      <c r="T192" s="36">
        <f t="shared" si="46"/>
        <v>0</v>
      </c>
      <c r="U192" s="36">
        <f t="shared" si="47"/>
        <v>0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4752970</v>
      </c>
      <c r="E193" s="31">
        <v>4752970</v>
      </c>
      <c r="F193" s="31">
        <v>1195511</v>
      </c>
      <c r="G193" s="36">
        <f t="shared" si="40"/>
        <v>0.25152925433991796</v>
      </c>
      <c r="H193" s="31">
        <v>1213398</v>
      </c>
      <c r="I193" s="36">
        <f t="shared" si="41"/>
        <v>0.25529258547813261</v>
      </c>
      <c r="J193" s="31">
        <v>575387</v>
      </c>
      <c r="K193" s="36">
        <f t="shared" si="42"/>
        <v>0.12105841189824468</v>
      </c>
      <c r="L193" s="31">
        <v>0</v>
      </c>
      <c r="M193" s="36">
        <f t="shared" si="43"/>
        <v>0</v>
      </c>
      <c r="N193" s="31">
        <f t="shared" si="44"/>
        <v>2984296</v>
      </c>
      <c r="O193" s="36">
        <f t="shared" si="45"/>
        <v>0.62788025171629525</v>
      </c>
      <c r="P193" s="31">
        <v>948813</v>
      </c>
      <c r="Q193" s="31">
        <v>4457277</v>
      </c>
      <c r="R193" s="31">
        <v>4457277</v>
      </c>
      <c r="S193" s="31">
        <v>3037119</v>
      </c>
      <c r="T193" s="36">
        <f t="shared" si="46"/>
        <v>0.68138439679651952</v>
      </c>
      <c r="U193" s="36">
        <f t="shared" si="47"/>
        <v>-0.39357175755391205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0</v>
      </c>
      <c r="E194" s="31">
        <v>0</v>
      </c>
      <c r="F194" s="31">
        <v>0</v>
      </c>
      <c r="G194" s="36">
        <f t="shared" si="40"/>
        <v>0</v>
      </c>
      <c r="H194" s="31">
        <v>0</v>
      </c>
      <c r="I194" s="36">
        <f t="shared" si="41"/>
        <v>0</v>
      </c>
      <c r="J194" s="31">
        <v>0</v>
      </c>
      <c r="K194" s="36">
        <f t="shared" si="42"/>
        <v>0</v>
      </c>
      <c r="L194" s="31">
        <v>0</v>
      </c>
      <c r="M194" s="36">
        <f t="shared" si="43"/>
        <v>0</v>
      </c>
      <c r="N194" s="31">
        <f t="shared" si="44"/>
        <v>0</v>
      </c>
      <c r="O194" s="36">
        <f t="shared" si="45"/>
        <v>0</v>
      </c>
      <c r="P194" s="31">
        <v>0</v>
      </c>
      <c r="Q194" s="31">
        <v>0</v>
      </c>
      <c r="R194" s="31">
        <v>0</v>
      </c>
      <c r="S194" s="31">
        <v>0</v>
      </c>
      <c r="T194" s="36">
        <f t="shared" si="46"/>
        <v>0</v>
      </c>
      <c r="U194" s="36">
        <f t="shared" si="47"/>
        <v>0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2195841</v>
      </c>
      <c r="E195" s="31">
        <v>2551012</v>
      </c>
      <c r="F195" s="31">
        <v>632624</v>
      </c>
      <c r="G195" s="36">
        <f t="shared" si="40"/>
        <v>0.28810100549174555</v>
      </c>
      <c r="H195" s="31">
        <v>363288</v>
      </c>
      <c r="I195" s="36">
        <f t="shared" si="41"/>
        <v>0.16544367283423528</v>
      </c>
      <c r="J195" s="31">
        <v>899584</v>
      </c>
      <c r="K195" s="36">
        <f t="shared" si="42"/>
        <v>0.35263809029514559</v>
      </c>
      <c r="L195" s="31">
        <v>0</v>
      </c>
      <c r="M195" s="36">
        <f t="shared" si="43"/>
        <v>0</v>
      </c>
      <c r="N195" s="31">
        <f t="shared" si="44"/>
        <v>1895496</v>
      </c>
      <c r="O195" s="36">
        <f t="shared" si="45"/>
        <v>0.74303688104955989</v>
      </c>
      <c r="P195" s="31">
        <v>396333</v>
      </c>
      <c r="Q195" s="31">
        <v>1350231</v>
      </c>
      <c r="R195" s="31">
        <v>2079678</v>
      </c>
      <c r="S195" s="31">
        <v>1276508</v>
      </c>
      <c r="T195" s="36">
        <f t="shared" si="46"/>
        <v>0.61380079031465451</v>
      </c>
      <c r="U195" s="36">
        <f t="shared" si="47"/>
        <v>1.2697680990480227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0</v>
      </c>
      <c r="E196" s="31">
        <v>0</v>
      </c>
      <c r="F196" s="31">
        <v>0</v>
      </c>
      <c r="G196" s="36">
        <f t="shared" si="40"/>
        <v>0</v>
      </c>
      <c r="H196" s="31">
        <v>0</v>
      </c>
      <c r="I196" s="36">
        <f t="shared" si="41"/>
        <v>0</v>
      </c>
      <c r="J196" s="31">
        <v>0</v>
      </c>
      <c r="K196" s="36">
        <f t="shared" si="42"/>
        <v>0</v>
      </c>
      <c r="L196" s="31">
        <v>0</v>
      </c>
      <c r="M196" s="36">
        <f t="shared" si="43"/>
        <v>0</v>
      </c>
      <c r="N196" s="31">
        <f t="shared" si="44"/>
        <v>0</v>
      </c>
      <c r="O196" s="36">
        <f t="shared" si="45"/>
        <v>0</v>
      </c>
      <c r="P196" s="31">
        <v>0</v>
      </c>
      <c r="Q196" s="31">
        <v>0</v>
      </c>
      <c r="R196" s="31">
        <v>0</v>
      </c>
      <c r="S196" s="31">
        <v>0</v>
      </c>
      <c r="T196" s="36">
        <f t="shared" si="46"/>
        <v>0</v>
      </c>
      <c r="U196" s="36">
        <f t="shared" si="47"/>
        <v>0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0</v>
      </c>
      <c r="E197" s="31">
        <v>0</v>
      </c>
      <c r="F197" s="31">
        <v>0</v>
      </c>
      <c r="G197" s="36">
        <f t="shared" si="40"/>
        <v>0</v>
      </c>
      <c r="H197" s="31">
        <v>0</v>
      </c>
      <c r="I197" s="36">
        <f t="shared" si="41"/>
        <v>0</v>
      </c>
      <c r="J197" s="31">
        <v>0</v>
      </c>
      <c r="K197" s="36">
        <f t="shared" si="42"/>
        <v>0</v>
      </c>
      <c r="L197" s="31">
        <v>0</v>
      </c>
      <c r="M197" s="36">
        <f t="shared" si="43"/>
        <v>0</v>
      </c>
      <c r="N197" s="31">
        <f t="shared" si="44"/>
        <v>0</v>
      </c>
      <c r="O197" s="36">
        <f t="shared" si="45"/>
        <v>0</v>
      </c>
      <c r="P197" s="31">
        <v>0</v>
      </c>
      <c r="Q197" s="31">
        <v>0</v>
      </c>
      <c r="R197" s="31">
        <v>0</v>
      </c>
      <c r="S197" s="31">
        <v>0</v>
      </c>
      <c r="T197" s="36">
        <f t="shared" si="46"/>
        <v>0</v>
      </c>
      <c r="U197" s="36">
        <f t="shared" si="47"/>
        <v>0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6948811</v>
      </c>
      <c r="E198" s="32">
        <f>SUM(E192:E197)</f>
        <v>7303982</v>
      </c>
      <c r="F198" s="32">
        <f>SUM(F192:F197)</f>
        <v>1828135</v>
      </c>
      <c r="G198" s="37">
        <f t="shared" si="40"/>
        <v>0.2630860157226898</v>
      </c>
      <c r="H198" s="32">
        <f>SUM(H192:H197)</f>
        <v>1576686</v>
      </c>
      <c r="I198" s="37">
        <f t="shared" si="41"/>
        <v>0.22690011283944836</v>
      </c>
      <c r="J198" s="32">
        <f>SUM(J192:J197)</f>
        <v>1474971</v>
      </c>
      <c r="K198" s="37">
        <f t="shared" si="42"/>
        <v>0.2019406674331892</v>
      </c>
      <c r="L198" s="32">
        <f>SUM(L192:L197)</f>
        <v>0</v>
      </c>
      <c r="M198" s="37">
        <f t="shared" si="43"/>
        <v>0</v>
      </c>
      <c r="N198" s="32">
        <f t="shared" si="44"/>
        <v>4879792</v>
      </c>
      <c r="O198" s="37">
        <f t="shared" si="45"/>
        <v>0.66810022259090995</v>
      </c>
      <c r="P198" s="32">
        <f>SUM(P192:P197)</f>
        <v>1345146</v>
      </c>
      <c r="Q198" s="32">
        <f>SUM(Q192:Q197)</f>
        <v>5807508</v>
      </c>
      <c r="R198" s="32">
        <f>SUM(R192:R197)</f>
        <v>6536955</v>
      </c>
      <c r="S198" s="32">
        <f>SUM(S192:S197)</f>
        <v>4313627</v>
      </c>
      <c r="T198" s="37">
        <f t="shared" si="46"/>
        <v>0.65988323309553143</v>
      </c>
      <c r="U198" s="37">
        <f t="shared" si="47"/>
        <v>9.6513686990111092E-2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7125516</v>
      </c>
      <c r="E199" s="31">
        <v>6625516</v>
      </c>
      <c r="F199" s="31">
        <v>1871420</v>
      </c>
      <c r="G199" s="36">
        <f t="shared" si="40"/>
        <v>0.2626364181906265</v>
      </c>
      <c r="H199" s="31">
        <v>270459</v>
      </c>
      <c r="I199" s="36">
        <f t="shared" si="41"/>
        <v>3.795640905163921E-2</v>
      </c>
      <c r="J199" s="31">
        <v>389375</v>
      </c>
      <c r="K199" s="36">
        <f t="shared" si="42"/>
        <v>5.8769007576164635E-2</v>
      </c>
      <c r="L199" s="31">
        <v>0</v>
      </c>
      <c r="M199" s="36">
        <f t="shared" si="43"/>
        <v>0</v>
      </c>
      <c r="N199" s="31">
        <f t="shared" si="44"/>
        <v>2531254</v>
      </c>
      <c r="O199" s="36">
        <f t="shared" si="45"/>
        <v>0.38204631910933429</v>
      </c>
      <c r="P199" s="31">
        <v>393219</v>
      </c>
      <c r="Q199" s="31">
        <v>9705155</v>
      </c>
      <c r="R199" s="31">
        <v>6161833</v>
      </c>
      <c r="S199" s="31">
        <v>984842</v>
      </c>
      <c r="T199" s="36">
        <f t="shared" si="46"/>
        <v>0.15982938843035829</v>
      </c>
      <c r="U199" s="36">
        <f t="shared" si="47"/>
        <v>-9.7757229431945092E-3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0</v>
      </c>
      <c r="E200" s="31">
        <v>0</v>
      </c>
      <c r="F200" s="31">
        <v>0</v>
      </c>
      <c r="G200" s="36">
        <f t="shared" si="40"/>
        <v>0</v>
      </c>
      <c r="H200" s="31">
        <v>0</v>
      </c>
      <c r="I200" s="36">
        <f t="shared" si="41"/>
        <v>0</v>
      </c>
      <c r="J200" s="31">
        <v>0</v>
      </c>
      <c r="K200" s="36">
        <f t="shared" si="42"/>
        <v>0</v>
      </c>
      <c r="L200" s="31">
        <v>0</v>
      </c>
      <c r="M200" s="36">
        <f t="shared" si="43"/>
        <v>0</v>
      </c>
      <c r="N200" s="31">
        <f t="shared" si="44"/>
        <v>0</v>
      </c>
      <c r="O200" s="36">
        <f t="shared" si="45"/>
        <v>0</v>
      </c>
      <c r="P200" s="31">
        <v>0</v>
      </c>
      <c r="Q200" s="31">
        <v>0</v>
      </c>
      <c r="R200" s="31">
        <v>0</v>
      </c>
      <c r="S200" s="31">
        <v>0</v>
      </c>
      <c r="T200" s="36">
        <f t="shared" si="46"/>
        <v>0</v>
      </c>
      <c r="U200" s="36">
        <f t="shared" si="47"/>
        <v>0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2500000</v>
      </c>
      <c r="E201" s="31">
        <v>2500000</v>
      </c>
      <c r="F201" s="31">
        <v>815782</v>
      </c>
      <c r="G201" s="36">
        <f t="shared" si="40"/>
        <v>0.32631280000000001</v>
      </c>
      <c r="H201" s="31">
        <v>0</v>
      </c>
      <c r="I201" s="36">
        <f t="shared" si="41"/>
        <v>0</v>
      </c>
      <c r="J201" s="31">
        <v>348570</v>
      </c>
      <c r="K201" s="36">
        <f t="shared" si="42"/>
        <v>0.139428</v>
      </c>
      <c r="L201" s="31">
        <v>0</v>
      </c>
      <c r="M201" s="36">
        <f t="shared" si="43"/>
        <v>0</v>
      </c>
      <c r="N201" s="31">
        <f t="shared" si="44"/>
        <v>1164352</v>
      </c>
      <c r="O201" s="36">
        <f t="shared" si="45"/>
        <v>0.46574080000000001</v>
      </c>
      <c r="P201" s="31">
        <v>657330</v>
      </c>
      <c r="Q201" s="31">
        <v>3000000</v>
      </c>
      <c r="R201" s="31">
        <v>4000000</v>
      </c>
      <c r="S201" s="31">
        <v>2670308</v>
      </c>
      <c r="T201" s="36">
        <f t="shared" si="46"/>
        <v>0.66757699999999998</v>
      </c>
      <c r="U201" s="36">
        <f t="shared" si="47"/>
        <v>-0.46971840627995076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9625516</v>
      </c>
      <c r="E204" s="32">
        <f>SUM(E199:E203)</f>
        <v>9125516</v>
      </c>
      <c r="F204" s="32">
        <f>SUM(F199:F203)</f>
        <v>2687202</v>
      </c>
      <c r="G204" s="37">
        <f t="shared" si="40"/>
        <v>0.27917485150925936</v>
      </c>
      <c r="H204" s="32">
        <f>SUM(H199:H203)</f>
        <v>270459</v>
      </c>
      <c r="I204" s="37">
        <f t="shared" si="41"/>
        <v>2.8098130011939101E-2</v>
      </c>
      <c r="J204" s="32">
        <f>SUM(J199:J203)</f>
        <v>737945</v>
      </c>
      <c r="K204" s="37">
        <f t="shared" si="42"/>
        <v>8.0866112119029762E-2</v>
      </c>
      <c r="L204" s="32">
        <f>SUM(L199:L203)</f>
        <v>0</v>
      </c>
      <c r="M204" s="37">
        <f t="shared" si="43"/>
        <v>0</v>
      </c>
      <c r="N204" s="32">
        <f t="shared" si="44"/>
        <v>3695606</v>
      </c>
      <c r="O204" s="37">
        <f t="shared" si="45"/>
        <v>0.40497501730313112</v>
      </c>
      <c r="P204" s="32">
        <f>SUM(P199:P203)</f>
        <v>1050549</v>
      </c>
      <c r="Q204" s="32">
        <f>SUM(Q199:Q203)</f>
        <v>12705155</v>
      </c>
      <c r="R204" s="32">
        <f>SUM(R199:R203)</f>
        <v>10161833</v>
      </c>
      <c r="S204" s="32">
        <f>SUM(S199:S203)</f>
        <v>3655150</v>
      </c>
      <c r="T204" s="37">
        <f t="shared" si="46"/>
        <v>0.35969396466169046</v>
      </c>
      <c r="U204" s="37">
        <f t="shared" si="47"/>
        <v>-0.2975625125529604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166428995</v>
      </c>
      <c r="E205" s="32">
        <f>SUM(E173:E178,E180:E184,E186:E190,E192:E197,E199:E203)</f>
        <v>252872326</v>
      </c>
      <c r="F205" s="32">
        <f>SUM(F173:F178,F180:F184,F186:F190,F192:F197,F199:F203)</f>
        <v>19750102</v>
      </c>
      <c r="G205" s="37">
        <f t="shared" si="40"/>
        <v>0.11866983875015288</v>
      </c>
      <c r="H205" s="32">
        <f>SUM(H173:H178,H180:H184,H186:H190,H192:H197,H199:H203)</f>
        <v>56832553</v>
      </c>
      <c r="I205" s="37">
        <f t="shared" si="41"/>
        <v>0.34148228197856989</v>
      </c>
      <c r="J205" s="32">
        <f>SUM(J173:J178,J180:J184,J186:J190,J192:J197,J199:J203)</f>
        <v>34095033</v>
      </c>
      <c r="K205" s="37">
        <f t="shared" si="42"/>
        <v>0.13483101745186621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110677688</v>
      </c>
      <c r="O205" s="37">
        <f t="shared" si="45"/>
        <v>0.43768208941930642</v>
      </c>
      <c r="P205" s="32">
        <f>SUM(P173:P178,P180:P184,P186:P190,P192:P197,P199:P203)</f>
        <v>27942888</v>
      </c>
      <c r="Q205" s="32">
        <f>SUM(Q173:Q178,Q180:Q184,Q186:Q190,Q192:Q197,Q199:Q203)</f>
        <v>144035547</v>
      </c>
      <c r="R205" s="32">
        <f>SUM(R173:R178,R180:R184,R186:R190,R192:R197,R199:R203)</f>
        <v>188786950</v>
      </c>
      <c r="S205" s="32">
        <f>SUM(S173:S178,S180:S184,S186:S190,S192:S197,S199:S203)</f>
        <v>74081117</v>
      </c>
      <c r="T205" s="37">
        <f t="shared" si="46"/>
        <v>0.39240592106604827</v>
      </c>
      <c r="U205" s="37">
        <f t="shared" si="47"/>
        <v>0.22016854521264939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0</v>
      </c>
      <c r="E208" s="31">
        <v>0</v>
      </c>
      <c r="F208" s="31">
        <v>0</v>
      </c>
      <c r="G208" s="36">
        <f t="shared" ref="G208:G231" si="48">IF(($D208     =0),0,($F208     /$D208     ))</f>
        <v>0</v>
      </c>
      <c r="H208" s="31">
        <v>0</v>
      </c>
      <c r="I208" s="36">
        <f t="shared" ref="I208:I231" si="49">IF(($D208     =0),0,($H208     /$D208     ))</f>
        <v>0</v>
      </c>
      <c r="J208" s="31">
        <v>0</v>
      </c>
      <c r="K208" s="36">
        <f t="shared" ref="K208:K231" si="50">IF(($E208     =0),0,($J208     /$E208     ))</f>
        <v>0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0</v>
      </c>
      <c r="O208" s="36">
        <f t="shared" ref="O208:O231" si="53">IF(($E208     =0),0,($N208     /$E208     ))</f>
        <v>0</v>
      </c>
      <c r="P208" s="31">
        <v>0</v>
      </c>
      <c r="Q208" s="31">
        <v>0</v>
      </c>
      <c r="R208" s="31">
        <v>0</v>
      </c>
      <c r="S208" s="31">
        <v>0</v>
      </c>
      <c r="T208" s="36">
        <f t="shared" ref="T208:T231" si="54">IF(($R208     =0),0,($S208     /$R208     ))</f>
        <v>0</v>
      </c>
      <c r="U208" s="36">
        <f t="shared" ref="U208:U231" si="55">IF(($P208     =0),0,(($J208     /$P208     )-1))</f>
        <v>0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5185410</v>
      </c>
      <c r="E209" s="31">
        <v>5500117</v>
      </c>
      <c r="F209" s="31">
        <v>1371767</v>
      </c>
      <c r="G209" s="36">
        <f t="shared" si="48"/>
        <v>0.2645435944312986</v>
      </c>
      <c r="H209" s="31">
        <v>1308453</v>
      </c>
      <c r="I209" s="36">
        <f t="shared" si="49"/>
        <v>0.25233356668035894</v>
      </c>
      <c r="J209" s="31">
        <v>940262</v>
      </c>
      <c r="K209" s="36">
        <f t="shared" si="50"/>
        <v>0.17095309063425379</v>
      </c>
      <c r="L209" s="31">
        <v>0</v>
      </c>
      <c r="M209" s="36">
        <f t="shared" si="51"/>
        <v>0</v>
      </c>
      <c r="N209" s="31">
        <f t="shared" si="52"/>
        <v>3620482</v>
      </c>
      <c r="O209" s="36">
        <f t="shared" si="53"/>
        <v>0.6582554516567557</v>
      </c>
      <c r="P209" s="31">
        <v>1126254</v>
      </c>
      <c r="Q209" s="31">
        <v>6712108</v>
      </c>
      <c r="R209" s="31">
        <v>4938519</v>
      </c>
      <c r="S209" s="31">
        <v>3213285</v>
      </c>
      <c r="T209" s="36">
        <f t="shared" si="54"/>
        <v>0.65065761618007345</v>
      </c>
      <c r="U209" s="36">
        <f t="shared" si="55"/>
        <v>-0.1651421437792896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0</v>
      </c>
      <c r="E210" s="31">
        <v>0</v>
      </c>
      <c r="F210" s="31">
        <v>0</v>
      </c>
      <c r="G210" s="36">
        <f t="shared" si="48"/>
        <v>0</v>
      </c>
      <c r="H210" s="31">
        <v>0</v>
      </c>
      <c r="I210" s="36">
        <f t="shared" si="49"/>
        <v>0</v>
      </c>
      <c r="J210" s="31">
        <v>0</v>
      </c>
      <c r="K210" s="36">
        <f t="shared" si="50"/>
        <v>0</v>
      </c>
      <c r="L210" s="31">
        <v>0</v>
      </c>
      <c r="M210" s="36">
        <f t="shared" si="51"/>
        <v>0</v>
      </c>
      <c r="N210" s="31">
        <f t="shared" si="52"/>
        <v>0</v>
      </c>
      <c r="O210" s="36">
        <f t="shared" si="53"/>
        <v>0</v>
      </c>
      <c r="P210" s="31">
        <v>0</v>
      </c>
      <c r="Q210" s="31">
        <v>0</v>
      </c>
      <c r="R210" s="31">
        <v>0</v>
      </c>
      <c r="S210" s="31">
        <v>0</v>
      </c>
      <c r="T210" s="36">
        <f t="shared" si="54"/>
        <v>0</v>
      </c>
      <c r="U210" s="36">
        <f t="shared" si="55"/>
        <v>0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0</v>
      </c>
      <c r="E211" s="31">
        <v>0</v>
      </c>
      <c r="F211" s="31">
        <v>0</v>
      </c>
      <c r="G211" s="36">
        <f t="shared" si="48"/>
        <v>0</v>
      </c>
      <c r="H211" s="31">
        <v>0</v>
      </c>
      <c r="I211" s="36">
        <f t="shared" si="49"/>
        <v>0</v>
      </c>
      <c r="J211" s="31">
        <v>0</v>
      </c>
      <c r="K211" s="36">
        <f t="shared" si="50"/>
        <v>0</v>
      </c>
      <c r="L211" s="31">
        <v>0</v>
      </c>
      <c r="M211" s="36">
        <f t="shared" si="51"/>
        <v>0</v>
      </c>
      <c r="N211" s="31">
        <f t="shared" si="52"/>
        <v>0</v>
      </c>
      <c r="O211" s="36">
        <f t="shared" si="53"/>
        <v>0</v>
      </c>
      <c r="P211" s="31">
        <v>0</v>
      </c>
      <c r="Q211" s="31">
        <v>0</v>
      </c>
      <c r="R211" s="31">
        <v>0</v>
      </c>
      <c r="S211" s="31">
        <v>0</v>
      </c>
      <c r="T211" s="36">
        <f t="shared" si="54"/>
        <v>0</v>
      </c>
      <c r="U211" s="36">
        <f t="shared" si="55"/>
        <v>0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2063472</v>
      </c>
      <c r="E212" s="31">
        <v>5563226</v>
      </c>
      <c r="F212" s="31">
        <v>0</v>
      </c>
      <c r="G212" s="36">
        <f t="shared" si="48"/>
        <v>0</v>
      </c>
      <c r="H212" s="31">
        <v>0</v>
      </c>
      <c r="I212" s="36">
        <f t="shared" si="49"/>
        <v>0</v>
      </c>
      <c r="J212" s="31">
        <v>3642810</v>
      </c>
      <c r="K212" s="36">
        <f t="shared" si="50"/>
        <v>0.65480172834970218</v>
      </c>
      <c r="L212" s="31">
        <v>0</v>
      </c>
      <c r="M212" s="36">
        <f t="shared" si="51"/>
        <v>0</v>
      </c>
      <c r="N212" s="31">
        <f t="shared" si="52"/>
        <v>3642810</v>
      </c>
      <c r="O212" s="36">
        <f t="shared" si="53"/>
        <v>0.65480172834970218</v>
      </c>
      <c r="P212" s="31">
        <v>3313</v>
      </c>
      <c r="Q212" s="31">
        <v>5948697</v>
      </c>
      <c r="R212" s="31">
        <v>137860</v>
      </c>
      <c r="S212" s="31">
        <v>3704</v>
      </c>
      <c r="T212" s="36">
        <f t="shared" si="54"/>
        <v>2.6867836936022051E-2</v>
      </c>
      <c r="U212" s="36">
        <f t="shared" si="55"/>
        <v>1098.5502565650468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0</v>
      </c>
      <c r="E213" s="31">
        <v>0</v>
      </c>
      <c r="F213" s="31">
        <v>0</v>
      </c>
      <c r="G213" s="36">
        <f t="shared" si="48"/>
        <v>0</v>
      </c>
      <c r="H213" s="31">
        <v>0</v>
      </c>
      <c r="I213" s="36">
        <f t="shared" si="49"/>
        <v>0</v>
      </c>
      <c r="J213" s="31">
        <v>0</v>
      </c>
      <c r="K213" s="36">
        <f t="shared" si="50"/>
        <v>0</v>
      </c>
      <c r="L213" s="31">
        <v>0</v>
      </c>
      <c r="M213" s="36">
        <f t="shared" si="51"/>
        <v>0</v>
      </c>
      <c r="N213" s="31">
        <f t="shared" si="52"/>
        <v>0</v>
      </c>
      <c r="O213" s="36">
        <f t="shared" si="53"/>
        <v>0</v>
      </c>
      <c r="P213" s="31">
        <v>0</v>
      </c>
      <c r="Q213" s="31">
        <v>0</v>
      </c>
      <c r="R213" s="31">
        <v>0</v>
      </c>
      <c r="S213" s="31">
        <v>0</v>
      </c>
      <c r="T213" s="36">
        <f t="shared" si="54"/>
        <v>0</v>
      </c>
      <c r="U213" s="36">
        <f t="shared" si="55"/>
        <v>0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10426665</v>
      </c>
      <c r="E214" s="31">
        <v>10610305</v>
      </c>
      <c r="F214" s="31">
        <v>2187714</v>
      </c>
      <c r="G214" s="36">
        <f t="shared" si="48"/>
        <v>0.2098191511859257</v>
      </c>
      <c r="H214" s="31">
        <v>2326887</v>
      </c>
      <c r="I214" s="36">
        <f t="shared" si="49"/>
        <v>0.22316694743717191</v>
      </c>
      <c r="J214" s="31">
        <v>1430899</v>
      </c>
      <c r="K214" s="36">
        <f t="shared" si="50"/>
        <v>0.13485936549420588</v>
      </c>
      <c r="L214" s="31">
        <v>0</v>
      </c>
      <c r="M214" s="36">
        <f t="shared" si="51"/>
        <v>0</v>
      </c>
      <c r="N214" s="31">
        <f t="shared" si="52"/>
        <v>5945500</v>
      </c>
      <c r="O214" s="36">
        <f t="shared" si="53"/>
        <v>0.56035146963258831</v>
      </c>
      <c r="P214" s="31">
        <v>2172995</v>
      </c>
      <c r="Q214" s="31">
        <v>10691069</v>
      </c>
      <c r="R214" s="31">
        <v>10077435</v>
      </c>
      <c r="S214" s="31">
        <v>6880637</v>
      </c>
      <c r="T214" s="36">
        <f t="shared" si="54"/>
        <v>0.68277661924884658</v>
      </c>
      <c r="U214" s="36">
        <f t="shared" si="55"/>
        <v>-0.34150837898844677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0</v>
      </c>
      <c r="E215" s="31">
        <v>0</v>
      </c>
      <c r="F215" s="31">
        <v>0</v>
      </c>
      <c r="G215" s="36">
        <f t="shared" si="48"/>
        <v>0</v>
      </c>
      <c r="H215" s="31">
        <v>0</v>
      </c>
      <c r="I215" s="36">
        <f t="shared" si="49"/>
        <v>0</v>
      </c>
      <c r="J215" s="31">
        <v>0</v>
      </c>
      <c r="K215" s="36">
        <f t="shared" si="50"/>
        <v>0</v>
      </c>
      <c r="L215" s="31">
        <v>0</v>
      </c>
      <c r="M215" s="36">
        <f t="shared" si="51"/>
        <v>0</v>
      </c>
      <c r="N215" s="31">
        <f t="shared" si="52"/>
        <v>0</v>
      </c>
      <c r="O215" s="36">
        <f t="shared" si="53"/>
        <v>0</v>
      </c>
      <c r="P215" s="31">
        <v>0</v>
      </c>
      <c r="Q215" s="31">
        <v>0</v>
      </c>
      <c r="R215" s="31">
        <v>0</v>
      </c>
      <c r="S215" s="31">
        <v>0</v>
      </c>
      <c r="T215" s="36">
        <f t="shared" si="54"/>
        <v>0</v>
      </c>
      <c r="U215" s="36">
        <f t="shared" si="55"/>
        <v>0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17675547</v>
      </c>
      <c r="E216" s="32">
        <f>SUM(E208:E215)</f>
        <v>21673648</v>
      </c>
      <c r="F216" s="32">
        <f>SUM(F208:F215)</f>
        <v>3559481</v>
      </c>
      <c r="G216" s="37">
        <f t="shared" si="48"/>
        <v>0.20137883144436775</v>
      </c>
      <c r="H216" s="32">
        <f>SUM(H208:H215)</f>
        <v>3635340</v>
      </c>
      <c r="I216" s="37">
        <f t="shared" si="49"/>
        <v>0.20567057981289066</v>
      </c>
      <c r="J216" s="32">
        <f>SUM(J208:J215)</f>
        <v>6013971</v>
      </c>
      <c r="K216" s="37">
        <f t="shared" si="50"/>
        <v>0.27747848447109597</v>
      </c>
      <c r="L216" s="32">
        <f>SUM(L208:L215)</f>
        <v>0</v>
      </c>
      <c r="M216" s="37">
        <f t="shared" si="51"/>
        <v>0</v>
      </c>
      <c r="N216" s="32">
        <f t="shared" si="52"/>
        <v>13208792</v>
      </c>
      <c r="O216" s="37">
        <f t="shared" si="53"/>
        <v>0.60944018284323898</v>
      </c>
      <c r="P216" s="32">
        <f>SUM(P208:P215)</f>
        <v>3302562</v>
      </c>
      <c r="Q216" s="32">
        <f>SUM(Q208:Q215)</f>
        <v>23351874</v>
      </c>
      <c r="R216" s="32">
        <f>SUM(R208:R215)</f>
        <v>15153814</v>
      </c>
      <c r="S216" s="32">
        <f>SUM(S208:S215)</f>
        <v>10097626</v>
      </c>
      <c r="T216" s="37">
        <f t="shared" si="54"/>
        <v>0.66634221589363574</v>
      </c>
      <c r="U216" s="37">
        <f t="shared" si="55"/>
        <v>0.82100169504766307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1638733</v>
      </c>
      <c r="E217" s="31">
        <v>1878738</v>
      </c>
      <c r="F217" s="31">
        <v>398501</v>
      </c>
      <c r="G217" s="36">
        <f t="shared" si="48"/>
        <v>0.24317628314069467</v>
      </c>
      <c r="H217" s="31">
        <v>437505</v>
      </c>
      <c r="I217" s="36">
        <f t="shared" si="49"/>
        <v>0.26697759793694276</v>
      </c>
      <c r="J217" s="31">
        <v>429926</v>
      </c>
      <c r="K217" s="36">
        <f t="shared" si="50"/>
        <v>0.22883765591583285</v>
      </c>
      <c r="L217" s="31">
        <v>0</v>
      </c>
      <c r="M217" s="36">
        <f t="shared" si="51"/>
        <v>0</v>
      </c>
      <c r="N217" s="31">
        <f t="shared" si="52"/>
        <v>1265932</v>
      </c>
      <c r="O217" s="36">
        <f t="shared" si="53"/>
        <v>0.67382040497397722</v>
      </c>
      <c r="P217" s="31">
        <v>425739</v>
      </c>
      <c r="Q217" s="31">
        <v>400000</v>
      </c>
      <c r="R217" s="31">
        <v>400000</v>
      </c>
      <c r="S217" s="31">
        <v>1117718</v>
      </c>
      <c r="T217" s="36">
        <f t="shared" si="54"/>
        <v>2.794295</v>
      </c>
      <c r="U217" s="36">
        <f t="shared" si="55"/>
        <v>9.8346639607835851E-3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17184506</v>
      </c>
      <c r="E218" s="31">
        <v>17154506</v>
      </c>
      <c r="F218" s="31">
        <v>3932273</v>
      </c>
      <c r="G218" s="36">
        <f t="shared" si="48"/>
        <v>0.22882665349821518</v>
      </c>
      <c r="H218" s="31">
        <v>3808542</v>
      </c>
      <c r="I218" s="36">
        <f t="shared" si="49"/>
        <v>0.22162650471302464</v>
      </c>
      <c r="J218" s="31">
        <v>3583267</v>
      </c>
      <c r="K218" s="36">
        <f t="shared" si="50"/>
        <v>0.20888196955365546</v>
      </c>
      <c r="L218" s="31">
        <v>0</v>
      </c>
      <c r="M218" s="36">
        <f t="shared" si="51"/>
        <v>0</v>
      </c>
      <c r="N218" s="31">
        <f t="shared" si="52"/>
        <v>11324082</v>
      </c>
      <c r="O218" s="36">
        <f t="shared" si="53"/>
        <v>0.66012288549725651</v>
      </c>
      <c r="P218" s="31">
        <v>3864965</v>
      </c>
      <c r="Q218" s="31">
        <v>16701739</v>
      </c>
      <c r="R218" s="31">
        <v>15831739</v>
      </c>
      <c r="S218" s="31">
        <v>11778360</v>
      </c>
      <c r="T218" s="36">
        <f t="shared" si="54"/>
        <v>0.74397133505043256</v>
      </c>
      <c r="U218" s="36">
        <f t="shared" si="55"/>
        <v>-7.288500672063003E-2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35193802</v>
      </c>
      <c r="E219" s="31">
        <v>34449560</v>
      </c>
      <c r="F219" s="31">
        <v>8205842</v>
      </c>
      <c r="G219" s="36">
        <f t="shared" si="48"/>
        <v>0.23316156634625609</v>
      </c>
      <c r="H219" s="31">
        <v>8285627</v>
      </c>
      <c r="I219" s="36">
        <f t="shared" si="49"/>
        <v>0.23542858484002382</v>
      </c>
      <c r="J219" s="31">
        <v>8336003</v>
      </c>
      <c r="K219" s="36">
        <f t="shared" si="50"/>
        <v>0.24197705282738008</v>
      </c>
      <c r="L219" s="31">
        <v>0</v>
      </c>
      <c r="M219" s="36">
        <f t="shared" si="51"/>
        <v>0</v>
      </c>
      <c r="N219" s="31">
        <f t="shared" si="52"/>
        <v>24827472</v>
      </c>
      <c r="O219" s="36">
        <f t="shared" si="53"/>
        <v>0.72069054002431376</v>
      </c>
      <c r="P219" s="31">
        <v>7515961</v>
      </c>
      <c r="Q219" s="31">
        <v>34706983</v>
      </c>
      <c r="R219" s="31">
        <v>33432065</v>
      </c>
      <c r="S219" s="31">
        <v>22836649</v>
      </c>
      <c r="T219" s="36">
        <f t="shared" si="54"/>
        <v>0.68307623235358028</v>
      </c>
      <c r="U219" s="36">
        <f t="shared" si="55"/>
        <v>0.10910673964380613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0</v>
      </c>
      <c r="E220" s="31">
        <v>0</v>
      </c>
      <c r="F220" s="31">
        <v>0</v>
      </c>
      <c r="G220" s="36">
        <f t="shared" si="48"/>
        <v>0</v>
      </c>
      <c r="H220" s="31">
        <v>0</v>
      </c>
      <c r="I220" s="36">
        <f t="shared" si="49"/>
        <v>0</v>
      </c>
      <c r="J220" s="31">
        <v>0</v>
      </c>
      <c r="K220" s="36">
        <f t="shared" si="50"/>
        <v>0</v>
      </c>
      <c r="L220" s="31">
        <v>0</v>
      </c>
      <c r="M220" s="36">
        <f t="shared" si="51"/>
        <v>0</v>
      </c>
      <c r="N220" s="31">
        <f t="shared" si="52"/>
        <v>0</v>
      </c>
      <c r="O220" s="36">
        <f t="shared" si="53"/>
        <v>0</v>
      </c>
      <c r="P220" s="31">
        <v>0</v>
      </c>
      <c r="Q220" s="31">
        <v>0</v>
      </c>
      <c r="R220" s="31">
        <v>0</v>
      </c>
      <c r="S220" s="31">
        <v>0</v>
      </c>
      <c r="T220" s="36">
        <f t="shared" si="54"/>
        <v>0</v>
      </c>
      <c r="U220" s="36">
        <f t="shared" si="55"/>
        <v>0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0</v>
      </c>
      <c r="E221" s="31">
        <v>0</v>
      </c>
      <c r="F221" s="31">
        <v>0</v>
      </c>
      <c r="G221" s="36">
        <f t="shared" si="48"/>
        <v>0</v>
      </c>
      <c r="H221" s="31">
        <v>0</v>
      </c>
      <c r="I221" s="36">
        <f t="shared" si="49"/>
        <v>0</v>
      </c>
      <c r="J221" s="31">
        <v>0</v>
      </c>
      <c r="K221" s="36">
        <f t="shared" si="50"/>
        <v>0</v>
      </c>
      <c r="L221" s="31">
        <v>0</v>
      </c>
      <c r="M221" s="36">
        <f t="shared" si="51"/>
        <v>0</v>
      </c>
      <c r="N221" s="31">
        <f t="shared" si="52"/>
        <v>0</v>
      </c>
      <c r="O221" s="36">
        <f t="shared" si="53"/>
        <v>0</v>
      </c>
      <c r="P221" s="31">
        <v>0</v>
      </c>
      <c r="Q221" s="31">
        <v>0</v>
      </c>
      <c r="R221" s="31">
        <v>0</v>
      </c>
      <c r="S221" s="31">
        <v>0</v>
      </c>
      <c r="T221" s="36">
        <f t="shared" si="54"/>
        <v>0</v>
      </c>
      <c r="U221" s="36">
        <f t="shared" si="55"/>
        <v>0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3000000</v>
      </c>
      <c r="E222" s="31">
        <v>3000000</v>
      </c>
      <c r="F222" s="31">
        <v>1557070</v>
      </c>
      <c r="G222" s="36">
        <f t="shared" si="48"/>
        <v>0.51902333333333328</v>
      </c>
      <c r="H222" s="31">
        <v>506192</v>
      </c>
      <c r="I222" s="36">
        <f t="shared" si="49"/>
        <v>0.16873066666666667</v>
      </c>
      <c r="J222" s="31">
        <v>0</v>
      </c>
      <c r="K222" s="36">
        <f t="shared" si="50"/>
        <v>0</v>
      </c>
      <c r="L222" s="31">
        <v>0</v>
      </c>
      <c r="M222" s="36">
        <f t="shared" si="51"/>
        <v>0</v>
      </c>
      <c r="N222" s="31">
        <f t="shared" si="52"/>
        <v>2063262</v>
      </c>
      <c r="O222" s="36">
        <f t="shared" si="53"/>
        <v>0.68775399999999998</v>
      </c>
      <c r="P222" s="31">
        <v>8696</v>
      </c>
      <c r="Q222" s="31">
        <v>3000000</v>
      </c>
      <c r="R222" s="31">
        <v>3000000</v>
      </c>
      <c r="S222" s="31">
        <v>2958526</v>
      </c>
      <c r="T222" s="36">
        <f t="shared" si="54"/>
        <v>0.98617533333333329</v>
      </c>
      <c r="U222" s="36">
        <f t="shared" si="55"/>
        <v>-1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0</v>
      </c>
      <c r="E223" s="31">
        <v>0</v>
      </c>
      <c r="F223" s="31">
        <v>0</v>
      </c>
      <c r="G223" s="36">
        <f t="shared" si="48"/>
        <v>0</v>
      </c>
      <c r="H223" s="31">
        <v>0</v>
      </c>
      <c r="I223" s="36">
        <f t="shared" si="49"/>
        <v>0</v>
      </c>
      <c r="J223" s="31">
        <v>0</v>
      </c>
      <c r="K223" s="36">
        <f t="shared" si="50"/>
        <v>0</v>
      </c>
      <c r="L223" s="31">
        <v>0</v>
      </c>
      <c r="M223" s="36">
        <f t="shared" si="51"/>
        <v>0</v>
      </c>
      <c r="N223" s="31">
        <f t="shared" si="52"/>
        <v>0</v>
      </c>
      <c r="O223" s="36">
        <f t="shared" si="53"/>
        <v>0</v>
      </c>
      <c r="P223" s="31">
        <v>0</v>
      </c>
      <c r="Q223" s="31">
        <v>0</v>
      </c>
      <c r="R223" s="31">
        <v>0</v>
      </c>
      <c r="S223" s="31">
        <v>0</v>
      </c>
      <c r="T223" s="36">
        <f t="shared" si="54"/>
        <v>0</v>
      </c>
      <c r="U223" s="36">
        <f t="shared" si="55"/>
        <v>0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57017041</v>
      </c>
      <c r="E224" s="32">
        <f>SUM(E217:E223)</f>
        <v>56482804</v>
      </c>
      <c r="F224" s="32">
        <f>SUM(F217:F223)</f>
        <v>14093686</v>
      </c>
      <c r="G224" s="37">
        <f t="shared" si="48"/>
        <v>0.24718374985471447</v>
      </c>
      <c r="H224" s="32">
        <f>SUM(H217:H223)</f>
        <v>13037866</v>
      </c>
      <c r="I224" s="37">
        <f t="shared" si="49"/>
        <v>0.22866612807914743</v>
      </c>
      <c r="J224" s="32">
        <f>SUM(J217:J223)</f>
        <v>12349196</v>
      </c>
      <c r="K224" s="37">
        <f t="shared" si="50"/>
        <v>0.21863638356197757</v>
      </c>
      <c r="L224" s="32">
        <f>SUM(L217:L223)</f>
        <v>0</v>
      </c>
      <c r="M224" s="37">
        <f t="shared" si="51"/>
        <v>0</v>
      </c>
      <c r="N224" s="32">
        <f t="shared" si="52"/>
        <v>39480748</v>
      </c>
      <c r="O224" s="37">
        <f t="shared" si="53"/>
        <v>0.6989870403742704</v>
      </c>
      <c r="P224" s="32">
        <f>SUM(P217:P223)</f>
        <v>11815361</v>
      </c>
      <c r="Q224" s="32">
        <f>SUM(Q217:Q223)</f>
        <v>54808722</v>
      </c>
      <c r="R224" s="32">
        <f>SUM(R217:R223)</f>
        <v>52663804</v>
      </c>
      <c r="S224" s="32">
        <f>SUM(S217:S223)</f>
        <v>38691253</v>
      </c>
      <c r="T224" s="37">
        <f t="shared" si="54"/>
        <v>0.73468397763291082</v>
      </c>
      <c r="U224" s="37">
        <f t="shared" si="55"/>
        <v>4.5181437960295945E-2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1000000</v>
      </c>
      <c r="E225" s="31">
        <v>1000000</v>
      </c>
      <c r="F225" s="31">
        <v>0</v>
      </c>
      <c r="G225" s="36">
        <f t="shared" si="48"/>
        <v>0</v>
      </c>
      <c r="H225" s="31">
        <v>602501</v>
      </c>
      <c r="I225" s="36">
        <f t="shared" si="49"/>
        <v>0.60250099999999995</v>
      </c>
      <c r="J225" s="31">
        <v>0</v>
      </c>
      <c r="K225" s="36">
        <f t="shared" si="50"/>
        <v>0</v>
      </c>
      <c r="L225" s="31">
        <v>0</v>
      </c>
      <c r="M225" s="36">
        <f t="shared" si="51"/>
        <v>0</v>
      </c>
      <c r="N225" s="31">
        <f t="shared" si="52"/>
        <v>602501</v>
      </c>
      <c r="O225" s="36">
        <f t="shared" si="53"/>
        <v>0.60250099999999995</v>
      </c>
      <c r="P225" s="31">
        <v>1812783</v>
      </c>
      <c r="Q225" s="31">
        <v>1500000</v>
      </c>
      <c r="R225" s="31">
        <v>1500000</v>
      </c>
      <c r="S225" s="31">
        <v>2984437</v>
      </c>
      <c r="T225" s="36">
        <f t="shared" si="54"/>
        <v>1.9896246666666666</v>
      </c>
      <c r="U225" s="36">
        <f t="shared" si="55"/>
        <v>-1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5880520</v>
      </c>
      <c r="E226" s="31">
        <v>5880520</v>
      </c>
      <c r="F226" s="31">
        <v>0</v>
      </c>
      <c r="G226" s="36">
        <f t="shared" si="48"/>
        <v>0</v>
      </c>
      <c r="H226" s="31">
        <v>0</v>
      </c>
      <c r="I226" s="36">
        <f t="shared" si="49"/>
        <v>0</v>
      </c>
      <c r="J226" s="31">
        <v>0</v>
      </c>
      <c r="K226" s="36">
        <f t="shared" si="50"/>
        <v>0</v>
      </c>
      <c r="L226" s="31">
        <v>0</v>
      </c>
      <c r="M226" s="36">
        <f t="shared" si="51"/>
        <v>0</v>
      </c>
      <c r="N226" s="31">
        <f t="shared" si="52"/>
        <v>0</v>
      </c>
      <c r="O226" s="36">
        <f t="shared" si="53"/>
        <v>0</v>
      </c>
      <c r="P226" s="31">
        <v>273837</v>
      </c>
      <c r="Q226" s="31">
        <v>7930520</v>
      </c>
      <c r="R226" s="31">
        <v>2703422</v>
      </c>
      <c r="S226" s="31">
        <v>1229101</v>
      </c>
      <c r="T226" s="36">
        <f t="shared" si="54"/>
        <v>0.45464637041497774</v>
      </c>
      <c r="U226" s="36">
        <f t="shared" si="55"/>
        <v>-1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7000000</v>
      </c>
      <c r="E227" s="31">
        <v>9000000</v>
      </c>
      <c r="F227" s="31">
        <v>1542191</v>
      </c>
      <c r="G227" s="36">
        <f t="shared" si="48"/>
        <v>0.22031300000000001</v>
      </c>
      <c r="H227" s="31">
        <v>1896944</v>
      </c>
      <c r="I227" s="36">
        <f t="shared" si="49"/>
        <v>0.27099200000000001</v>
      </c>
      <c r="J227" s="31">
        <v>2126096</v>
      </c>
      <c r="K227" s="36">
        <f t="shared" si="50"/>
        <v>0.23623288888888888</v>
      </c>
      <c r="L227" s="31">
        <v>0</v>
      </c>
      <c r="M227" s="36">
        <f t="shared" si="51"/>
        <v>0</v>
      </c>
      <c r="N227" s="31">
        <f t="shared" si="52"/>
        <v>5565231</v>
      </c>
      <c r="O227" s="36">
        <f t="shared" si="53"/>
        <v>0.61835899999999999</v>
      </c>
      <c r="P227" s="31">
        <v>2106589</v>
      </c>
      <c r="Q227" s="31">
        <v>7000000</v>
      </c>
      <c r="R227" s="31">
        <v>7000000</v>
      </c>
      <c r="S227" s="31">
        <v>3641287</v>
      </c>
      <c r="T227" s="36">
        <f t="shared" si="54"/>
        <v>0.5201838571428572</v>
      </c>
      <c r="U227" s="36">
        <f t="shared" si="55"/>
        <v>9.2599932877273083E-3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12291971</v>
      </c>
      <c r="E228" s="31">
        <v>12291971</v>
      </c>
      <c r="F228" s="31">
        <v>3346329</v>
      </c>
      <c r="G228" s="36">
        <f t="shared" si="48"/>
        <v>0.27223697485130743</v>
      </c>
      <c r="H228" s="31">
        <v>3135902</v>
      </c>
      <c r="I228" s="36">
        <f t="shared" si="49"/>
        <v>0.25511791396188616</v>
      </c>
      <c r="J228" s="31">
        <v>2896912</v>
      </c>
      <c r="K228" s="36">
        <f t="shared" si="50"/>
        <v>0.23567514111447221</v>
      </c>
      <c r="L228" s="31">
        <v>0</v>
      </c>
      <c r="M228" s="36">
        <f t="shared" si="51"/>
        <v>0</v>
      </c>
      <c r="N228" s="31">
        <f t="shared" si="52"/>
        <v>9379143</v>
      </c>
      <c r="O228" s="36">
        <f t="shared" si="53"/>
        <v>0.76303002992766578</v>
      </c>
      <c r="P228" s="31">
        <v>3031919</v>
      </c>
      <c r="Q228" s="31">
        <v>11877189</v>
      </c>
      <c r="R228" s="31">
        <v>12458605</v>
      </c>
      <c r="S228" s="31">
        <v>9272379</v>
      </c>
      <c r="T228" s="36">
        <f t="shared" si="54"/>
        <v>0.74425499484091517</v>
      </c>
      <c r="U228" s="36">
        <f t="shared" si="55"/>
        <v>-4.4528564252541036E-2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0</v>
      </c>
      <c r="E229" s="31">
        <v>0</v>
      </c>
      <c r="F229" s="31">
        <v>0</v>
      </c>
      <c r="G229" s="36">
        <f t="shared" si="48"/>
        <v>0</v>
      </c>
      <c r="H229" s="31">
        <v>0</v>
      </c>
      <c r="I229" s="36">
        <f t="shared" si="49"/>
        <v>0</v>
      </c>
      <c r="J229" s="31">
        <v>0</v>
      </c>
      <c r="K229" s="36">
        <f t="shared" si="50"/>
        <v>0</v>
      </c>
      <c r="L229" s="31">
        <v>0</v>
      </c>
      <c r="M229" s="36">
        <f t="shared" si="51"/>
        <v>0</v>
      </c>
      <c r="N229" s="31">
        <f t="shared" si="52"/>
        <v>0</v>
      </c>
      <c r="O229" s="36">
        <f t="shared" si="53"/>
        <v>0</v>
      </c>
      <c r="P229" s="31">
        <v>0</v>
      </c>
      <c r="Q229" s="31">
        <v>0</v>
      </c>
      <c r="R229" s="31">
        <v>0</v>
      </c>
      <c r="S229" s="31">
        <v>0</v>
      </c>
      <c r="T229" s="36">
        <f t="shared" si="54"/>
        <v>0</v>
      </c>
      <c r="U229" s="36">
        <f t="shared" si="55"/>
        <v>0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26172491</v>
      </c>
      <c r="E230" s="32">
        <f>SUM(E225:E229)</f>
        <v>28172491</v>
      </c>
      <c r="F230" s="32">
        <f>SUM(F225:F229)</f>
        <v>4888520</v>
      </c>
      <c r="G230" s="37">
        <f t="shared" si="48"/>
        <v>0.18678084558324998</v>
      </c>
      <c r="H230" s="32">
        <f>SUM(H225:H229)</f>
        <v>5635347</v>
      </c>
      <c r="I230" s="37">
        <f t="shared" si="49"/>
        <v>0.21531565337055614</v>
      </c>
      <c r="J230" s="32">
        <f>SUM(J225:J229)</f>
        <v>5023008</v>
      </c>
      <c r="K230" s="37">
        <f t="shared" si="50"/>
        <v>0.17829477698652915</v>
      </c>
      <c r="L230" s="32">
        <f>SUM(L225:L229)</f>
        <v>0</v>
      </c>
      <c r="M230" s="37">
        <f t="shared" si="51"/>
        <v>0</v>
      </c>
      <c r="N230" s="32">
        <f t="shared" si="52"/>
        <v>15546875</v>
      </c>
      <c r="O230" s="37">
        <f t="shared" si="53"/>
        <v>0.55184594787873031</v>
      </c>
      <c r="P230" s="32">
        <f>SUM(P225:P229)</f>
        <v>7225128</v>
      </c>
      <c r="Q230" s="32">
        <f>SUM(Q225:Q229)</f>
        <v>28307709</v>
      </c>
      <c r="R230" s="32">
        <f>SUM(R225:R229)</f>
        <v>23662027</v>
      </c>
      <c r="S230" s="32">
        <f>SUM(S225:S229)</f>
        <v>17127204</v>
      </c>
      <c r="T230" s="37">
        <f t="shared" si="54"/>
        <v>0.72382657664958294</v>
      </c>
      <c r="U230" s="37">
        <f t="shared" si="55"/>
        <v>-0.30478629582756178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100865079</v>
      </c>
      <c r="E231" s="32">
        <f>SUM(E208:E215,E217:E223,E225:E229)</f>
        <v>106328943</v>
      </c>
      <c r="F231" s="32">
        <f>SUM(F208:F215,F217:F223,F225:F229)</f>
        <v>22541687</v>
      </c>
      <c r="G231" s="37">
        <f t="shared" si="48"/>
        <v>0.22348356064837863</v>
      </c>
      <c r="H231" s="32">
        <f>SUM(H208:H215,H217:H223,H225:H229)</f>
        <v>22308553</v>
      </c>
      <c r="I231" s="37">
        <f t="shared" si="49"/>
        <v>0.22117221560893241</v>
      </c>
      <c r="J231" s="32">
        <f>SUM(J208:J215,J217:J223,J225:J229)</f>
        <v>23386175</v>
      </c>
      <c r="K231" s="37">
        <f t="shared" si="50"/>
        <v>0.21994176129447651</v>
      </c>
      <c r="L231" s="32">
        <f>SUM(L208:L215,L217:L223,L225:L229)</f>
        <v>0</v>
      </c>
      <c r="M231" s="37">
        <f t="shared" si="51"/>
        <v>0</v>
      </c>
      <c r="N231" s="32">
        <f t="shared" si="52"/>
        <v>68236415</v>
      </c>
      <c r="O231" s="37">
        <f t="shared" si="53"/>
        <v>0.6417482679198645</v>
      </c>
      <c r="P231" s="32">
        <f>SUM(P208:P215,P217:P223,P225:P229)</f>
        <v>22343051</v>
      </c>
      <c r="Q231" s="32">
        <f>SUM(Q208:Q215,Q217:Q223,Q225:Q229)</f>
        <v>106468305</v>
      </c>
      <c r="R231" s="32">
        <f>SUM(R208:R215,R217:R223,R225:R229)</f>
        <v>91479645</v>
      </c>
      <c r="S231" s="32">
        <f>SUM(S208:S215,S217:S223,S225:S229)</f>
        <v>65916083</v>
      </c>
      <c r="T231" s="37">
        <f t="shared" si="54"/>
        <v>0.72055464360404986</v>
      </c>
      <c r="U231" s="37">
        <f t="shared" si="55"/>
        <v>4.668673047382832E-2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0</v>
      </c>
      <c r="E234" s="31">
        <v>0</v>
      </c>
      <c r="F234" s="31">
        <v>0</v>
      </c>
      <c r="G234" s="36">
        <f t="shared" ref="G234:G260" si="56">IF(($D234     =0),0,($F234     /$D234     ))</f>
        <v>0</v>
      </c>
      <c r="H234" s="31">
        <v>0</v>
      </c>
      <c r="I234" s="36">
        <f t="shared" ref="I234:I260" si="57">IF(($D234     =0),0,($H234     /$D234     ))</f>
        <v>0</v>
      </c>
      <c r="J234" s="31">
        <v>0</v>
      </c>
      <c r="K234" s="36">
        <f t="shared" ref="K234:K260" si="58">IF(($E234     =0),0,($J234     /$E234     ))</f>
        <v>0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0</v>
      </c>
      <c r="O234" s="36">
        <f t="shared" ref="O234:O260" si="61">IF(($E234     =0),0,($N234     /$E234     ))</f>
        <v>0</v>
      </c>
      <c r="P234" s="31">
        <v>0</v>
      </c>
      <c r="Q234" s="31">
        <v>0</v>
      </c>
      <c r="R234" s="31">
        <v>0</v>
      </c>
      <c r="S234" s="31">
        <v>0</v>
      </c>
      <c r="T234" s="36">
        <f t="shared" ref="T234:T260" si="62">IF(($R234     =0),0,($S234     /$R234     ))</f>
        <v>0</v>
      </c>
      <c r="U234" s="36">
        <f t="shared" ref="U234:U260" si="63">IF(($P234     =0),0,(($J234     /$P234     )-1))</f>
        <v>0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8134438</v>
      </c>
      <c r="E235" s="31">
        <v>8534438</v>
      </c>
      <c r="F235" s="31">
        <v>1730760</v>
      </c>
      <c r="G235" s="36">
        <f t="shared" si="56"/>
        <v>0.21276946237711813</v>
      </c>
      <c r="H235" s="31">
        <v>2400042</v>
      </c>
      <c r="I235" s="36">
        <f t="shared" si="57"/>
        <v>0.29504705795286656</v>
      </c>
      <c r="J235" s="31">
        <v>1998419</v>
      </c>
      <c r="K235" s="36">
        <f t="shared" si="58"/>
        <v>0.23415941389462316</v>
      </c>
      <c r="L235" s="31">
        <v>0</v>
      </c>
      <c r="M235" s="36">
        <f t="shared" si="59"/>
        <v>0</v>
      </c>
      <c r="N235" s="31">
        <f t="shared" si="60"/>
        <v>6129221</v>
      </c>
      <c r="O235" s="36">
        <f t="shared" si="61"/>
        <v>0.71817511592444638</v>
      </c>
      <c r="P235" s="31">
        <v>1844348</v>
      </c>
      <c r="Q235" s="31">
        <v>6690095</v>
      </c>
      <c r="R235" s="31">
        <v>7964472</v>
      </c>
      <c r="S235" s="31">
        <v>5622479</v>
      </c>
      <c r="T235" s="36">
        <f t="shared" si="62"/>
        <v>0.70594497664126388</v>
      </c>
      <c r="U235" s="36">
        <f t="shared" si="63"/>
        <v>8.353683795032163E-2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29662209</v>
      </c>
      <c r="E236" s="31">
        <v>29662209</v>
      </c>
      <c r="F236" s="31">
        <v>221660</v>
      </c>
      <c r="G236" s="36">
        <f t="shared" si="56"/>
        <v>7.4728082456704424E-3</v>
      </c>
      <c r="H236" s="31">
        <v>3069964</v>
      </c>
      <c r="I236" s="36">
        <f t="shared" si="57"/>
        <v>0.10349748395340347</v>
      </c>
      <c r="J236" s="31">
        <v>12918006</v>
      </c>
      <c r="K236" s="36">
        <f t="shared" si="58"/>
        <v>0.43550384261671138</v>
      </c>
      <c r="L236" s="31">
        <v>0</v>
      </c>
      <c r="M236" s="36">
        <f t="shared" si="59"/>
        <v>0</v>
      </c>
      <c r="N236" s="31">
        <f t="shared" si="60"/>
        <v>16209630</v>
      </c>
      <c r="O236" s="36">
        <f t="shared" si="61"/>
        <v>0.54647413481578533</v>
      </c>
      <c r="P236" s="31">
        <v>4251105</v>
      </c>
      <c r="Q236" s="31">
        <v>29084759</v>
      </c>
      <c r="R236" s="31">
        <v>29084759</v>
      </c>
      <c r="S236" s="31">
        <v>15456344</v>
      </c>
      <c r="T236" s="36">
        <f t="shared" si="62"/>
        <v>0.53142417305228484</v>
      </c>
      <c r="U236" s="36">
        <f t="shared" si="63"/>
        <v>2.0387407509341688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0</v>
      </c>
      <c r="E237" s="31">
        <v>0</v>
      </c>
      <c r="F237" s="31">
        <v>0</v>
      </c>
      <c r="G237" s="36">
        <f t="shared" si="56"/>
        <v>0</v>
      </c>
      <c r="H237" s="31">
        <v>0</v>
      </c>
      <c r="I237" s="36">
        <f t="shared" si="57"/>
        <v>0</v>
      </c>
      <c r="J237" s="31">
        <v>0</v>
      </c>
      <c r="K237" s="36">
        <f t="shared" si="58"/>
        <v>0</v>
      </c>
      <c r="L237" s="31">
        <v>0</v>
      </c>
      <c r="M237" s="36">
        <f t="shared" si="59"/>
        <v>0</v>
      </c>
      <c r="N237" s="31">
        <f t="shared" si="60"/>
        <v>0</v>
      </c>
      <c r="O237" s="36">
        <f t="shared" si="61"/>
        <v>0</v>
      </c>
      <c r="P237" s="31">
        <v>0</v>
      </c>
      <c r="Q237" s="31">
        <v>0</v>
      </c>
      <c r="R237" s="31">
        <v>0</v>
      </c>
      <c r="S237" s="31">
        <v>0</v>
      </c>
      <c r="T237" s="36">
        <f t="shared" si="62"/>
        <v>0</v>
      </c>
      <c r="U237" s="36">
        <f t="shared" si="63"/>
        <v>0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0</v>
      </c>
      <c r="E238" s="31">
        <v>0</v>
      </c>
      <c r="F238" s="31">
        <v>0</v>
      </c>
      <c r="G238" s="36">
        <f t="shared" si="56"/>
        <v>0</v>
      </c>
      <c r="H238" s="31">
        <v>0</v>
      </c>
      <c r="I238" s="36">
        <f t="shared" si="57"/>
        <v>0</v>
      </c>
      <c r="J238" s="31">
        <v>0</v>
      </c>
      <c r="K238" s="36">
        <f t="shared" si="58"/>
        <v>0</v>
      </c>
      <c r="L238" s="31">
        <v>0</v>
      </c>
      <c r="M238" s="36">
        <f t="shared" si="59"/>
        <v>0</v>
      </c>
      <c r="N238" s="31">
        <f t="shared" si="60"/>
        <v>0</v>
      </c>
      <c r="O238" s="36">
        <f t="shared" si="61"/>
        <v>0</v>
      </c>
      <c r="P238" s="31">
        <v>0</v>
      </c>
      <c r="Q238" s="31">
        <v>0</v>
      </c>
      <c r="R238" s="31">
        <v>0</v>
      </c>
      <c r="S238" s="31">
        <v>0</v>
      </c>
      <c r="T238" s="36">
        <f t="shared" si="62"/>
        <v>0</v>
      </c>
      <c r="U238" s="36">
        <f t="shared" si="63"/>
        <v>0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0</v>
      </c>
      <c r="E239" s="31">
        <v>0</v>
      </c>
      <c r="F239" s="31">
        <v>0</v>
      </c>
      <c r="G239" s="36">
        <f t="shared" si="56"/>
        <v>0</v>
      </c>
      <c r="H239" s="31">
        <v>0</v>
      </c>
      <c r="I239" s="36">
        <f t="shared" si="57"/>
        <v>0</v>
      </c>
      <c r="J239" s="31">
        <v>0</v>
      </c>
      <c r="K239" s="36">
        <f t="shared" si="58"/>
        <v>0</v>
      </c>
      <c r="L239" s="31">
        <v>0</v>
      </c>
      <c r="M239" s="36">
        <f t="shared" si="59"/>
        <v>0</v>
      </c>
      <c r="N239" s="31">
        <f t="shared" si="60"/>
        <v>0</v>
      </c>
      <c r="O239" s="36">
        <f t="shared" si="61"/>
        <v>0</v>
      </c>
      <c r="P239" s="31">
        <v>0</v>
      </c>
      <c r="Q239" s="31">
        <v>0</v>
      </c>
      <c r="R239" s="31">
        <v>0</v>
      </c>
      <c r="S239" s="31">
        <v>0</v>
      </c>
      <c r="T239" s="36">
        <f t="shared" si="62"/>
        <v>0</v>
      </c>
      <c r="U239" s="36">
        <f t="shared" si="63"/>
        <v>0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37796647</v>
      </c>
      <c r="E240" s="32">
        <f>SUM(E234:E239)</f>
        <v>38196647</v>
      </c>
      <c r="F240" s="32">
        <f>SUM(F234:F239)</f>
        <v>1952420</v>
      </c>
      <c r="G240" s="37">
        <f t="shared" si="56"/>
        <v>5.1655904821398577E-2</v>
      </c>
      <c r="H240" s="32">
        <f>SUM(H234:H239)</f>
        <v>5470006</v>
      </c>
      <c r="I240" s="37">
        <f t="shared" si="57"/>
        <v>0.14472199081574616</v>
      </c>
      <c r="J240" s="32">
        <f>SUM(J234:J239)</f>
        <v>14916425</v>
      </c>
      <c r="K240" s="37">
        <f t="shared" si="58"/>
        <v>0.39051660738703059</v>
      </c>
      <c r="L240" s="32">
        <f>SUM(L234:L239)</f>
        <v>0</v>
      </c>
      <c r="M240" s="37">
        <f t="shared" si="59"/>
        <v>0</v>
      </c>
      <c r="N240" s="32">
        <f t="shared" si="60"/>
        <v>22338851</v>
      </c>
      <c r="O240" s="37">
        <f t="shared" si="61"/>
        <v>0.58483800947240216</v>
      </c>
      <c r="P240" s="32">
        <f>SUM(P234:P239)</f>
        <v>6095453</v>
      </c>
      <c r="Q240" s="32">
        <f>SUM(Q234:Q239)</f>
        <v>35774854</v>
      </c>
      <c r="R240" s="32">
        <f>SUM(R234:R239)</f>
        <v>37049231</v>
      </c>
      <c r="S240" s="32">
        <f>SUM(S234:S239)</f>
        <v>21078823</v>
      </c>
      <c r="T240" s="37">
        <f t="shared" si="62"/>
        <v>0.56894090460339108</v>
      </c>
      <c r="U240" s="37">
        <f t="shared" si="63"/>
        <v>1.4471396957699452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6148275</v>
      </c>
      <c r="E242" s="31">
        <v>7438762</v>
      </c>
      <c r="F242" s="31">
        <v>801886</v>
      </c>
      <c r="G242" s="36">
        <f t="shared" si="56"/>
        <v>0.1304245499753996</v>
      </c>
      <c r="H242" s="31">
        <v>995000</v>
      </c>
      <c r="I242" s="36">
        <f t="shared" si="57"/>
        <v>0.16183401035249725</v>
      </c>
      <c r="J242" s="31">
        <v>712267</v>
      </c>
      <c r="K242" s="36">
        <f t="shared" si="58"/>
        <v>9.5750744545933852E-2</v>
      </c>
      <c r="L242" s="31">
        <v>0</v>
      </c>
      <c r="M242" s="36">
        <f t="shared" si="59"/>
        <v>0</v>
      </c>
      <c r="N242" s="31">
        <f t="shared" si="60"/>
        <v>2509153</v>
      </c>
      <c r="O242" s="36">
        <f t="shared" si="61"/>
        <v>0.33730787461677092</v>
      </c>
      <c r="P242" s="31">
        <v>1183722</v>
      </c>
      <c r="Q242" s="31">
        <v>9110391</v>
      </c>
      <c r="R242" s="31">
        <v>9482882</v>
      </c>
      <c r="S242" s="31">
        <v>2429812</v>
      </c>
      <c r="T242" s="36">
        <f t="shared" si="62"/>
        <v>0.25623138619672797</v>
      </c>
      <c r="U242" s="36">
        <f t="shared" si="63"/>
        <v>-0.39828186009890831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3924360</v>
      </c>
      <c r="E243" s="31">
        <v>15908881</v>
      </c>
      <c r="F243" s="31">
        <v>2872929</v>
      </c>
      <c r="G243" s="36">
        <f t="shared" si="56"/>
        <v>0.73207580344310919</v>
      </c>
      <c r="H243" s="31">
        <v>6127444</v>
      </c>
      <c r="I243" s="36">
        <f t="shared" si="57"/>
        <v>1.561386824858066</v>
      </c>
      <c r="J243" s="31">
        <v>4257049</v>
      </c>
      <c r="K243" s="36">
        <f t="shared" si="58"/>
        <v>0.26758946779474935</v>
      </c>
      <c r="L243" s="31">
        <v>0</v>
      </c>
      <c r="M243" s="36">
        <f t="shared" si="59"/>
        <v>0</v>
      </c>
      <c r="N243" s="31">
        <f t="shared" si="60"/>
        <v>13257422</v>
      </c>
      <c r="O243" s="36">
        <f t="shared" si="61"/>
        <v>0.83333466382707877</v>
      </c>
      <c r="P243" s="31">
        <v>4649700</v>
      </c>
      <c r="Q243" s="31">
        <v>3771504</v>
      </c>
      <c r="R243" s="31">
        <v>17540806</v>
      </c>
      <c r="S243" s="31">
        <v>13721442</v>
      </c>
      <c r="T243" s="36">
        <f t="shared" si="62"/>
        <v>0.78225835232428886</v>
      </c>
      <c r="U243" s="36">
        <f t="shared" si="63"/>
        <v>-8.4446523431619291E-2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10000</v>
      </c>
      <c r="E244" s="31">
        <v>1348251</v>
      </c>
      <c r="F244" s="31">
        <v>1240</v>
      </c>
      <c r="G244" s="36">
        <f t="shared" si="56"/>
        <v>0.124</v>
      </c>
      <c r="H244" s="31">
        <v>470018</v>
      </c>
      <c r="I244" s="36">
        <f t="shared" si="57"/>
        <v>47.001800000000003</v>
      </c>
      <c r="J244" s="31">
        <v>272511</v>
      </c>
      <c r="K244" s="36">
        <f t="shared" si="58"/>
        <v>0.20212186009875016</v>
      </c>
      <c r="L244" s="31">
        <v>0</v>
      </c>
      <c r="M244" s="36">
        <f t="shared" si="59"/>
        <v>0</v>
      </c>
      <c r="N244" s="31">
        <f t="shared" si="60"/>
        <v>743769</v>
      </c>
      <c r="O244" s="36">
        <f t="shared" si="61"/>
        <v>0.55165469931043998</v>
      </c>
      <c r="P244" s="31">
        <v>0</v>
      </c>
      <c r="Q244" s="31">
        <v>0</v>
      </c>
      <c r="R244" s="31">
        <v>0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1569689</v>
      </c>
      <c r="E245" s="31">
        <v>1017884</v>
      </c>
      <c r="F245" s="31">
        <v>434504</v>
      </c>
      <c r="G245" s="36">
        <f t="shared" si="56"/>
        <v>0.27680897298764279</v>
      </c>
      <c r="H245" s="31">
        <v>457549</v>
      </c>
      <c r="I245" s="36">
        <f t="shared" si="57"/>
        <v>0.29149022513376854</v>
      </c>
      <c r="J245" s="31">
        <v>261694</v>
      </c>
      <c r="K245" s="36">
        <f t="shared" si="58"/>
        <v>0.2570960934644812</v>
      </c>
      <c r="L245" s="31">
        <v>0</v>
      </c>
      <c r="M245" s="36">
        <f t="shared" si="59"/>
        <v>0</v>
      </c>
      <c r="N245" s="31">
        <f t="shared" si="60"/>
        <v>1153747</v>
      </c>
      <c r="O245" s="36">
        <f t="shared" si="61"/>
        <v>1.1334759167056363</v>
      </c>
      <c r="P245" s="31">
        <v>0</v>
      </c>
      <c r="Q245" s="31">
        <v>339870</v>
      </c>
      <c r="R245" s="31">
        <v>361125</v>
      </c>
      <c r="S245" s="31">
        <v>0</v>
      </c>
      <c r="T245" s="36">
        <f t="shared" si="62"/>
        <v>0</v>
      </c>
      <c r="U245" s="36">
        <f t="shared" si="63"/>
        <v>0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0</v>
      </c>
      <c r="E246" s="31">
        <v>0</v>
      </c>
      <c r="F246" s="31">
        <v>0</v>
      </c>
      <c r="G246" s="36">
        <f t="shared" si="56"/>
        <v>0</v>
      </c>
      <c r="H246" s="31">
        <v>0</v>
      </c>
      <c r="I246" s="36">
        <f t="shared" si="57"/>
        <v>0</v>
      </c>
      <c r="J246" s="31">
        <v>0</v>
      </c>
      <c r="K246" s="36">
        <f t="shared" si="58"/>
        <v>0</v>
      </c>
      <c r="L246" s="31">
        <v>0</v>
      </c>
      <c r="M246" s="36">
        <f t="shared" si="59"/>
        <v>0</v>
      </c>
      <c r="N246" s="31">
        <f t="shared" si="60"/>
        <v>0</v>
      </c>
      <c r="O246" s="36">
        <f t="shared" si="61"/>
        <v>0</v>
      </c>
      <c r="P246" s="31">
        <v>0</v>
      </c>
      <c r="Q246" s="31">
        <v>0</v>
      </c>
      <c r="R246" s="31">
        <v>0</v>
      </c>
      <c r="S246" s="31">
        <v>0</v>
      </c>
      <c r="T246" s="36">
        <f t="shared" si="62"/>
        <v>0</v>
      </c>
      <c r="U246" s="36">
        <f t="shared" si="63"/>
        <v>0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11652324</v>
      </c>
      <c r="E247" s="32">
        <f>SUM(E241:E246)</f>
        <v>25713778</v>
      </c>
      <c r="F247" s="32">
        <f>SUM(F241:F246)</f>
        <v>4110559</v>
      </c>
      <c r="G247" s="37">
        <f t="shared" si="56"/>
        <v>0.35276731062404376</v>
      </c>
      <c r="H247" s="32">
        <f>SUM(H241:H246)</f>
        <v>8050011</v>
      </c>
      <c r="I247" s="37">
        <f t="shared" si="57"/>
        <v>0.69085025442134973</v>
      </c>
      <c r="J247" s="32">
        <f>SUM(J241:J246)</f>
        <v>5503521</v>
      </c>
      <c r="K247" s="37">
        <f t="shared" si="58"/>
        <v>0.21403004257095165</v>
      </c>
      <c r="L247" s="32">
        <f>SUM(L241:L246)</f>
        <v>0</v>
      </c>
      <c r="M247" s="37">
        <f t="shared" si="59"/>
        <v>0</v>
      </c>
      <c r="N247" s="32">
        <f t="shared" si="60"/>
        <v>17664091</v>
      </c>
      <c r="O247" s="37">
        <f t="shared" si="61"/>
        <v>0.68695043567693548</v>
      </c>
      <c r="P247" s="32">
        <f>SUM(P241:P246)</f>
        <v>5833422</v>
      </c>
      <c r="Q247" s="32">
        <f>SUM(Q241:Q246)</f>
        <v>13221765</v>
      </c>
      <c r="R247" s="32">
        <f>SUM(R241:R246)</f>
        <v>27384813</v>
      </c>
      <c r="S247" s="32">
        <f>SUM(S241:S246)</f>
        <v>16151254</v>
      </c>
      <c r="T247" s="37">
        <f t="shared" si="62"/>
        <v>0.58978872705831509</v>
      </c>
      <c r="U247" s="37">
        <f t="shared" si="63"/>
        <v>-5.6553597528174682E-2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8126019</v>
      </c>
      <c r="E248" s="31">
        <v>8126019</v>
      </c>
      <c r="F248" s="31">
        <v>1774404</v>
      </c>
      <c r="G248" s="36">
        <f t="shared" si="56"/>
        <v>0.21836079881181672</v>
      </c>
      <c r="H248" s="31">
        <v>1780454</v>
      </c>
      <c r="I248" s="36">
        <f t="shared" si="57"/>
        <v>0.21910532082191783</v>
      </c>
      <c r="J248" s="31">
        <v>1654489</v>
      </c>
      <c r="K248" s="36">
        <f t="shared" si="58"/>
        <v>0.20360388032565516</v>
      </c>
      <c r="L248" s="31">
        <v>0</v>
      </c>
      <c r="M248" s="36">
        <f t="shared" si="59"/>
        <v>0</v>
      </c>
      <c r="N248" s="31">
        <f t="shared" si="60"/>
        <v>5209347</v>
      </c>
      <c r="O248" s="36">
        <f t="shared" si="61"/>
        <v>0.64106999995938974</v>
      </c>
      <c r="P248" s="31">
        <v>1551114</v>
      </c>
      <c r="Q248" s="31">
        <v>6166116</v>
      </c>
      <c r="R248" s="31">
        <v>7142495</v>
      </c>
      <c r="S248" s="31">
        <v>4983798</v>
      </c>
      <c r="T248" s="36">
        <f t="shared" si="62"/>
        <v>0.69776709679180737</v>
      </c>
      <c r="U248" s="36">
        <f t="shared" si="63"/>
        <v>6.6645649513833227E-2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0</v>
      </c>
      <c r="E249" s="31">
        <v>0</v>
      </c>
      <c r="F249" s="31">
        <v>0</v>
      </c>
      <c r="G249" s="36">
        <f t="shared" si="56"/>
        <v>0</v>
      </c>
      <c r="H249" s="31">
        <v>0</v>
      </c>
      <c r="I249" s="36">
        <f t="shared" si="57"/>
        <v>0</v>
      </c>
      <c r="J249" s="31">
        <v>0</v>
      </c>
      <c r="K249" s="36">
        <f t="shared" si="58"/>
        <v>0</v>
      </c>
      <c r="L249" s="31">
        <v>0</v>
      </c>
      <c r="M249" s="36">
        <f t="shared" si="59"/>
        <v>0</v>
      </c>
      <c r="N249" s="31">
        <f t="shared" si="60"/>
        <v>0</v>
      </c>
      <c r="O249" s="36">
        <f t="shared" si="61"/>
        <v>0</v>
      </c>
      <c r="P249" s="31">
        <v>0</v>
      </c>
      <c r="Q249" s="31">
        <v>0</v>
      </c>
      <c r="R249" s="31">
        <v>0</v>
      </c>
      <c r="S249" s="31">
        <v>0</v>
      </c>
      <c r="T249" s="36">
        <f t="shared" si="62"/>
        <v>0</v>
      </c>
      <c r="U249" s="36">
        <f t="shared" si="63"/>
        <v>0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1413636</v>
      </c>
      <c r="E250" s="31">
        <v>1413636</v>
      </c>
      <c r="F250" s="31">
        <v>2876546</v>
      </c>
      <c r="G250" s="36">
        <f t="shared" si="56"/>
        <v>2.0348562147540101</v>
      </c>
      <c r="H250" s="31">
        <v>3425876</v>
      </c>
      <c r="I250" s="36">
        <f t="shared" si="57"/>
        <v>2.4234498838456293</v>
      </c>
      <c r="J250" s="31">
        <v>4090148</v>
      </c>
      <c r="K250" s="36">
        <f t="shared" si="58"/>
        <v>2.8933530272290744</v>
      </c>
      <c r="L250" s="31">
        <v>0</v>
      </c>
      <c r="M250" s="36">
        <f t="shared" si="59"/>
        <v>0</v>
      </c>
      <c r="N250" s="31">
        <f t="shared" si="60"/>
        <v>10392570</v>
      </c>
      <c r="O250" s="36">
        <f t="shared" si="61"/>
        <v>7.3516591258287143</v>
      </c>
      <c r="P250" s="31">
        <v>3118184</v>
      </c>
      <c r="Q250" s="31">
        <v>1059533</v>
      </c>
      <c r="R250" s="31">
        <v>899533</v>
      </c>
      <c r="S250" s="31">
        <v>7032151</v>
      </c>
      <c r="T250" s="36">
        <f t="shared" si="62"/>
        <v>7.8175575548645799</v>
      </c>
      <c r="U250" s="36">
        <f t="shared" si="63"/>
        <v>0.31170835332360114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413264</v>
      </c>
      <c r="E251" s="31">
        <v>422890</v>
      </c>
      <c r="F251" s="31">
        <v>9626</v>
      </c>
      <c r="G251" s="36">
        <f t="shared" si="56"/>
        <v>2.3292616826048239E-2</v>
      </c>
      <c r="H251" s="31">
        <v>0</v>
      </c>
      <c r="I251" s="36">
        <f t="shared" si="57"/>
        <v>0</v>
      </c>
      <c r="J251" s="31">
        <v>571642</v>
      </c>
      <c r="K251" s="36">
        <f t="shared" si="58"/>
        <v>1.3517510463713969</v>
      </c>
      <c r="L251" s="31">
        <v>0</v>
      </c>
      <c r="M251" s="36">
        <f t="shared" si="59"/>
        <v>0</v>
      </c>
      <c r="N251" s="31">
        <f t="shared" si="60"/>
        <v>581268</v>
      </c>
      <c r="O251" s="36">
        <f t="shared" si="61"/>
        <v>1.374513466858994</v>
      </c>
      <c r="P251" s="31">
        <v>0</v>
      </c>
      <c r="Q251" s="31">
        <v>413798</v>
      </c>
      <c r="R251" s="31">
        <v>433102</v>
      </c>
      <c r="S251" s="31">
        <v>9919</v>
      </c>
      <c r="T251" s="36">
        <f t="shared" si="62"/>
        <v>2.2902226265406302E-2</v>
      </c>
      <c r="U251" s="36">
        <f t="shared" si="63"/>
        <v>0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9952919</v>
      </c>
      <c r="E254" s="32">
        <f>SUM(E248:E253)</f>
        <v>9962545</v>
      </c>
      <c r="F254" s="32">
        <f>SUM(F248:F253)</f>
        <v>4660576</v>
      </c>
      <c r="G254" s="37">
        <f t="shared" si="56"/>
        <v>0.46826222538332724</v>
      </c>
      <c r="H254" s="32">
        <f>SUM(H248:H253)</f>
        <v>5206330</v>
      </c>
      <c r="I254" s="37">
        <f t="shared" si="57"/>
        <v>0.52309578727607453</v>
      </c>
      <c r="J254" s="32">
        <f>SUM(J248:J253)</f>
        <v>6316279</v>
      </c>
      <c r="K254" s="37">
        <f t="shared" si="58"/>
        <v>0.63400255657565407</v>
      </c>
      <c r="L254" s="32">
        <f>SUM(L248:L253)</f>
        <v>0</v>
      </c>
      <c r="M254" s="37">
        <f t="shared" si="59"/>
        <v>0</v>
      </c>
      <c r="N254" s="32">
        <f t="shared" si="60"/>
        <v>16183185</v>
      </c>
      <c r="O254" s="37">
        <f t="shared" si="61"/>
        <v>1.6244027003140262</v>
      </c>
      <c r="P254" s="32">
        <f>SUM(P248:P253)</f>
        <v>4669298</v>
      </c>
      <c r="Q254" s="32">
        <f>SUM(Q248:Q253)</f>
        <v>7639447</v>
      </c>
      <c r="R254" s="32">
        <f>SUM(R248:R253)</f>
        <v>8475130</v>
      </c>
      <c r="S254" s="32">
        <f>SUM(S248:S253)</f>
        <v>12025868</v>
      </c>
      <c r="T254" s="37">
        <f t="shared" si="62"/>
        <v>1.4189597091726027</v>
      </c>
      <c r="U254" s="37">
        <f t="shared" si="63"/>
        <v>0.35272561314356032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20880481</v>
      </c>
      <c r="E255" s="31">
        <v>25780481</v>
      </c>
      <c r="F255" s="31">
        <v>2818440</v>
      </c>
      <c r="G255" s="36">
        <f t="shared" si="56"/>
        <v>0.13497964917570626</v>
      </c>
      <c r="H255" s="31">
        <v>12691730</v>
      </c>
      <c r="I255" s="36">
        <f t="shared" si="57"/>
        <v>0.60782747293991934</v>
      </c>
      <c r="J255" s="31">
        <v>5277178</v>
      </c>
      <c r="K255" s="36">
        <f t="shared" si="58"/>
        <v>0.20469664627281392</v>
      </c>
      <c r="L255" s="31">
        <v>0</v>
      </c>
      <c r="M255" s="36">
        <f t="shared" si="59"/>
        <v>0</v>
      </c>
      <c r="N255" s="31">
        <f t="shared" si="60"/>
        <v>20787348</v>
      </c>
      <c r="O255" s="36">
        <f t="shared" si="61"/>
        <v>0.80632118539603659</v>
      </c>
      <c r="P255" s="31">
        <v>3147324</v>
      </c>
      <c r="Q255" s="31">
        <v>20336660</v>
      </c>
      <c r="R255" s="31">
        <v>19990628</v>
      </c>
      <c r="S255" s="31">
        <v>12841388</v>
      </c>
      <c r="T255" s="36">
        <f t="shared" si="62"/>
        <v>0.64237041477636425</v>
      </c>
      <c r="U255" s="36">
        <f t="shared" si="63"/>
        <v>0.67671901590049188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5326894</v>
      </c>
      <c r="E256" s="31">
        <v>5326894</v>
      </c>
      <c r="F256" s="31">
        <v>863330</v>
      </c>
      <c r="G256" s="36">
        <f t="shared" si="56"/>
        <v>0.16207005433184893</v>
      </c>
      <c r="H256" s="31">
        <v>916901</v>
      </c>
      <c r="I256" s="36">
        <f t="shared" si="57"/>
        <v>0.17212675904570279</v>
      </c>
      <c r="J256" s="31">
        <v>832315</v>
      </c>
      <c r="K256" s="36">
        <f t="shared" si="58"/>
        <v>0.15624771208137425</v>
      </c>
      <c r="L256" s="31">
        <v>0</v>
      </c>
      <c r="M256" s="36">
        <f t="shared" si="59"/>
        <v>0</v>
      </c>
      <c r="N256" s="31">
        <f t="shared" si="60"/>
        <v>2612546</v>
      </c>
      <c r="O256" s="36">
        <f t="shared" si="61"/>
        <v>0.49044452545892597</v>
      </c>
      <c r="P256" s="31">
        <v>654490</v>
      </c>
      <c r="Q256" s="31">
        <v>4842241</v>
      </c>
      <c r="R256" s="31">
        <v>4842241</v>
      </c>
      <c r="S256" s="31">
        <v>2095303</v>
      </c>
      <c r="T256" s="36">
        <f t="shared" si="62"/>
        <v>0.43271348947728955</v>
      </c>
      <c r="U256" s="36">
        <f t="shared" si="63"/>
        <v>0.27170010236978404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0</v>
      </c>
      <c r="E257" s="31">
        <v>0</v>
      </c>
      <c r="F257" s="31">
        <v>0</v>
      </c>
      <c r="G257" s="36">
        <f t="shared" si="56"/>
        <v>0</v>
      </c>
      <c r="H257" s="31">
        <v>0</v>
      </c>
      <c r="I257" s="36">
        <f t="shared" si="57"/>
        <v>0</v>
      </c>
      <c r="J257" s="31">
        <v>0</v>
      </c>
      <c r="K257" s="36">
        <f t="shared" si="58"/>
        <v>0</v>
      </c>
      <c r="L257" s="31">
        <v>0</v>
      </c>
      <c r="M257" s="36">
        <f t="shared" si="59"/>
        <v>0</v>
      </c>
      <c r="N257" s="31">
        <f t="shared" si="60"/>
        <v>0</v>
      </c>
      <c r="O257" s="36">
        <f t="shared" si="61"/>
        <v>0</v>
      </c>
      <c r="P257" s="31">
        <v>0</v>
      </c>
      <c r="Q257" s="31">
        <v>0</v>
      </c>
      <c r="R257" s="31">
        <v>0</v>
      </c>
      <c r="S257" s="31">
        <v>0</v>
      </c>
      <c r="T257" s="36">
        <f t="shared" si="62"/>
        <v>0</v>
      </c>
      <c r="U257" s="36">
        <f t="shared" si="63"/>
        <v>0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26207375</v>
      </c>
      <c r="E259" s="32">
        <f>SUM(E255:E258)</f>
        <v>31107375</v>
      </c>
      <c r="F259" s="32">
        <f>SUM(F255:F258)</f>
        <v>3681770</v>
      </c>
      <c r="G259" s="37">
        <f t="shared" si="56"/>
        <v>0.14048602731101456</v>
      </c>
      <c r="H259" s="32">
        <f>SUM(H255:H258)</f>
        <v>13608631</v>
      </c>
      <c r="I259" s="37">
        <f t="shared" si="57"/>
        <v>0.51926722916736223</v>
      </c>
      <c r="J259" s="32">
        <f>SUM(J255:J258)</f>
        <v>6109493</v>
      </c>
      <c r="K259" s="37">
        <f t="shared" si="58"/>
        <v>0.19640014626756516</v>
      </c>
      <c r="L259" s="32">
        <f>SUM(L255:L258)</f>
        <v>0</v>
      </c>
      <c r="M259" s="37">
        <f t="shared" si="59"/>
        <v>0</v>
      </c>
      <c r="N259" s="32">
        <f t="shared" si="60"/>
        <v>23399894</v>
      </c>
      <c r="O259" s="37">
        <f t="shared" si="61"/>
        <v>0.7522297847375421</v>
      </c>
      <c r="P259" s="32">
        <f>SUM(P255:P258)</f>
        <v>3801814</v>
      </c>
      <c r="Q259" s="32">
        <f>SUM(Q255:Q258)</f>
        <v>25178901</v>
      </c>
      <c r="R259" s="32">
        <f>SUM(R255:R258)</f>
        <v>24832869</v>
      </c>
      <c r="S259" s="32">
        <f>SUM(S255:S258)</f>
        <v>14936691</v>
      </c>
      <c r="T259" s="37">
        <f t="shared" si="62"/>
        <v>0.60148873656120849</v>
      </c>
      <c r="U259" s="37">
        <f t="shared" si="63"/>
        <v>0.60699418751154055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85609265</v>
      </c>
      <c r="E260" s="32">
        <f>SUM(E234:E239,E241:E246,E248:E253,E255:E258)</f>
        <v>104980345</v>
      </c>
      <c r="F260" s="32">
        <f>SUM(F234:F239,F241:F246,F248:F253,F255:F258)</f>
        <v>14405325</v>
      </c>
      <c r="G260" s="37">
        <f t="shared" si="56"/>
        <v>0.1682682943253864</v>
      </c>
      <c r="H260" s="32">
        <f>SUM(H234:H239,H241:H246,H248:H253,H255:H258)</f>
        <v>32334978</v>
      </c>
      <c r="I260" s="37">
        <f t="shared" si="57"/>
        <v>0.37770418890992696</v>
      </c>
      <c r="J260" s="32">
        <f>SUM(J234:J239,J241:J246,J248:J253,J255:J258)</f>
        <v>32845718</v>
      </c>
      <c r="K260" s="37">
        <f t="shared" si="58"/>
        <v>0.31287492911173037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79586021</v>
      </c>
      <c r="O260" s="37">
        <f t="shared" si="61"/>
        <v>0.75810401461340216</v>
      </c>
      <c r="P260" s="32">
        <f>SUM(P234:P239,P241:P246,P248:P253,P255:P258)</f>
        <v>20399987</v>
      </c>
      <c r="Q260" s="32">
        <f>SUM(Q234:Q239,Q241:Q246,Q248:Q253,Q255:Q258)</f>
        <v>81814967</v>
      </c>
      <c r="R260" s="32">
        <f>SUM(R234:R239,R241:R246,R248:R253,R255:R258)</f>
        <v>97742043</v>
      </c>
      <c r="S260" s="32">
        <f>SUM(S234:S239,S241:S246,S248:S253,S255:S258)</f>
        <v>64192636</v>
      </c>
      <c r="T260" s="37">
        <f t="shared" si="62"/>
        <v>0.65675561948300998</v>
      </c>
      <c r="U260" s="37">
        <f t="shared" si="63"/>
        <v>0.61008524172098744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1989002</v>
      </c>
      <c r="E263" s="31">
        <v>1465412</v>
      </c>
      <c r="F263" s="31">
        <v>325410</v>
      </c>
      <c r="G263" s="36">
        <f t="shared" ref="G263:G299" si="64">IF(($D263     =0),0,($F263     /$D263     ))</f>
        <v>0.16360466203653892</v>
      </c>
      <c r="H263" s="31">
        <v>425931</v>
      </c>
      <c r="I263" s="36">
        <f t="shared" ref="I263:I299" si="65">IF(($D263     =0),0,($H263     /$D263     ))</f>
        <v>0.21414307275709124</v>
      </c>
      <c r="J263" s="31">
        <v>335472</v>
      </c>
      <c r="K263" s="36">
        <f t="shared" ref="K263:K299" si="66">IF(($E263     =0),0,($J263     /$E263     ))</f>
        <v>0.22892674551593681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1086813</v>
      </c>
      <c r="O263" s="36">
        <f t="shared" ref="O263:O299" si="69">IF(($E263     =0),0,($N263     /$E263     ))</f>
        <v>0.74164330577339344</v>
      </c>
      <c r="P263" s="31">
        <v>397160</v>
      </c>
      <c r="Q263" s="31">
        <v>8323276</v>
      </c>
      <c r="R263" s="31">
        <v>2018528</v>
      </c>
      <c r="S263" s="31">
        <v>1390574</v>
      </c>
      <c r="T263" s="36">
        <f t="shared" ref="T263:T299" si="70">IF(($R263     =0),0,($S263     /$R263     ))</f>
        <v>0.68890498422612911</v>
      </c>
      <c r="U263" s="36">
        <f t="shared" ref="U263:U299" si="71">IF(($P263     =0),0,(($J263     /$P263     )-1))</f>
        <v>-0.15532279182193576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0</v>
      </c>
      <c r="E264" s="31">
        <v>0</v>
      </c>
      <c r="F264" s="31">
        <v>0</v>
      </c>
      <c r="G264" s="36">
        <f t="shared" si="64"/>
        <v>0</v>
      </c>
      <c r="H264" s="31">
        <v>0</v>
      </c>
      <c r="I264" s="36">
        <f t="shared" si="65"/>
        <v>0</v>
      </c>
      <c r="J264" s="31">
        <v>0</v>
      </c>
      <c r="K264" s="36">
        <f t="shared" si="66"/>
        <v>0</v>
      </c>
      <c r="L264" s="31">
        <v>0</v>
      </c>
      <c r="M264" s="36">
        <f t="shared" si="67"/>
        <v>0</v>
      </c>
      <c r="N264" s="31">
        <f t="shared" si="68"/>
        <v>0</v>
      </c>
      <c r="O264" s="36">
        <f t="shared" si="69"/>
        <v>0</v>
      </c>
      <c r="P264" s="31">
        <v>0</v>
      </c>
      <c r="Q264" s="31">
        <v>0</v>
      </c>
      <c r="R264" s="31">
        <v>0</v>
      </c>
      <c r="S264" s="31">
        <v>0</v>
      </c>
      <c r="T264" s="36">
        <f t="shared" si="70"/>
        <v>0</v>
      </c>
      <c r="U264" s="36">
        <f t="shared" si="71"/>
        <v>0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3592040</v>
      </c>
      <c r="E265" s="31">
        <v>3592040</v>
      </c>
      <c r="F265" s="31">
        <v>217040</v>
      </c>
      <c r="G265" s="36">
        <f t="shared" si="64"/>
        <v>6.0422489727285887E-2</v>
      </c>
      <c r="H265" s="31">
        <v>216046</v>
      </c>
      <c r="I265" s="36">
        <f t="shared" si="65"/>
        <v>6.0145766750927053E-2</v>
      </c>
      <c r="J265" s="31">
        <v>415671</v>
      </c>
      <c r="K265" s="36">
        <f t="shared" si="66"/>
        <v>0.11572003652520574</v>
      </c>
      <c r="L265" s="31">
        <v>0</v>
      </c>
      <c r="M265" s="36">
        <f t="shared" si="67"/>
        <v>0</v>
      </c>
      <c r="N265" s="31">
        <f t="shared" si="68"/>
        <v>848757</v>
      </c>
      <c r="O265" s="36">
        <f t="shared" si="69"/>
        <v>0.23628829300341866</v>
      </c>
      <c r="P265" s="31">
        <v>621808</v>
      </c>
      <c r="Q265" s="31">
        <v>1803750</v>
      </c>
      <c r="R265" s="31">
        <v>2600893</v>
      </c>
      <c r="S265" s="31">
        <v>1850825</v>
      </c>
      <c r="T265" s="36">
        <f t="shared" si="70"/>
        <v>0.71161135809892984</v>
      </c>
      <c r="U265" s="36">
        <f t="shared" si="71"/>
        <v>-0.33151229961660189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6593466</v>
      </c>
      <c r="E266" s="31">
        <v>6544828</v>
      </c>
      <c r="F266" s="31">
        <v>1153830</v>
      </c>
      <c r="G266" s="36">
        <f t="shared" si="64"/>
        <v>0.17499597328628069</v>
      </c>
      <c r="H266" s="31">
        <v>2030529</v>
      </c>
      <c r="I266" s="36">
        <f t="shared" si="65"/>
        <v>0.30796079027327966</v>
      </c>
      <c r="J266" s="31">
        <v>1506913</v>
      </c>
      <c r="K266" s="36">
        <f t="shared" si="66"/>
        <v>0.2302448589940026</v>
      </c>
      <c r="L266" s="31">
        <v>0</v>
      </c>
      <c r="M266" s="36">
        <f t="shared" si="67"/>
        <v>0</v>
      </c>
      <c r="N266" s="31">
        <f t="shared" si="68"/>
        <v>4691272</v>
      </c>
      <c r="O266" s="36">
        <f t="shared" si="69"/>
        <v>0.71679072391207221</v>
      </c>
      <c r="P266" s="31">
        <v>1490009</v>
      </c>
      <c r="Q266" s="31">
        <v>6285940</v>
      </c>
      <c r="R266" s="31">
        <v>6378230</v>
      </c>
      <c r="S266" s="31">
        <v>4812238</v>
      </c>
      <c r="T266" s="36">
        <f t="shared" si="70"/>
        <v>0.75447859359101188</v>
      </c>
      <c r="U266" s="36">
        <f t="shared" si="71"/>
        <v>1.1344897916723884E-2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12174508</v>
      </c>
      <c r="E267" s="32">
        <f>SUM(E263:E266)</f>
        <v>11602280</v>
      </c>
      <c r="F267" s="32">
        <f>SUM(F263:F266)</f>
        <v>1696280</v>
      </c>
      <c r="G267" s="37">
        <f t="shared" si="64"/>
        <v>0.1393304764348588</v>
      </c>
      <c r="H267" s="32">
        <f>SUM(H263:H266)</f>
        <v>2672506</v>
      </c>
      <c r="I267" s="37">
        <f t="shared" si="65"/>
        <v>0.21951655048401134</v>
      </c>
      <c r="J267" s="32">
        <f>SUM(J263:J266)</f>
        <v>2258056</v>
      </c>
      <c r="K267" s="37">
        <f t="shared" si="66"/>
        <v>0.19462174676011956</v>
      </c>
      <c r="L267" s="32">
        <f>SUM(L263:L266)</f>
        <v>0</v>
      </c>
      <c r="M267" s="37">
        <f t="shared" si="67"/>
        <v>0</v>
      </c>
      <c r="N267" s="32">
        <f t="shared" si="68"/>
        <v>6626842</v>
      </c>
      <c r="O267" s="37">
        <f t="shared" si="69"/>
        <v>0.57116721885698329</v>
      </c>
      <c r="P267" s="32">
        <f>SUM(P263:P266)</f>
        <v>2508977</v>
      </c>
      <c r="Q267" s="32">
        <f>SUM(Q263:Q266)</f>
        <v>16412966</v>
      </c>
      <c r="R267" s="32">
        <f>SUM(R263:R266)</f>
        <v>10997651</v>
      </c>
      <c r="S267" s="32">
        <f>SUM(S263:S266)</f>
        <v>8053637</v>
      </c>
      <c r="T267" s="37">
        <f t="shared" si="70"/>
        <v>0.73230519862832522</v>
      </c>
      <c r="U267" s="37">
        <f t="shared" si="71"/>
        <v>-0.10000928665348463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0</v>
      </c>
      <c r="E268" s="31">
        <v>0</v>
      </c>
      <c r="F268" s="31">
        <v>0</v>
      </c>
      <c r="G268" s="36">
        <f t="shared" si="64"/>
        <v>0</v>
      </c>
      <c r="H268" s="31">
        <v>0</v>
      </c>
      <c r="I268" s="36">
        <f t="shared" si="65"/>
        <v>0</v>
      </c>
      <c r="J268" s="31">
        <v>0</v>
      </c>
      <c r="K268" s="36">
        <f t="shared" si="66"/>
        <v>0</v>
      </c>
      <c r="L268" s="31">
        <v>0</v>
      </c>
      <c r="M268" s="36">
        <f t="shared" si="67"/>
        <v>0</v>
      </c>
      <c r="N268" s="31">
        <f t="shared" si="68"/>
        <v>0</v>
      </c>
      <c r="O268" s="36">
        <f t="shared" si="69"/>
        <v>0</v>
      </c>
      <c r="P268" s="31">
        <v>44394</v>
      </c>
      <c r="Q268" s="31">
        <v>435747</v>
      </c>
      <c r="R268" s="31">
        <v>1702689</v>
      </c>
      <c r="S268" s="31">
        <v>895738</v>
      </c>
      <c r="T268" s="36">
        <f t="shared" si="70"/>
        <v>0.52607258283808733</v>
      </c>
      <c r="U268" s="36">
        <f t="shared" si="71"/>
        <v>-1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0</v>
      </c>
      <c r="E269" s="31">
        <v>0</v>
      </c>
      <c r="F269" s="31">
        <v>0</v>
      </c>
      <c r="G269" s="36">
        <f t="shared" si="64"/>
        <v>0</v>
      </c>
      <c r="H269" s="31">
        <v>0</v>
      </c>
      <c r="I269" s="36">
        <f t="shared" si="65"/>
        <v>0</v>
      </c>
      <c r="J269" s="31">
        <v>0</v>
      </c>
      <c r="K269" s="36">
        <f t="shared" si="66"/>
        <v>0</v>
      </c>
      <c r="L269" s="31">
        <v>0</v>
      </c>
      <c r="M269" s="36">
        <f t="shared" si="67"/>
        <v>0</v>
      </c>
      <c r="N269" s="31">
        <f t="shared" si="68"/>
        <v>0</v>
      </c>
      <c r="O269" s="36">
        <f t="shared" si="69"/>
        <v>0</v>
      </c>
      <c r="P269" s="31">
        <v>0</v>
      </c>
      <c r="Q269" s="31">
        <v>0</v>
      </c>
      <c r="R269" s="31">
        <v>0</v>
      </c>
      <c r="S269" s="31">
        <v>0</v>
      </c>
      <c r="T269" s="36">
        <f t="shared" si="70"/>
        <v>0</v>
      </c>
      <c r="U269" s="36">
        <f t="shared" si="71"/>
        <v>0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0</v>
      </c>
      <c r="E270" s="31">
        <v>0</v>
      </c>
      <c r="F270" s="31">
        <v>0</v>
      </c>
      <c r="G270" s="36">
        <f t="shared" si="64"/>
        <v>0</v>
      </c>
      <c r="H270" s="31">
        <v>0</v>
      </c>
      <c r="I270" s="36">
        <f t="shared" si="65"/>
        <v>0</v>
      </c>
      <c r="J270" s="31">
        <v>0</v>
      </c>
      <c r="K270" s="36">
        <f t="shared" si="66"/>
        <v>0</v>
      </c>
      <c r="L270" s="31">
        <v>0</v>
      </c>
      <c r="M270" s="36">
        <f t="shared" si="67"/>
        <v>0</v>
      </c>
      <c r="N270" s="31">
        <f t="shared" si="68"/>
        <v>0</v>
      </c>
      <c r="O270" s="36">
        <f t="shared" si="69"/>
        <v>0</v>
      </c>
      <c r="P270" s="31">
        <v>0</v>
      </c>
      <c r="Q270" s="31">
        <v>0</v>
      </c>
      <c r="R270" s="31">
        <v>0</v>
      </c>
      <c r="S270" s="31">
        <v>0</v>
      </c>
      <c r="T270" s="36">
        <f t="shared" si="70"/>
        <v>0</v>
      </c>
      <c r="U270" s="36">
        <f t="shared" si="71"/>
        <v>0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0</v>
      </c>
      <c r="E271" s="31">
        <v>0</v>
      </c>
      <c r="F271" s="31">
        <v>0</v>
      </c>
      <c r="G271" s="36">
        <f t="shared" si="64"/>
        <v>0</v>
      </c>
      <c r="H271" s="31">
        <v>0</v>
      </c>
      <c r="I271" s="36">
        <f t="shared" si="65"/>
        <v>0</v>
      </c>
      <c r="J271" s="31">
        <v>0</v>
      </c>
      <c r="K271" s="36">
        <f t="shared" si="66"/>
        <v>0</v>
      </c>
      <c r="L271" s="31">
        <v>0</v>
      </c>
      <c r="M271" s="36">
        <f t="shared" si="67"/>
        <v>0</v>
      </c>
      <c r="N271" s="31">
        <f t="shared" si="68"/>
        <v>0</v>
      </c>
      <c r="O271" s="36">
        <f t="shared" si="69"/>
        <v>0</v>
      </c>
      <c r="P271" s="31">
        <v>0</v>
      </c>
      <c r="Q271" s="31">
        <v>0</v>
      </c>
      <c r="R271" s="31">
        <v>0</v>
      </c>
      <c r="S271" s="31">
        <v>0</v>
      </c>
      <c r="T271" s="36">
        <f t="shared" si="70"/>
        <v>0</v>
      </c>
      <c r="U271" s="36">
        <f t="shared" si="71"/>
        <v>0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0</v>
      </c>
      <c r="E272" s="31">
        <v>0</v>
      </c>
      <c r="F272" s="31">
        <v>0</v>
      </c>
      <c r="G272" s="36">
        <f t="shared" si="64"/>
        <v>0</v>
      </c>
      <c r="H272" s="31">
        <v>0</v>
      </c>
      <c r="I272" s="36">
        <f t="shared" si="65"/>
        <v>0</v>
      </c>
      <c r="J272" s="31">
        <v>0</v>
      </c>
      <c r="K272" s="36">
        <f t="shared" si="66"/>
        <v>0</v>
      </c>
      <c r="L272" s="31">
        <v>0</v>
      </c>
      <c r="M272" s="36">
        <f t="shared" si="67"/>
        <v>0</v>
      </c>
      <c r="N272" s="31">
        <f t="shared" si="68"/>
        <v>0</v>
      </c>
      <c r="O272" s="36">
        <f t="shared" si="69"/>
        <v>0</v>
      </c>
      <c r="P272" s="31">
        <v>0</v>
      </c>
      <c r="Q272" s="31">
        <v>0</v>
      </c>
      <c r="R272" s="31">
        <v>0</v>
      </c>
      <c r="S272" s="31">
        <v>0</v>
      </c>
      <c r="T272" s="36">
        <f t="shared" si="70"/>
        <v>0</v>
      </c>
      <c r="U272" s="36">
        <f t="shared" si="71"/>
        <v>0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0</v>
      </c>
      <c r="E273" s="31">
        <v>0</v>
      </c>
      <c r="F273" s="31">
        <v>0</v>
      </c>
      <c r="G273" s="36">
        <f t="shared" si="64"/>
        <v>0</v>
      </c>
      <c r="H273" s="31">
        <v>0</v>
      </c>
      <c r="I273" s="36">
        <f t="shared" si="65"/>
        <v>0</v>
      </c>
      <c r="J273" s="31">
        <v>0</v>
      </c>
      <c r="K273" s="36">
        <f t="shared" si="66"/>
        <v>0</v>
      </c>
      <c r="L273" s="31">
        <v>0</v>
      </c>
      <c r="M273" s="36">
        <f t="shared" si="67"/>
        <v>0</v>
      </c>
      <c r="N273" s="31">
        <f t="shared" si="68"/>
        <v>0</v>
      </c>
      <c r="O273" s="36">
        <f t="shared" si="69"/>
        <v>0</v>
      </c>
      <c r="P273" s="31">
        <v>0</v>
      </c>
      <c r="Q273" s="31">
        <v>0</v>
      </c>
      <c r="R273" s="31">
        <v>0</v>
      </c>
      <c r="S273" s="31">
        <v>0</v>
      </c>
      <c r="T273" s="36">
        <f t="shared" si="70"/>
        <v>0</v>
      </c>
      <c r="U273" s="36">
        <f t="shared" si="71"/>
        <v>0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1098558</v>
      </c>
      <c r="E274" s="31">
        <v>1194007</v>
      </c>
      <c r="F274" s="31">
        <v>289552</v>
      </c>
      <c r="G274" s="36">
        <f t="shared" si="64"/>
        <v>0.26357461326575382</v>
      </c>
      <c r="H274" s="31">
        <v>337627</v>
      </c>
      <c r="I274" s="36">
        <f t="shared" si="65"/>
        <v>0.30733652661033828</v>
      </c>
      <c r="J274" s="31">
        <v>266549</v>
      </c>
      <c r="K274" s="36">
        <f t="shared" si="66"/>
        <v>0.22323905973750571</v>
      </c>
      <c r="L274" s="31">
        <v>0</v>
      </c>
      <c r="M274" s="36">
        <f t="shared" si="67"/>
        <v>0</v>
      </c>
      <c r="N274" s="31">
        <f t="shared" si="68"/>
        <v>893728</v>
      </c>
      <c r="O274" s="36">
        <f t="shared" si="69"/>
        <v>0.74851152463930282</v>
      </c>
      <c r="P274" s="31">
        <v>245506</v>
      </c>
      <c r="Q274" s="31">
        <v>884279</v>
      </c>
      <c r="R274" s="31">
        <v>871279</v>
      </c>
      <c r="S274" s="31">
        <v>776052</v>
      </c>
      <c r="T274" s="36">
        <f t="shared" si="70"/>
        <v>0.89070435532131498</v>
      </c>
      <c r="U274" s="36">
        <f t="shared" si="71"/>
        <v>8.5712772803923309E-2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1098558</v>
      </c>
      <c r="E275" s="32">
        <f>SUM(E268:E274)</f>
        <v>1194007</v>
      </c>
      <c r="F275" s="32">
        <f>SUM(F268:F274)</f>
        <v>289552</v>
      </c>
      <c r="G275" s="37">
        <f t="shared" si="64"/>
        <v>0.26357461326575382</v>
      </c>
      <c r="H275" s="32">
        <f>SUM(H268:H274)</f>
        <v>337627</v>
      </c>
      <c r="I275" s="37">
        <f t="shared" si="65"/>
        <v>0.30733652661033828</v>
      </c>
      <c r="J275" s="32">
        <f>SUM(J268:J274)</f>
        <v>266549</v>
      </c>
      <c r="K275" s="37">
        <f t="shared" si="66"/>
        <v>0.22323905973750571</v>
      </c>
      <c r="L275" s="32">
        <f>SUM(L268:L274)</f>
        <v>0</v>
      </c>
      <c r="M275" s="37">
        <f t="shared" si="67"/>
        <v>0</v>
      </c>
      <c r="N275" s="32">
        <f t="shared" si="68"/>
        <v>893728</v>
      </c>
      <c r="O275" s="37">
        <f t="shared" si="69"/>
        <v>0.74851152463930282</v>
      </c>
      <c r="P275" s="32">
        <f>SUM(P268:P274)</f>
        <v>289900</v>
      </c>
      <c r="Q275" s="32">
        <f>SUM(Q268:Q274)</f>
        <v>1320026</v>
      </c>
      <c r="R275" s="32">
        <f>SUM(R268:R274)</f>
        <v>2573968</v>
      </c>
      <c r="S275" s="32">
        <f>SUM(S268:S274)</f>
        <v>1671790</v>
      </c>
      <c r="T275" s="37">
        <f t="shared" si="70"/>
        <v>0.64949913907243606</v>
      </c>
      <c r="U275" s="37">
        <f t="shared" si="71"/>
        <v>-8.0548464987926893E-2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0</v>
      </c>
      <c r="E276" s="31">
        <v>0</v>
      </c>
      <c r="F276" s="31">
        <v>0</v>
      </c>
      <c r="G276" s="36">
        <f t="shared" si="64"/>
        <v>0</v>
      </c>
      <c r="H276" s="31">
        <v>0</v>
      </c>
      <c r="I276" s="36">
        <f t="shared" si="65"/>
        <v>0</v>
      </c>
      <c r="J276" s="31">
        <v>0</v>
      </c>
      <c r="K276" s="36">
        <f t="shared" si="66"/>
        <v>0</v>
      </c>
      <c r="L276" s="31">
        <v>0</v>
      </c>
      <c r="M276" s="36">
        <f t="shared" si="67"/>
        <v>0</v>
      </c>
      <c r="N276" s="31">
        <f t="shared" si="68"/>
        <v>0</v>
      </c>
      <c r="O276" s="36">
        <f t="shared" si="69"/>
        <v>0</v>
      </c>
      <c r="P276" s="31">
        <v>0</v>
      </c>
      <c r="Q276" s="31">
        <v>0</v>
      </c>
      <c r="R276" s="31">
        <v>0</v>
      </c>
      <c r="S276" s="31">
        <v>0</v>
      </c>
      <c r="T276" s="36">
        <f t="shared" si="70"/>
        <v>0</v>
      </c>
      <c r="U276" s="36">
        <f t="shared" si="71"/>
        <v>0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2599700</v>
      </c>
      <c r="E277" s="31">
        <v>2880600</v>
      </c>
      <c r="F277" s="31">
        <v>320417</v>
      </c>
      <c r="G277" s="36">
        <f t="shared" si="64"/>
        <v>0.12325152902257953</v>
      </c>
      <c r="H277" s="31">
        <v>489207</v>
      </c>
      <c r="I277" s="36">
        <f t="shared" si="65"/>
        <v>0.18817825133669269</v>
      </c>
      <c r="J277" s="31">
        <v>920745</v>
      </c>
      <c r="K277" s="36">
        <f t="shared" si="66"/>
        <v>0.3196365340554051</v>
      </c>
      <c r="L277" s="31">
        <v>0</v>
      </c>
      <c r="M277" s="36">
        <f t="shared" si="67"/>
        <v>0</v>
      </c>
      <c r="N277" s="31">
        <f t="shared" si="68"/>
        <v>1730369</v>
      </c>
      <c r="O277" s="36">
        <f t="shared" si="69"/>
        <v>0.60069742414774696</v>
      </c>
      <c r="P277" s="31">
        <v>299175</v>
      </c>
      <c r="Q277" s="31">
        <v>3159590</v>
      </c>
      <c r="R277" s="31">
        <v>2496832</v>
      </c>
      <c r="S277" s="31">
        <v>901990</v>
      </c>
      <c r="T277" s="36">
        <f t="shared" si="70"/>
        <v>0.36125378079101839</v>
      </c>
      <c r="U277" s="36">
        <f t="shared" si="71"/>
        <v>2.077613436951617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3661784</v>
      </c>
      <c r="E278" s="31">
        <v>3496020</v>
      </c>
      <c r="F278" s="31">
        <v>205398</v>
      </c>
      <c r="G278" s="36">
        <f t="shared" si="64"/>
        <v>5.6092330951252177E-2</v>
      </c>
      <c r="H278" s="31">
        <v>14045</v>
      </c>
      <c r="I278" s="36">
        <f t="shared" si="65"/>
        <v>3.8355621194477883E-3</v>
      </c>
      <c r="J278" s="31">
        <v>35223</v>
      </c>
      <c r="K278" s="36">
        <f t="shared" si="66"/>
        <v>1.00751711946728E-2</v>
      </c>
      <c r="L278" s="31">
        <v>0</v>
      </c>
      <c r="M278" s="36">
        <f t="shared" si="67"/>
        <v>0</v>
      </c>
      <c r="N278" s="31">
        <f t="shared" si="68"/>
        <v>254666</v>
      </c>
      <c r="O278" s="36">
        <f t="shared" si="69"/>
        <v>7.284454894422801E-2</v>
      </c>
      <c r="P278" s="31">
        <v>25046</v>
      </c>
      <c r="Q278" s="31">
        <v>0</v>
      </c>
      <c r="R278" s="31">
        <v>1443579</v>
      </c>
      <c r="S278" s="31">
        <v>116269</v>
      </c>
      <c r="T278" s="36">
        <f t="shared" si="70"/>
        <v>8.054218023398789E-2</v>
      </c>
      <c r="U278" s="36">
        <f t="shared" si="71"/>
        <v>0.40633234847879907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0</v>
      </c>
      <c r="E279" s="31">
        <v>0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0</v>
      </c>
      <c r="K279" s="36">
        <f t="shared" si="66"/>
        <v>0</v>
      </c>
      <c r="L279" s="31">
        <v>0</v>
      </c>
      <c r="M279" s="36">
        <f t="shared" si="67"/>
        <v>0</v>
      </c>
      <c r="N279" s="31">
        <f t="shared" si="68"/>
        <v>0</v>
      </c>
      <c r="O279" s="36">
        <f t="shared" si="69"/>
        <v>0</v>
      </c>
      <c r="P279" s="31">
        <v>0</v>
      </c>
      <c r="Q279" s="31">
        <v>15950</v>
      </c>
      <c r="R279" s="31">
        <v>0</v>
      </c>
      <c r="S279" s="31">
        <v>0</v>
      </c>
      <c r="T279" s="36">
        <f t="shared" si="70"/>
        <v>0</v>
      </c>
      <c r="U279" s="36">
        <f t="shared" si="71"/>
        <v>0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0</v>
      </c>
      <c r="E280" s="31">
        <v>0</v>
      </c>
      <c r="F280" s="31">
        <v>0</v>
      </c>
      <c r="G280" s="36">
        <f t="shared" si="64"/>
        <v>0</v>
      </c>
      <c r="H280" s="31">
        <v>0</v>
      </c>
      <c r="I280" s="36">
        <f t="shared" si="65"/>
        <v>0</v>
      </c>
      <c r="J280" s="31">
        <v>0</v>
      </c>
      <c r="K280" s="36">
        <f t="shared" si="66"/>
        <v>0</v>
      </c>
      <c r="L280" s="31">
        <v>0</v>
      </c>
      <c r="M280" s="36">
        <f t="shared" si="67"/>
        <v>0</v>
      </c>
      <c r="N280" s="31">
        <f t="shared" si="68"/>
        <v>0</v>
      </c>
      <c r="O280" s="36">
        <f t="shared" si="69"/>
        <v>0</v>
      </c>
      <c r="P280" s="31">
        <v>0</v>
      </c>
      <c r="Q280" s="31">
        <v>0</v>
      </c>
      <c r="R280" s="31">
        <v>0</v>
      </c>
      <c r="S280" s="31">
        <v>0</v>
      </c>
      <c r="T280" s="36">
        <f t="shared" si="70"/>
        <v>0</v>
      </c>
      <c r="U280" s="36">
        <f t="shared" si="71"/>
        <v>0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0</v>
      </c>
      <c r="E281" s="31">
        <v>0</v>
      </c>
      <c r="F281" s="31">
        <v>0</v>
      </c>
      <c r="G281" s="36">
        <f t="shared" si="64"/>
        <v>0</v>
      </c>
      <c r="H281" s="31">
        <v>0</v>
      </c>
      <c r="I281" s="36">
        <f t="shared" si="65"/>
        <v>0</v>
      </c>
      <c r="J281" s="31">
        <v>0</v>
      </c>
      <c r="K281" s="36">
        <f t="shared" si="66"/>
        <v>0</v>
      </c>
      <c r="L281" s="31">
        <v>0</v>
      </c>
      <c r="M281" s="36">
        <f t="shared" si="67"/>
        <v>0</v>
      </c>
      <c r="N281" s="31">
        <f t="shared" si="68"/>
        <v>0</v>
      </c>
      <c r="O281" s="36">
        <f t="shared" si="69"/>
        <v>0</v>
      </c>
      <c r="P281" s="31">
        <v>0</v>
      </c>
      <c r="Q281" s="31">
        <v>0</v>
      </c>
      <c r="R281" s="31">
        <v>0</v>
      </c>
      <c r="S281" s="31">
        <v>0</v>
      </c>
      <c r="T281" s="36">
        <f t="shared" si="70"/>
        <v>0</v>
      </c>
      <c r="U281" s="36">
        <f t="shared" si="71"/>
        <v>0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0</v>
      </c>
      <c r="E282" s="31">
        <v>0</v>
      </c>
      <c r="F282" s="31">
        <v>0</v>
      </c>
      <c r="G282" s="36">
        <f t="shared" si="64"/>
        <v>0</v>
      </c>
      <c r="H282" s="31">
        <v>0</v>
      </c>
      <c r="I282" s="36">
        <f t="shared" si="65"/>
        <v>0</v>
      </c>
      <c r="J282" s="31">
        <v>0</v>
      </c>
      <c r="K282" s="36">
        <f t="shared" si="66"/>
        <v>0</v>
      </c>
      <c r="L282" s="31">
        <v>0</v>
      </c>
      <c r="M282" s="36">
        <f t="shared" si="67"/>
        <v>0</v>
      </c>
      <c r="N282" s="31">
        <f t="shared" si="68"/>
        <v>0</v>
      </c>
      <c r="O282" s="36">
        <f t="shared" si="69"/>
        <v>0</v>
      </c>
      <c r="P282" s="31">
        <v>0</v>
      </c>
      <c r="Q282" s="31">
        <v>0</v>
      </c>
      <c r="R282" s="31">
        <v>0</v>
      </c>
      <c r="S282" s="31">
        <v>0</v>
      </c>
      <c r="T282" s="36">
        <f t="shared" si="70"/>
        <v>0</v>
      </c>
      <c r="U282" s="36">
        <f t="shared" si="71"/>
        <v>0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0</v>
      </c>
      <c r="E283" s="31">
        <v>0</v>
      </c>
      <c r="F283" s="31">
        <v>0</v>
      </c>
      <c r="G283" s="36">
        <f t="shared" si="64"/>
        <v>0</v>
      </c>
      <c r="H283" s="31">
        <v>0</v>
      </c>
      <c r="I283" s="36">
        <f t="shared" si="65"/>
        <v>0</v>
      </c>
      <c r="J283" s="31">
        <v>0</v>
      </c>
      <c r="K283" s="36">
        <f t="shared" si="66"/>
        <v>0</v>
      </c>
      <c r="L283" s="31">
        <v>0</v>
      </c>
      <c r="M283" s="36">
        <f t="shared" si="67"/>
        <v>0</v>
      </c>
      <c r="N283" s="31">
        <f t="shared" si="68"/>
        <v>0</v>
      </c>
      <c r="O283" s="36">
        <f t="shared" si="69"/>
        <v>0</v>
      </c>
      <c r="P283" s="31">
        <v>0</v>
      </c>
      <c r="Q283" s="31">
        <v>0</v>
      </c>
      <c r="R283" s="31">
        <v>0</v>
      </c>
      <c r="S283" s="31">
        <v>0</v>
      </c>
      <c r="T283" s="36">
        <f t="shared" si="70"/>
        <v>0</v>
      </c>
      <c r="U283" s="36">
        <f t="shared" si="71"/>
        <v>0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2211756</v>
      </c>
      <c r="E284" s="31">
        <v>1821156</v>
      </c>
      <c r="F284" s="31">
        <v>546152</v>
      </c>
      <c r="G284" s="36">
        <f t="shared" si="64"/>
        <v>0.24693139749592632</v>
      </c>
      <c r="H284" s="31">
        <v>652906</v>
      </c>
      <c r="I284" s="36">
        <f t="shared" si="65"/>
        <v>0.2951980236517952</v>
      </c>
      <c r="J284" s="31">
        <v>351021</v>
      </c>
      <c r="K284" s="36">
        <f t="shared" si="66"/>
        <v>0.19274625567496689</v>
      </c>
      <c r="L284" s="31">
        <v>0</v>
      </c>
      <c r="M284" s="36">
        <f t="shared" si="67"/>
        <v>0</v>
      </c>
      <c r="N284" s="31">
        <f t="shared" si="68"/>
        <v>1550079</v>
      </c>
      <c r="O284" s="36">
        <f t="shared" si="69"/>
        <v>0.85115113697014422</v>
      </c>
      <c r="P284" s="31">
        <v>400532</v>
      </c>
      <c r="Q284" s="31">
        <v>1525908</v>
      </c>
      <c r="R284" s="31">
        <v>2162476</v>
      </c>
      <c r="S284" s="31">
        <v>1450832</v>
      </c>
      <c r="T284" s="36">
        <f t="shared" si="70"/>
        <v>0.67091241706266336</v>
      </c>
      <c r="U284" s="36">
        <f t="shared" si="71"/>
        <v>-0.123613094584203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8473240</v>
      </c>
      <c r="E285" s="32">
        <f>SUM(E276:E284)</f>
        <v>8197776</v>
      </c>
      <c r="F285" s="32">
        <f>SUM(F276:F284)</f>
        <v>1071967</v>
      </c>
      <c r="G285" s="37">
        <f t="shared" si="64"/>
        <v>0.12651205442074107</v>
      </c>
      <c r="H285" s="32">
        <f>SUM(H276:H284)</f>
        <v>1156158</v>
      </c>
      <c r="I285" s="37">
        <f t="shared" si="65"/>
        <v>0.1364481591457341</v>
      </c>
      <c r="J285" s="32">
        <f>SUM(J276:J284)</f>
        <v>1306989</v>
      </c>
      <c r="K285" s="37">
        <f t="shared" si="66"/>
        <v>0.15943214354722549</v>
      </c>
      <c r="L285" s="32">
        <f>SUM(L276:L284)</f>
        <v>0</v>
      </c>
      <c r="M285" s="37">
        <f t="shared" si="67"/>
        <v>0</v>
      </c>
      <c r="N285" s="32">
        <f t="shared" si="68"/>
        <v>3535114</v>
      </c>
      <c r="O285" s="37">
        <f t="shared" si="69"/>
        <v>0.43122842097661612</v>
      </c>
      <c r="P285" s="32">
        <f>SUM(P276:P284)</f>
        <v>724753</v>
      </c>
      <c r="Q285" s="32">
        <f>SUM(Q276:Q284)</f>
        <v>4701448</v>
      </c>
      <c r="R285" s="32">
        <f>SUM(R276:R284)</f>
        <v>6102887</v>
      </c>
      <c r="S285" s="32">
        <f>SUM(S276:S284)</f>
        <v>2469091</v>
      </c>
      <c r="T285" s="37">
        <f t="shared" si="70"/>
        <v>0.40457753846663064</v>
      </c>
      <c r="U285" s="37">
        <f t="shared" si="71"/>
        <v>0.80335783363435542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3197986</v>
      </c>
      <c r="E286" s="31">
        <v>3197986</v>
      </c>
      <c r="F286" s="31">
        <v>577138</v>
      </c>
      <c r="G286" s="36">
        <f t="shared" si="64"/>
        <v>0.18046920780766396</v>
      </c>
      <c r="H286" s="31">
        <v>786376</v>
      </c>
      <c r="I286" s="36">
        <f t="shared" si="65"/>
        <v>0.24589726158901259</v>
      </c>
      <c r="J286" s="31">
        <v>873174</v>
      </c>
      <c r="K286" s="36">
        <f t="shared" si="66"/>
        <v>0.27303871874360924</v>
      </c>
      <c r="L286" s="31">
        <v>0</v>
      </c>
      <c r="M286" s="36">
        <f t="shared" si="67"/>
        <v>0</v>
      </c>
      <c r="N286" s="31">
        <f t="shared" si="68"/>
        <v>2236688</v>
      </c>
      <c r="O286" s="36">
        <f t="shared" si="69"/>
        <v>0.69940518814028574</v>
      </c>
      <c r="P286" s="31">
        <v>267359</v>
      </c>
      <c r="Q286" s="31">
        <v>3190542</v>
      </c>
      <c r="R286" s="31">
        <v>3190542</v>
      </c>
      <c r="S286" s="31">
        <v>1057104</v>
      </c>
      <c r="T286" s="36">
        <f t="shared" si="70"/>
        <v>0.33132427029639477</v>
      </c>
      <c r="U286" s="36">
        <f t="shared" si="71"/>
        <v>2.2659233465116193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0</v>
      </c>
      <c r="E287" s="31">
        <v>0</v>
      </c>
      <c r="F287" s="31">
        <v>0</v>
      </c>
      <c r="G287" s="36">
        <f t="shared" si="64"/>
        <v>0</v>
      </c>
      <c r="H287" s="31">
        <v>0</v>
      </c>
      <c r="I287" s="36">
        <f t="shared" si="65"/>
        <v>0</v>
      </c>
      <c r="J287" s="31">
        <v>0</v>
      </c>
      <c r="K287" s="36">
        <f t="shared" si="66"/>
        <v>0</v>
      </c>
      <c r="L287" s="31">
        <v>0</v>
      </c>
      <c r="M287" s="36">
        <f t="shared" si="67"/>
        <v>0</v>
      </c>
      <c r="N287" s="31">
        <f t="shared" si="68"/>
        <v>0</v>
      </c>
      <c r="O287" s="36">
        <f t="shared" si="69"/>
        <v>0</v>
      </c>
      <c r="P287" s="31">
        <v>0</v>
      </c>
      <c r="Q287" s="31">
        <v>0</v>
      </c>
      <c r="R287" s="31">
        <v>0</v>
      </c>
      <c r="S287" s="31">
        <v>0</v>
      </c>
      <c r="T287" s="36">
        <f t="shared" si="70"/>
        <v>0</v>
      </c>
      <c r="U287" s="36">
        <f t="shared" si="71"/>
        <v>0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2797802</v>
      </c>
      <c r="E288" s="31">
        <v>3003689</v>
      </c>
      <c r="F288" s="31">
        <v>383220</v>
      </c>
      <c r="G288" s="36">
        <f t="shared" si="64"/>
        <v>0.13697180858402416</v>
      </c>
      <c r="H288" s="31">
        <v>95442</v>
      </c>
      <c r="I288" s="36">
        <f t="shared" si="65"/>
        <v>3.4113207439268399E-2</v>
      </c>
      <c r="J288" s="31">
        <v>168468</v>
      </c>
      <c r="K288" s="36">
        <f t="shared" si="66"/>
        <v>5.608703164675171E-2</v>
      </c>
      <c r="L288" s="31">
        <v>0</v>
      </c>
      <c r="M288" s="36">
        <f t="shared" si="67"/>
        <v>0</v>
      </c>
      <c r="N288" s="31">
        <f t="shared" si="68"/>
        <v>647130</v>
      </c>
      <c r="O288" s="36">
        <f t="shared" si="69"/>
        <v>0.21544507437354532</v>
      </c>
      <c r="P288" s="31">
        <v>309990</v>
      </c>
      <c r="Q288" s="31">
        <v>2692222</v>
      </c>
      <c r="R288" s="31">
        <v>2710642</v>
      </c>
      <c r="S288" s="31">
        <v>1317842</v>
      </c>
      <c r="T288" s="36">
        <f t="shared" si="70"/>
        <v>0.48617338623101097</v>
      </c>
      <c r="U288" s="36">
        <f t="shared" si="71"/>
        <v>-0.4565373076550856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0</v>
      </c>
      <c r="E289" s="31">
        <v>0</v>
      </c>
      <c r="F289" s="31">
        <v>0</v>
      </c>
      <c r="G289" s="36">
        <f t="shared" si="64"/>
        <v>0</v>
      </c>
      <c r="H289" s="31">
        <v>0</v>
      </c>
      <c r="I289" s="36">
        <f t="shared" si="65"/>
        <v>0</v>
      </c>
      <c r="J289" s="31">
        <v>0</v>
      </c>
      <c r="K289" s="36">
        <f t="shared" si="66"/>
        <v>0</v>
      </c>
      <c r="L289" s="31">
        <v>0</v>
      </c>
      <c r="M289" s="36">
        <f t="shared" si="67"/>
        <v>0</v>
      </c>
      <c r="N289" s="31">
        <f t="shared" si="68"/>
        <v>0</v>
      </c>
      <c r="O289" s="36">
        <f t="shared" si="69"/>
        <v>0</v>
      </c>
      <c r="P289" s="31">
        <v>0</v>
      </c>
      <c r="Q289" s="31">
        <v>0</v>
      </c>
      <c r="R289" s="31">
        <v>0</v>
      </c>
      <c r="S289" s="31">
        <v>0</v>
      </c>
      <c r="T289" s="36">
        <f t="shared" si="70"/>
        <v>0</v>
      </c>
      <c r="U289" s="36">
        <f t="shared" si="71"/>
        <v>0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5438606</v>
      </c>
      <c r="E290" s="31">
        <v>5769604</v>
      </c>
      <c r="F290" s="31">
        <v>1360147</v>
      </c>
      <c r="G290" s="36">
        <f t="shared" si="64"/>
        <v>0.25009110790522426</v>
      </c>
      <c r="H290" s="31">
        <v>1344069</v>
      </c>
      <c r="I290" s="36">
        <f t="shared" si="65"/>
        <v>0.24713483565457767</v>
      </c>
      <c r="J290" s="31">
        <v>1317322</v>
      </c>
      <c r="K290" s="36">
        <f t="shared" si="66"/>
        <v>0.22832104248402491</v>
      </c>
      <c r="L290" s="31">
        <v>0</v>
      </c>
      <c r="M290" s="36">
        <f t="shared" si="67"/>
        <v>0</v>
      </c>
      <c r="N290" s="31">
        <f t="shared" si="68"/>
        <v>4021538</v>
      </c>
      <c r="O290" s="36">
        <f t="shared" si="69"/>
        <v>0.69702149402281333</v>
      </c>
      <c r="P290" s="31">
        <v>1276991</v>
      </c>
      <c r="Q290" s="31">
        <v>6021715</v>
      </c>
      <c r="R290" s="31">
        <v>6021715</v>
      </c>
      <c r="S290" s="31">
        <v>3790896</v>
      </c>
      <c r="T290" s="36">
        <f t="shared" si="70"/>
        <v>0.62953759850806623</v>
      </c>
      <c r="U290" s="36">
        <f t="shared" si="71"/>
        <v>3.1582838093612287E-2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0</v>
      </c>
      <c r="E291" s="31">
        <v>0</v>
      </c>
      <c r="F291" s="31">
        <v>0</v>
      </c>
      <c r="G291" s="36">
        <f t="shared" si="64"/>
        <v>0</v>
      </c>
      <c r="H291" s="31">
        <v>0</v>
      </c>
      <c r="I291" s="36">
        <f t="shared" si="65"/>
        <v>0</v>
      </c>
      <c r="J291" s="31">
        <v>0</v>
      </c>
      <c r="K291" s="36">
        <f t="shared" si="66"/>
        <v>0</v>
      </c>
      <c r="L291" s="31">
        <v>0</v>
      </c>
      <c r="M291" s="36">
        <f t="shared" si="67"/>
        <v>0</v>
      </c>
      <c r="N291" s="31">
        <f t="shared" si="68"/>
        <v>0</v>
      </c>
      <c r="O291" s="36">
        <f t="shared" si="69"/>
        <v>0</v>
      </c>
      <c r="P291" s="31">
        <v>0</v>
      </c>
      <c r="Q291" s="31">
        <v>0</v>
      </c>
      <c r="R291" s="31">
        <v>0</v>
      </c>
      <c r="S291" s="31">
        <v>0</v>
      </c>
      <c r="T291" s="36">
        <f t="shared" si="70"/>
        <v>0</v>
      </c>
      <c r="U291" s="36">
        <f t="shared" si="71"/>
        <v>0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11434394</v>
      </c>
      <c r="E292" s="32">
        <f>SUM(E286:E291)</f>
        <v>11971279</v>
      </c>
      <c r="F292" s="32">
        <f>SUM(F286:F291)</f>
        <v>2320505</v>
      </c>
      <c r="G292" s="37">
        <f t="shared" si="64"/>
        <v>0.20294079423885517</v>
      </c>
      <c r="H292" s="32">
        <f>SUM(H286:H291)</f>
        <v>2225887</v>
      </c>
      <c r="I292" s="37">
        <f t="shared" si="65"/>
        <v>0.19466593507272884</v>
      </c>
      <c r="J292" s="32">
        <f>SUM(J286:J291)</f>
        <v>2358964</v>
      </c>
      <c r="K292" s="37">
        <f t="shared" si="66"/>
        <v>0.19705196078046464</v>
      </c>
      <c r="L292" s="32">
        <f>SUM(L286:L291)</f>
        <v>0</v>
      </c>
      <c r="M292" s="37">
        <f t="shared" si="67"/>
        <v>0</v>
      </c>
      <c r="N292" s="32">
        <f t="shared" si="68"/>
        <v>6905356</v>
      </c>
      <c r="O292" s="37">
        <f t="shared" si="69"/>
        <v>0.57682692049863682</v>
      </c>
      <c r="P292" s="32">
        <f>SUM(P286:P291)</f>
        <v>1854340</v>
      </c>
      <c r="Q292" s="32">
        <f>SUM(Q286:Q291)</f>
        <v>11904479</v>
      </c>
      <c r="R292" s="32">
        <f>SUM(R286:R291)</f>
        <v>11922899</v>
      </c>
      <c r="S292" s="32">
        <f>SUM(S286:S291)</f>
        <v>6165842</v>
      </c>
      <c r="T292" s="37">
        <f t="shared" si="70"/>
        <v>0.51714285258979376</v>
      </c>
      <c r="U292" s="37">
        <f t="shared" si="71"/>
        <v>0.27213132435259979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31344886</v>
      </c>
      <c r="E293" s="31">
        <v>30277886</v>
      </c>
      <c r="F293" s="31">
        <v>5862922</v>
      </c>
      <c r="G293" s="36">
        <f t="shared" si="64"/>
        <v>0.18704556781607054</v>
      </c>
      <c r="H293" s="31">
        <v>6069211</v>
      </c>
      <c r="I293" s="36">
        <f t="shared" si="65"/>
        <v>0.19362683277903769</v>
      </c>
      <c r="J293" s="31">
        <v>5713148</v>
      </c>
      <c r="K293" s="36">
        <f t="shared" si="66"/>
        <v>0.18869045216697097</v>
      </c>
      <c r="L293" s="31">
        <v>0</v>
      </c>
      <c r="M293" s="36">
        <f t="shared" si="67"/>
        <v>0</v>
      </c>
      <c r="N293" s="31">
        <f t="shared" si="68"/>
        <v>17645281</v>
      </c>
      <c r="O293" s="36">
        <f t="shared" si="69"/>
        <v>0.58277783990599608</v>
      </c>
      <c r="P293" s="31">
        <v>5644062</v>
      </c>
      <c r="Q293" s="31">
        <v>28042233</v>
      </c>
      <c r="R293" s="31">
        <v>28042233</v>
      </c>
      <c r="S293" s="31">
        <v>16752792</v>
      </c>
      <c r="T293" s="36">
        <f t="shared" si="70"/>
        <v>0.59741290930718682</v>
      </c>
      <c r="U293" s="36">
        <f t="shared" si="71"/>
        <v>1.2240475033761244E-2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0</v>
      </c>
      <c r="E294" s="31">
        <v>0</v>
      </c>
      <c r="F294" s="31">
        <v>0</v>
      </c>
      <c r="G294" s="36">
        <f t="shared" si="64"/>
        <v>0</v>
      </c>
      <c r="H294" s="31">
        <v>0</v>
      </c>
      <c r="I294" s="36">
        <f t="shared" si="65"/>
        <v>0</v>
      </c>
      <c r="J294" s="31">
        <v>0</v>
      </c>
      <c r="K294" s="36">
        <f t="shared" si="66"/>
        <v>0</v>
      </c>
      <c r="L294" s="31">
        <v>0</v>
      </c>
      <c r="M294" s="36">
        <f t="shared" si="67"/>
        <v>0</v>
      </c>
      <c r="N294" s="31">
        <f t="shared" si="68"/>
        <v>0</v>
      </c>
      <c r="O294" s="36">
        <f t="shared" si="69"/>
        <v>0</v>
      </c>
      <c r="P294" s="31">
        <v>0</v>
      </c>
      <c r="Q294" s="31">
        <v>0</v>
      </c>
      <c r="R294" s="31">
        <v>0</v>
      </c>
      <c r="S294" s="31">
        <v>0</v>
      </c>
      <c r="T294" s="36">
        <f t="shared" si="70"/>
        <v>0</v>
      </c>
      <c r="U294" s="36">
        <f t="shared" si="71"/>
        <v>0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3432127</v>
      </c>
      <c r="E295" s="31">
        <v>3017582</v>
      </c>
      <c r="F295" s="31">
        <v>824451</v>
      </c>
      <c r="G295" s="36">
        <f t="shared" si="64"/>
        <v>0.24021576124659721</v>
      </c>
      <c r="H295" s="31">
        <v>911301</v>
      </c>
      <c r="I295" s="36">
        <f t="shared" si="65"/>
        <v>0.26552076889928605</v>
      </c>
      <c r="J295" s="31">
        <v>782340</v>
      </c>
      <c r="K295" s="36">
        <f t="shared" si="66"/>
        <v>0.25926056027640676</v>
      </c>
      <c r="L295" s="31">
        <v>0</v>
      </c>
      <c r="M295" s="36">
        <f t="shared" si="67"/>
        <v>0</v>
      </c>
      <c r="N295" s="31">
        <f t="shared" si="68"/>
        <v>2518092</v>
      </c>
      <c r="O295" s="36">
        <f t="shared" si="69"/>
        <v>0.83447342938816571</v>
      </c>
      <c r="P295" s="31">
        <v>802469</v>
      </c>
      <c r="Q295" s="31">
        <v>3261052</v>
      </c>
      <c r="R295" s="31">
        <v>3270927</v>
      </c>
      <c r="S295" s="31">
        <v>2469294</v>
      </c>
      <c r="T295" s="36">
        <f t="shared" si="70"/>
        <v>0.7549217698835835</v>
      </c>
      <c r="U295" s="36">
        <f t="shared" si="71"/>
        <v>-2.5083835014187428E-2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0</v>
      </c>
      <c r="E296" s="31">
        <v>0</v>
      </c>
      <c r="F296" s="31">
        <v>0</v>
      </c>
      <c r="G296" s="36">
        <f t="shared" si="64"/>
        <v>0</v>
      </c>
      <c r="H296" s="31">
        <v>0</v>
      </c>
      <c r="I296" s="36">
        <f t="shared" si="65"/>
        <v>0</v>
      </c>
      <c r="J296" s="31">
        <v>0</v>
      </c>
      <c r="K296" s="36">
        <f t="shared" si="66"/>
        <v>0</v>
      </c>
      <c r="L296" s="31">
        <v>0</v>
      </c>
      <c r="M296" s="36">
        <f t="shared" si="67"/>
        <v>0</v>
      </c>
      <c r="N296" s="31">
        <f t="shared" si="68"/>
        <v>0</v>
      </c>
      <c r="O296" s="36">
        <f t="shared" si="69"/>
        <v>0</v>
      </c>
      <c r="P296" s="31">
        <v>0</v>
      </c>
      <c r="Q296" s="31">
        <v>0</v>
      </c>
      <c r="R296" s="31">
        <v>0</v>
      </c>
      <c r="S296" s="31">
        <v>0</v>
      </c>
      <c r="T296" s="36">
        <f t="shared" si="70"/>
        <v>0</v>
      </c>
      <c r="U296" s="36">
        <f t="shared" si="71"/>
        <v>0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3511366</v>
      </c>
      <c r="E297" s="31">
        <v>3258366</v>
      </c>
      <c r="F297" s="31">
        <v>629515</v>
      </c>
      <c r="G297" s="36">
        <f t="shared" si="64"/>
        <v>0.17927923207093763</v>
      </c>
      <c r="H297" s="31">
        <v>599536</v>
      </c>
      <c r="I297" s="36">
        <f t="shared" si="65"/>
        <v>0.17074152908013576</v>
      </c>
      <c r="J297" s="31">
        <v>666684</v>
      </c>
      <c r="K297" s="36">
        <f t="shared" si="66"/>
        <v>0.20460684895435319</v>
      </c>
      <c r="L297" s="31">
        <v>0</v>
      </c>
      <c r="M297" s="36">
        <f t="shared" si="67"/>
        <v>0</v>
      </c>
      <c r="N297" s="31">
        <f t="shared" si="68"/>
        <v>1895735</v>
      </c>
      <c r="O297" s="36">
        <f t="shared" si="69"/>
        <v>0.58180542026279425</v>
      </c>
      <c r="P297" s="31">
        <v>790379</v>
      </c>
      <c r="Q297" s="31">
        <v>3323016</v>
      </c>
      <c r="R297" s="31">
        <v>3323016</v>
      </c>
      <c r="S297" s="31">
        <v>2351868</v>
      </c>
      <c r="T297" s="36">
        <f t="shared" si="70"/>
        <v>0.70775103099112369</v>
      </c>
      <c r="U297" s="36">
        <f t="shared" si="71"/>
        <v>-0.15650086857064771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38288379</v>
      </c>
      <c r="E298" s="32">
        <f>SUM(E293:E297)</f>
        <v>36553834</v>
      </c>
      <c r="F298" s="32">
        <f>SUM(F293:F297)</f>
        <v>7316888</v>
      </c>
      <c r="G298" s="37">
        <f t="shared" si="64"/>
        <v>0.1910994456046311</v>
      </c>
      <c r="H298" s="32">
        <f>SUM(H293:H297)</f>
        <v>7580048</v>
      </c>
      <c r="I298" s="37">
        <f t="shared" si="65"/>
        <v>0.1979725493210355</v>
      </c>
      <c r="J298" s="32">
        <f>SUM(J293:J297)</f>
        <v>7162172</v>
      </c>
      <c r="K298" s="37">
        <f t="shared" si="66"/>
        <v>0.19593490521404677</v>
      </c>
      <c r="L298" s="32">
        <f>SUM(L293:L297)</f>
        <v>0</v>
      </c>
      <c r="M298" s="37">
        <f t="shared" si="67"/>
        <v>0</v>
      </c>
      <c r="N298" s="32">
        <f t="shared" si="68"/>
        <v>22059108</v>
      </c>
      <c r="O298" s="37">
        <f t="shared" si="69"/>
        <v>0.60346906428474778</v>
      </c>
      <c r="P298" s="32">
        <f>SUM(P293:P297)</f>
        <v>7236910</v>
      </c>
      <c r="Q298" s="32">
        <f>SUM(Q293:Q297)</f>
        <v>34626301</v>
      </c>
      <c r="R298" s="32">
        <f>SUM(R293:R297)</f>
        <v>34636176</v>
      </c>
      <c r="S298" s="32">
        <f>SUM(S293:S297)</f>
        <v>21573954</v>
      </c>
      <c r="T298" s="37">
        <f t="shared" si="70"/>
        <v>0.62287343729862099</v>
      </c>
      <c r="U298" s="37">
        <f t="shared" si="71"/>
        <v>-1.0327335838085538E-2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71469079</v>
      </c>
      <c r="E299" s="32">
        <f>SUM(E263:E266,E268:E274,E276:E284,E286:E291,E293:E297)</f>
        <v>69519176</v>
      </c>
      <c r="F299" s="32">
        <f>SUM(F263:F266,F268:F274,F276:F284,F286:F291,F293:F297)</f>
        <v>12695192</v>
      </c>
      <c r="G299" s="37">
        <f t="shared" si="64"/>
        <v>0.17763195185431171</v>
      </c>
      <c r="H299" s="32">
        <f>SUM(H263:H266,H268:H274,H276:H284,H286:H291,H293:H297)</f>
        <v>13972226</v>
      </c>
      <c r="I299" s="37">
        <f t="shared" si="65"/>
        <v>0.19550029460992494</v>
      </c>
      <c r="J299" s="32">
        <f>SUM(J263:J266,J268:J274,J276:J284,J286:J291,J293:J297)</f>
        <v>13352730</v>
      </c>
      <c r="K299" s="37">
        <f t="shared" si="66"/>
        <v>0.19207261605056999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40020148</v>
      </c>
      <c r="O299" s="37">
        <f t="shared" si="69"/>
        <v>0.57567063222958803</v>
      </c>
      <c r="P299" s="32">
        <f>SUM(P263:P266,P268:P274,P276:P284,P286:P291,P293:P297)</f>
        <v>12614880</v>
      </c>
      <c r="Q299" s="32">
        <f>SUM(Q263:Q266,Q268:Q274,Q276:Q284,Q286:Q291,Q293:Q297)</f>
        <v>68965220</v>
      </c>
      <c r="R299" s="32">
        <f>SUM(R263:R266,R268:R274,R276:R284,R286:R291,R293:R297)</f>
        <v>66233581</v>
      </c>
      <c r="S299" s="32">
        <f>SUM(S263:S266,S268:S274,S276:S284,S286:S291,S293:S297)</f>
        <v>39934314</v>
      </c>
      <c r="T299" s="37">
        <f t="shared" si="70"/>
        <v>0.60293152502202774</v>
      </c>
      <c r="U299" s="37">
        <f t="shared" si="71"/>
        <v>5.8490449374072551E-2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1458470924</v>
      </c>
      <c r="E302" s="31">
        <v>1523879281</v>
      </c>
      <c r="F302" s="31">
        <v>316240114</v>
      </c>
      <c r="G302" s="36">
        <f t="shared" ref="G302:G339" si="72">IF(($D302     =0),0,($F302     /$D302     ))</f>
        <v>0.21682990644248182</v>
      </c>
      <c r="H302" s="31">
        <v>417083391</v>
      </c>
      <c r="I302" s="36">
        <f t="shared" ref="I302:I339" si="73">IF(($D302     =0),0,($H302     /$D302     ))</f>
        <v>0.28597305858940797</v>
      </c>
      <c r="J302" s="31">
        <v>319476373</v>
      </c>
      <c r="K302" s="36">
        <f t="shared" ref="K302:K339" si="74">IF(($E302     =0),0,($J302     /$E302     ))</f>
        <v>0.20964677253853942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1052799878</v>
      </c>
      <c r="O302" s="36">
        <f t="shared" ref="O302:O339" si="77">IF(($E302     =0),0,($N302     /$E302     ))</f>
        <v>0.69086829326082289</v>
      </c>
      <c r="P302" s="31">
        <v>360662135</v>
      </c>
      <c r="Q302" s="31">
        <v>1656764435</v>
      </c>
      <c r="R302" s="31">
        <v>1745134283</v>
      </c>
      <c r="S302" s="31">
        <v>1148262687</v>
      </c>
      <c r="T302" s="36">
        <f t="shared" ref="T302:T339" si="78">IF(($R302     =0),0,($S302     /$R302     ))</f>
        <v>0.65797955961650201</v>
      </c>
      <c r="U302" s="36">
        <f t="shared" ref="U302:U339" si="79">IF(($P302     =0),0,(($J302     /$P302     )-1))</f>
        <v>-0.11419485996221923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1458470924</v>
      </c>
      <c r="E303" s="32">
        <f>E302</f>
        <v>1523879281</v>
      </c>
      <c r="F303" s="32">
        <f>F302</f>
        <v>316240114</v>
      </c>
      <c r="G303" s="37">
        <f t="shared" si="72"/>
        <v>0.21682990644248182</v>
      </c>
      <c r="H303" s="32">
        <f>H302</f>
        <v>417083391</v>
      </c>
      <c r="I303" s="37">
        <f t="shared" si="73"/>
        <v>0.28597305858940797</v>
      </c>
      <c r="J303" s="32">
        <f>J302</f>
        <v>319476373</v>
      </c>
      <c r="K303" s="37">
        <f t="shared" si="74"/>
        <v>0.20964677253853942</v>
      </c>
      <c r="L303" s="32">
        <f>L302</f>
        <v>0</v>
      </c>
      <c r="M303" s="37">
        <f t="shared" si="75"/>
        <v>0</v>
      </c>
      <c r="N303" s="32">
        <f t="shared" si="76"/>
        <v>1052799878</v>
      </c>
      <c r="O303" s="37">
        <f t="shared" si="77"/>
        <v>0.69086829326082289</v>
      </c>
      <c r="P303" s="32">
        <f>P302</f>
        <v>360662135</v>
      </c>
      <c r="Q303" s="32">
        <f>Q302</f>
        <v>1656764435</v>
      </c>
      <c r="R303" s="32">
        <f>R302</f>
        <v>1745134283</v>
      </c>
      <c r="S303" s="32">
        <f>S302</f>
        <v>1148262687</v>
      </c>
      <c r="T303" s="37">
        <f t="shared" si="78"/>
        <v>0.65797955961650201</v>
      </c>
      <c r="U303" s="37">
        <f t="shared" si="79"/>
        <v>-0.11419485996221923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3746981</v>
      </c>
      <c r="E304" s="31">
        <v>7243294</v>
      </c>
      <c r="F304" s="31">
        <v>579967</v>
      </c>
      <c r="G304" s="36">
        <f t="shared" si="72"/>
        <v>0.15478247687938637</v>
      </c>
      <c r="H304" s="31">
        <v>734300</v>
      </c>
      <c r="I304" s="36">
        <f t="shared" si="73"/>
        <v>0.19597110313609811</v>
      </c>
      <c r="J304" s="31">
        <v>3412817</v>
      </c>
      <c r="K304" s="36">
        <f t="shared" si="74"/>
        <v>0.47116919456810674</v>
      </c>
      <c r="L304" s="31">
        <v>0</v>
      </c>
      <c r="M304" s="36">
        <f t="shared" si="75"/>
        <v>0</v>
      </c>
      <c r="N304" s="31">
        <f t="shared" si="76"/>
        <v>4727084</v>
      </c>
      <c r="O304" s="36">
        <f t="shared" si="77"/>
        <v>0.65261523279325673</v>
      </c>
      <c r="P304" s="31">
        <v>713488</v>
      </c>
      <c r="Q304" s="31">
        <v>2503769</v>
      </c>
      <c r="R304" s="31">
        <v>3581115</v>
      </c>
      <c r="S304" s="31">
        <v>1334452</v>
      </c>
      <c r="T304" s="36">
        <f t="shared" si="78"/>
        <v>0.37263589692037258</v>
      </c>
      <c r="U304" s="36">
        <f t="shared" si="79"/>
        <v>3.7832857735519028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5592666</v>
      </c>
      <c r="E305" s="31">
        <v>6862930</v>
      </c>
      <c r="F305" s="31">
        <v>506418</v>
      </c>
      <c r="G305" s="36">
        <f t="shared" si="72"/>
        <v>9.0550374365284819E-2</v>
      </c>
      <c r="H305" s="31">
        <v>633222</v>
      </c>
      <c r="I305" s="36">
        <f t="shared" si="73"/>
        <v>0.11322363967381567</v>
      </c>
      <c r="J305" s="31">
        <v>3359059</v>
      </c>
      <c r="K305" s="36">
        <f t="shared" si="74"/>
        <v>0.48944969568391344</v>
      </c>
      <c r="L305" s="31">
        <v>0</v>
      </c>
      <c r="M305" s="36">
        <f t="shared" si="75"/>
        <v>0</v>
      </c>
      <c r="N305" s="31">
        <f t="shared" si="76"/>
        <v>4498699</v>
      </c>
      <c r="O305" s="36">
        <f t="shared" si="77"/>
        <v>0.65550705019576183</v>
      </c>
      <c r="P305" s="31">
        <v>489505</v>
      </c>
      <c r="Q305" s="31">
        <v>6456570</v>
      </c>
      <c r="R305" s="31">
        <v>6030320</v>
      </c>
      <c r="S305" s="31">
        <v>4476453</v>
      </c>
      <c r="T305" s="36">
        <f t="shared" si="78"/>
        <v>0.74232428793165206</v>
      </c>
      <c r="U305" s="36">
        <f t="shared" si="79"/>
        <v>5.8621546255911587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14171000</v>
      </c>
      <c r="E306" s="31">
        <v>14596670</v>
      </c>
      <c r="F306" s="31">
        <v>7495674</v>
      </c>
      <c r="G306" s="36">
        <f t="shared" si="72"/>
        <v>0.52894460517959208</v>
      </c>
      <c r="H306" s="31">
        <v>1826981</v>
      </c>
      <c r="I306" s="36">
        <f t="shared" si="73"/>
        <v>0.12892392915108319</v>
      </c>
      <c r="J306" s="31">
        <v>674023</v>
      </c>
      <c r="K306" s="36">
        <f t="shared" si="74"/>
        <v>4.6176490939371789E-2</v>
      </c>
      <c r="L306" s="31">
        <v>0</v>
      </c>
      <c r="M306" s="36">
        <f t="shared" si="75"/>
        <v>0</v>
      </c>
      <c r="N306" s="31">
        <f t="shared" si="76"/>
        <v>9996678</v>
      </c>
      <c r="O306" s="36">
        <f t="shared" si="77"/>
        <v>0.6848601770129763</v>
      </c>
      <c r="P306" s="31">
        <v>15358428</v>
      </c>
      <c r="Q306" s="31">
        <v>28792152</v>
      </c>
      <c r="R306" s="31">
        <v>89197012</v>
      </c>
      <c r="S306" s="31">
        <v>17610733</v>
      </c>
      <c r="T306" s="36">
        <f t="shared" si="78"/>
        <v>0.19743635582770419</v>
      </c>
      <c r="U306" s="36">
        <f t="shared" si="79"/>
        <v>-0.95611380279283786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71768095</v>
      </c>
      <c r="E307" s="31">
        <v>42604680</v>
      </c>
      <c r="F307" s="31">
        <v>2175702</v>
      </c>
      <c r="G307" s="36">
        <f t="shared" si="72"/>
        <v>3.0315727343745155E-2</v>
      </c>
      <c r="H307" s="31">
        <v>8961286</v>
      </c>
      <c r="I307" s="36">
        <f t="shared" si="73"/>
        <v>0.12486448191219232</v>
      </c>
      <c r="J307" s="31">
        <v>11271500</v>
      </c>
      <c r="K307" s="36">
        <f t="shared" si="74"/>
        <v>0.26456013752479773</v>
      </c>
      <c r="L307" s="31">
        <v>0</v>
      </c>
      <c r="M307" s="36">
        <f t="shared" si="75"/>
        <v>0</v>
      </c>
      <c r="N307" s="31">
        <f t="shared" si="76"/>
        <v>22408488</v>
      </c>
      <c r="O307" s="36">
        <f t="shared" si="77"/>
        <v>0.52596306321277386</v>
      </c>
      <c r="P307" s="31">
        <v>2979115</v>
      </c>
      <c r="Q307" s="31">
        <v>62179443</v>
      </c>
      <c r="R307" s="31">
        <v>33374385</v>
      </c>
      <c r="S307" s="31">
        <v>8558099</v>
      </c>
      <c r="T307" s="36">
        <f t="shared" si="78"/>
        <v>0.25642716712233049</v>
      </c>
      <c r="U307" s="36">
        <f t="shared" si="79"/>
        <v>2.783506175491715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141231363</v>
      </c>
      <c r="E308" s="31">
        <v>153300547</v>
      </c>
      <c r="F308" s="31">
        <v>2031446</v>
      </c>
      <c r="G308" s="36">
        <f t="shared" si="72"/>
        <v>1.4383816433181347E-2</v>
      </c>
      <c r="H308" s="31">
        <v>75569771</v>
      </c>
      <c r="I308" s="36">
        <f t="shared" si="73"/>
        <v>0.53507782828662498</v>
      </c>
      <c r="J308" s="31">
        <v>56782382</v>
      </c>
      <c r="K308" s="36">
        <f t="shared" si="74"/>
        <v>0.37039908278996553</v>
      </c>
      <c r="L308" s="31">
        <v>0</v>
      </c>
      <c r="M308" s="36">
        <f t="shared" si="75"/>
        <v>0</v>
      </c>
      <c r="N308" s="31">
        <f t="shared" si="76"/>
        <v>134383599</v>
      </c>
      <c r="O308" s="36">
        <f t="shared" si="77"/>
        <v>0.87660221460266541</v>
      </c>
      <c r="P308" s="31">
        <v>955411</v>
      </c>
      <c r="Q308" s="31">
        <v>22192024</v>
      </c>
      <c r="R308" s="31">
        <v>13385218</v>
      </c>
      <c r="S308" s="31">
        <v>2994518</v>
      </c>
      <c r="T308" s="36">
        <f t="shared" si="78"/>
        <v>0.2237182838561165</v>
      </c>
      <c r="U308" s="36">
        <f t="shared" si="79"/>
        <v>58.432413903545175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0</v>
      </c>
      <c r="E309" s="31">
        <v>0</v>
      </c>
      <c r="F309" s="31">
        <v>0</v>
      </c>
      <c r="G309" s="36">
        <f t="shared" si="72"/>
        <v>0</v>
      </c>
      <c r="H309" s="31">
        <v>0</v>
      </c>
      <c r="I309" s="36">
        <f t="shared" si="73"/>
        <v>0</v>
      </c>
      <c r="J309" s="31">
        <v>0</v>
      </c>
      <c r="K309" s="36">
        <f t="shared" si="74"/>
        <v>0</v>
      </c>
      <c r="L309" s="31">
        <v>0</v>
      </c>
      <c r="M309" s="36">
        <f t="shared" si="75"/>
        <v>0</v>
      </c>
      <c r="N309" s="31">
        <f t="shared" si="76"/>
        <v>0</v>
      </c>
      <c r="O309" s="36">
        <f t="shared" si="77"/>
        <v>0</v>
      </c>
      <c r="P309" s="31">
        <v>0</v>
      </c>
      <c r="Q309" s="31">
        <v>0</v>
      </c>
      <c r="R309" s="31">
        <v>0</v>
      </c>
      <c r="S309" s="31">
        <v>0</v>
      </c>
      <c r="T309" s="36">
        <f t="shared" si="78"/>
        <v>0</v>
      </c>
      <c r="U309" s="36">
        <f t="shared" si="79"/>
        <v>0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236510105</v>
      </c>
      <c r="E310" s="32">
        <f>SUM(E304:E309)</f>
        <v>224608121</v>
      </c>
      <c r="F310" s="32">
        <f>SUM(F304:F309)</f>
        <v>12789207</v>
      </c>
      <c r="G310" s="37">
        <f t="shared" si="72"/>
        <v>5.4074674737470518E-2</v>
      </c>
      <c r="H310" s="32">
        <f>SUM(H304:H309)</f>
        <v>87725560</v>
      </c>
      <c r="I310" s="37">
        <f t="shared" si="73"/>
        <v>0.37091675216160425</v>
      </c>
      <c r="J310" s="32">
        <f>SUM(J304:J309)</f>
        <v>75499781</v>
      </c>
      <c r="K310" s="37">
        <f t="shared" si="74"/>
        <v>0.33614003208726367</v>
      </c>
      <c r="L310" s="32">
        <f>SUM(L304:L309)</f>
        <v>0</v>
      </c>
      <c r="M310" s="37">
        <f t="shared" si="75"/>
        <v>0</v>
      </c>
      <c r="N310" s="32">
        <f t="shared" si="76"/>
        <v>176014548</v>
      </c>
      <c r="O310" s="37">
        <f t="shared" si="77"/>
        <v>0.78365175406992515</v>
      </c>
      <c r="P310" s="32">
        <f>SUM(P304:P309)</f>
        <v>20495947</v>
      </c>
      <c r="Q310" s="32">
        <f>SUM(Q304:Q309)</f>
        <v>122123958</v>
      </c>
      <c r="R310" s="32">
        <f>SUM(R304:R309)</f>
        <v>145568050</v>
      </c>
      <c r="S310" s="32">
        <f>SUM(S304:S309)</f>
        <v>34974255</v>
      </c>
      <c r="T310" s="37">
        <f t="shared" si="78"/>
        <v>0.24026051733192827</v>
      </c>
      <c r="U310" s="37">
        <f t="shared" si="79"/>
        <v>2.6836444297987305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9320688</v>
      </c>
      <c r="E311" s="31">
        <v>17049818</v>
      </c>
      <c r="F311" s="31">
        <v>1515373</v>
      </c>
      <c r="G311" s="36">
        <f t="shared" si="72"/>
        <v>0.16258166779104719</v>
      </c>
      <c r="H311" s="31">
        <v>1539774</v>
      </c>
      <c r="I311" s="36">
        <f t="shared" si="73"/>
        <v>0.16519960758261623</v>
      </c>
      <c r="J311" s="31">
        <v>1767507</v>
      </c>
      <c r="K311" s="36">
        <f t="shared" si="74"/>
        <v>0.10366720630097048</v>
      </c>
      <c r="L311" s="31">
        <v>0</v>
      </c>
      <c r="M311" s="36">
        <f t="shared" si="75"/>
        <v>0</v>
      </c>
      <c r="N311" s="31">
        <f t="shared" si="76"/>
        <v>4822654</v>
      </c>
      <c r="O311" s="36">
        <f t="shared" si="77"/>
        <v>0.28285662638744885</v>
      </c>
      <c r="P311" s="31">
        <v>9593358</v>
      </c>
      <c r="Q311" s="31">
        <v>40899306</v>
      </c>
      <c r="R311" s="31">
        <v>36821180</v>
      </c>
      <c r="S311" s="31">
        <v>17338184</v>
      </c>
      <c r="T311" s="36">
        <f t="shared" si="78"/>
        <v>0.4708752951426326</v>
      </c>
      <c r="U311" s="36">
        <f t="shared" si="79"/>
        <v>-0.81575721452279792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109375972</v>
      </c>
      <c r="E312" s="31">
        <v>94852169</v>
      </c>
      <c r="F312" s="31">
        <v>17380493</v>
      </c>
      <c r="G312" s="36">
        <f t="shared" si="72"/>
        <v>0.15890595239693048</v>
      </c>
      <c r="H312" s="31">
        <v>18526329</v>
      </c>
      <c r="I312" s="36">
        <f t="shared" si="73"/>
        <v>0.16938207415427586</v>
      </c>
      <c r="J312" s="31">
        <v>21181149</v>
      </c>
      <c r="K312" s="36">
        <f t="shared" si="74"/>
        <v>0.22330695463590294</v>
      </c>
      <c r="L312" s="31">
        <v>0</v>
      </c>
      <c r="M312" s="36">
        <f t="shared" si="75"/>
        <v>0</v>
      </c>
      <c r="N312" s="31">
        <f t="shared" si="76"/>
        <v>57087971</v>
      </c>
      <c r="O312" s="36">
        <f t="shared" si="77"/>
        <v>0.60186257838763813</v>
      </c>
      <c r="P312" s="31">
        <v>16524557</v>
      </c>
      <c r="Q312" s="31">
        <v>95595706</v>
      </c>
      <c r="R312" s="31">
        <v>100089631</v>
      </c>
      <c r="S312" s="31">
        <v>59735587</v>
      </c>
      <c r="T312" s="36">
        <f t="shared" si="78"/>
        <v>0.5968209334291581</v>
      </c>
      <c r="U312" s="36">
        <f t="shared" si="79"/>
        <v>0.28179829571225423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63247100</v>
      </c>
      <c r="E313" s="31">
        <v>66903774</v>
      </c>
      <c r="F313" s="31">
        <v>2108602</v>
      </c>
      <c r="G313" s="36">
        <f t="shared" si="72"/>
        <v>3.3339109619255271E-2</v>
      </c>
      <c r="H313" s="31">
        <v>18010352</v>
      </c>
      <c r="I313" s="36">
        <f t="shared" si="73"/>
        <v>0.28476170448921767</v>
      </c>
      <c r="J313" s="31">
        <v>10698507</v>
      </c>
      <c r="K313" s="36">
        <f t="shared" si="74"/>
        <v>0.15990887150850414</v>
      </c>
      <c r="L313" s="31">
        <v>0</v>
      </c>
      <c r="M313" s="36">
        <f t="shared" si="75"/>
        <v>0</v>
      </c>
      <c r="N313" s="31">
        <f t="shared" si="76"/>
        <v>30817461</v>
      </c>
      <c r="O313" s="36">
        <f t="shared" si="77"/>
        <v>0.4606236562977748</v>
      </c>
      <c r="P313" s="31">
        <v>19139451</v>
      </c>
      <c r="Q313" s="31">
        <v>42610599</v>
      </c>
      <c r="R313" s="31">
        <v>54352453</v>
      </c>
      <c r="S313" s="31">
        <v>28020107</v>
      </c>
      <c r="T313" s="36">
        <f t="shared" si="78"/>
        <v>0.51552607938412642</v>
      </c>
      <c r="U313" s="36">
        <f t="shared" si="79"/>
        <v>-0.44102330834881309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44484856</v>
      </c>
      <c r="E314" s="31">
        <v>33407267</v>
      </c>
      <c r="F314" s="31">
        <v>4216522</v>
      </c>
      <c r="G314" s="36">
        <f t="shared" si="72"/>
        <v>9.4785560281458486E-2</v>
      </c>
      <c r="H314" s="31">
        <v>1442092</v>
      </c>
      <c r="I314" s="36">
        <f t="shared" si="73"/>
        <v>3.241759397849911E-2</v>
      </c>
      <c r="J314" s="31">
        <v>6890929</v>
      </c>
      <c r="K314" s="36">
        <f t="shared" si="74"/>
        <v>0.20627036027819934</v>
      </c>
      <c r="L314" s="31">
        <v>0</v>
      </c>
      <c r="M314" s="36">
        <f t="shared" si="75"/>
        <v>0</v>
      </c>
      <c r="N314" s="31">
        <f t="shared" si="76"/>
        <v>12549543</v>
      </c>
      <c r="O314" s="36">
        <f t="shared" si="77"/>
        <v>0.3756530876949617</v>
      </c>
      <c r="P314" s="31">
        <v>6439626</v>
      </c>
      <c r="Q314" s="31">
        <v>31122947</v>
      </c>
      <c r="R314" s="31">
        <v>27497227</v>
      </c>
      <c r="S314" s="31">
        <v>15401993</v>
      </c>
      <c r="T314" s="36">
        <f t="shared" si="78"/>
        <v>0.56012895409417107</v>
      </c>
      <c r="U314" s="36">
        <f t="shared" si="79"/>
        <v>7.008217557976204E-2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31066337</v>
      </c>
      <c r="E315" s="31">
        <v>28277603</v>
      </c>
      <c r="F315" s="31">
        <v>3548434</v>
      </c>
      <c r="G315" s="36">
        <f t="shared" si="72"/>
        <v>0.11422119060898618</v>
      </c>
      <c r="H315" s="31">
        <v>1756962</v>
      </c>
      <c r="I315" s="36">
        <f t="shared" si="73"/>
        <v>5.6555170955623124E-2</v>
      </c>
      <c r="J315" s="31">
        <v>-2022962</v>
      </c>
      <c r="K315" s="36">
        <f t="shared" si="74"/>
        <v>-7.1539373404457235E-2</v>
      </c>
      <c r="L315" s="31">
        <v>0</v>
      </c>
      <c r="M315" s="36">
        <f t="shared" si="75"/>
        <v>0</v>
      </c>
      <c r="N315" s="31">
        <f t="shared" si="76"/>
        <v>3282434</v>
      </c>
      <c r="O315" s="36">
        <f t="shared" si="77"/>
        <v>0.11607893356448919</v>
      </c>
      <c r="P315" s="31">
        <v>17815875</v>
      </c>
      <c r="Q315" s="31">
        <v>47881693</v>
      </c>
      <c r="R315" s="31">
        <v>50775322</v>
      </c>
      <c r="S315" s="31">
        <v>33060378</v>
      </c>
      <c r="T315" s="36">
        <f t="shared" si="78"/>
        <v>0.65111114411051885</v>
      </c>
      <c r="U315" s="36">
        <f t="shared" si="79"/>
        <v>-1.1135482820798865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0</v>
      </c>
      <c r="E316" s="31">
        <v>0</v>
      </c>
      <c r="F316" s="31">
        <v>0</v>
      </c>
      <c r="G316" s="36">
        <f t="shared" si="72"/>
        <v>0</v>
      </c>
      <c r="H316" s="31">
        <v>0</v>
      </c>
      <c r="I316" s="36">
        <f t="shared" si="73"/>
        <v>0</v>
      </c>
      <c r="J316" s="31">
        <v>0</v>
      </c>
      <c r="K316" s="36">
        <f t="shared" si="74"/>
        <v>0</v>
      </c>
      <c r="L316" s="31">
        <v>0</v>
      </c>
      <c r="M316" s="36">
        <f t="shared" si="75"/>
        <v>0</v>
      </c>
      <c r="N316" s="31">
        <f t="shared" si="76"/>
        <v>0</v>
      </c>
      <c r="O316" s="36">
        <f t="shared" si="77"/>
        <v>0</v>
      </c>
      <c r="P316" s="31">
        <v>0</v>
      </c>
      <c r="Q316" s="31">
        <v>0</v>
      </c>
      <c r="R316" s="31">
        <v>0</v>
      </c>
      <c r="S316" s="31">
        <v>0</v>
      </c>
      <c r="T316" s="36">
        <f t="shared" si="78"/>
        <v>0</v>
      </c>
      <c r="U316" s="36">
        <f t="shared" si="79"/>
        <v>0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257494953</v>
      </c>
      <c r="E317" s="32">
        <f>SUM(E311:E316)</f>
        <v>240490631</v>
      </c>
      <c r="F317" s="32">
        <f>SUM(F311:F316)</f>
        <v>28769424</v>
      </c>
      <c r="G317" s="37">
        <f t="shared" si="72"/>
        <v>0.11172810831752497</v>
      </c>
      <c r="H317" s="32">
        <f>SUM(H311:H316)</f>
        <v>41275509</v>
      </c>
      <c r="I317" s="37">
        <f t="shared" si="73"/>
        <v>0.16029638064401208</v>
      </c>
      <c r="J317" s="32">
        <f>SUM(J311:J316)</f>
        <v>38515130</v>
      </c>
      <c r="K317" s="37">
        <f t="shared" si="74"/>
        <v>0.16015230963404972</v>
      </c>
      <c r="L317" s="32">
        <f>SUM(L311:L316)</f>
        <v>0</v>
      </c>
      <c r="M317" s="37">
        <f t="shared" si="75"/>
        <v>0</v>
      </c>
      <c r="N317" s="32">
        <f t="shared" si="76"/>
        <v>108560063</v>
      </c>
      <c r="O317" s="37">
        <f t="shared" si="77"/>
        <v>0.45141077865939816</v>
      </c>
      <c r="P317" s="32">
        <f>SUM(P311:P316)</f>
        <v>69512867</v>
      </c>
      <c r="Q317" s="32">
        <f>SUM(Q311:Q316)</f>
        <v>258110251</v>
      </c>
      <c r="R317" s="32">
        <f>SUM(R311:R316)</f>
        <v>269535813</v>
      </c>
      <c r="S317" s="32">
        <f>SUM(S311:S316)</f>
        <v>153556249</v>
      </c>
      <c r="T317" s="37">
        <f t="shared" si="78"/>
        <v>0.56970629353806868</v>
      </c>
      <c r="U317" s="37">
        <f t="shared" si="79"/>
        <v>-0.44592804667371866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27989400</v>
      </c>
      <c r="E318" s="31">
        <v>26407318</v>
      </c>
      <c r="F318" s="31">
        <v>2964944</v>
      </c>
      <c r="G318" s="36">
        <f t="shared" si="72"/>
        <v>0.10593095957755436</v>
      </c>
      <c r="H318" s="31">
        <v>3805806</v>
      </c>
      <c r="I318" s="36">
        <f t="shared" si="73"/>
        <v>0.1359731183948209</v>
      </c>
      <c r="J318" s="31">
        <v>4071077</v>
      </c>
      <c r="K318" s="36">
        <f t="shared" si="74"/>
        <v>0.1541647281257415</v>
      </c>
      <c r="L318" s="31">
        <v>0</v>
      </c>
      <c r="M318" s="36">
        <f t="shared" si="75"/>
        <v>0</v>
      </c>
      <c r="N318" s="31">
        <f t="shared" si="76"/>
        <v>10841827</v>
      </c>
      <c r="O318" s="36">
        <f t="shared" si="77"/>
        <v>0.41056145875927269</v>
      </c>
      <c r="P318" s="31">
        <v>8255528</v>
      </c>
      <c r="Q318" s="31">
        <v>20643266</v>
      </c>
      <c r="R318" s="31">
        <v>24382439</v>
      </c>
      <c r="S318" s="31">
        <v>17574379</v>
      </c>
      <c r="T318" s="36">
        <f t="shared" si="78"/>
        <v>0.72078018938138222</v>
      </c>
      <c r="U318" s="36">
        <f t="shared" si="79"/>
        <v>-0.50686655051015506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50232105</v>
      </c>
      <c r="E319" s="31">
        <v>48152448</v>
      </c>
      <c r="F319" s="31">
        <v>17071550</v>
      </c>
      <c r="G319" s="36">
        <f t="shared" si="72"/>
        <v>0.33985336668650457</v>
      </c>
      <c r="H319" s="31">
        <v>15021447</v>
      </c>
      <c r="I319" s="36">
        <f t="shared" si="73"/>
        <v>0.29904076287465953</v>
      </c>
      <c r="J319" s="31">
        <v>1417350</v>
      </c>
      <c r="K319" s="36">
        <f t="shared" si="74"/>
        <v>2.9434640581513113E-2</v>
      </c>
      <c r="L319" s="31">
        <v>0</v>
      </c>
      <c r="M319" s="36">
        <f t="shared" si="75"/>
        <v>0</v>
      </c>
      <c r="N319" s="31">
        <f t="shared" si="76"/>
        <v>33510347</v>
      </c>
      <c r="O319" s="36">
        <f t="shared" si="77"/>
        <v>0.69592198095515312</v>
      </c>
      <c r="P319" s="31">
        <v>11455274</v>
      </c>
      <c r="Q319" s="31">
        <v>91482468</v>
      </c>
      <c r="R319" s="31">
        <v>86723606</v>
      </c>
      <c r="S319" s="31">
        <v>70967174</v>
      </c>
      <c r="T319" s="36">
        <f t="shared" si="78"/>
        <v>0.81831438143842861</v>
      </c>
      <c r="U319" s="36">
        <f t="shared" si="79"/>
        <v>-0.87627096479752464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13263863</v>
      </c>
      <c r="E320" s="31">
        <v>5695786</v>
      </c>
      <c r="F320" s="31">
        <v>949075</v>
      </c>
      <c r="G320" s="36">
        <f t="shared" si="72"/>
        <v>7.1553438089642513E-2</v>
      </c>
      <c r="H320" s="31">
        <v>1168617</v>
      </c>
      <c r="I320" s="36">
        <f t="shared" si="73"/>
        <v>8.8105327987781534E-2</v>
      </c>
      <c r="J320" s="31">
        <v>984308</v>
      </c>
      <c r="K320" s="36">
        <f t="shared" si="74"/>
        <v>0.17281337465979235</v>
      </c>
      <c r="L320" s="31">
        <v>0</v>
      </c>
      <c r="M320" s="36">
        <f t="shared" si="75"/>
        <v>0</v>
      </c>
      <c r="N320" s="31">
        <f t="shared" si="76"/>
        <v>3102000</v>
      </c>
      <c r="O320" s="36">
        <f t="shared" si="77"/>
        <v>0.54461315786793951</v>
      </c>
      <c r="P320" s="31">
        <v>838506</v>
      </c>
      <c r="Q320" s="31">
        <v>8096041</v>
      </c>
      <c r="R320" s="31">
        <v>9897234</v>
      </c>
      <c r="S320" s="31">
        <v>2538082</v>
      </c>
      <c r="T320" s="36">
        <f t="shared" si="78"/>
        <v>0.25644356797060675</v>
      </c>
      <c r="U320" s="36">
        <f t="shared" si="79"/>
        <v>0.17388307298934058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94479767</v>
      </c>
      <c r="E321" s="31">
        <v>112005383</v>
      </c>
      <c r="F321" s="31">
        <v>17577649</v>
      </c>
      <c r="G321" s="36">
        <f t="shared" si="72"/>
        <v>0.18604670140645033</v>
      </c>
      <c r="H321" s="31">
        <v>19947577</v>
      </c>
      <c r="I321" s="36">
        <f t="shared" si="73"/>
        <v>0.21113067520583534</v>
      </c>
      <c r="J321" s="31">
        <v>20558904</v>
      </c>
      <c r="K321" s="36">
        <f t="shared" si="74"/>
        <v>0.18355282084969077</v>
      </c>
      <c r="L321" s="31">
        <v>0</v>
      </c>
      <c r="M321" s="36">
        <f t="shared" si="75"/>
        <v>0</v>
      </c>
      <c r="N321" s="31">
        <f t="shared" si="76"/>
        <v>58084130</v>
      </c>
      <c r="O321" s="36">
        <f t="shared" si="77"/>
        <v>0.51858337915776775</v>
      </c>
      <c r="P321" s="31">
        <v>38142290</v>
      </c>
      <c r="Q321" s="31">
        <v>101225352</v>
      </c>
      <c r="R321" s="31">
        <v>131727508</v>
      </c>
      <c r="S321" s="31">
        <v>86853254</v>
      </c>
      <c r="T321" s="36">
        <f t="shared" si="78"/>
        <v>0.65934029511892078</v>
      </c>
      <c r="U321" s="36">
        <f t="shared" si="79"/>
        <v>-0.46099450242762041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0</v>
      </c>
      <c r="E322" s="31">
        <v>0</v>
      </c>
      <c r="F322" s="31">
        <v>0</v>
      </c>
      <c r="G322" s="36">
        <f t="shared" si="72"/>
        <v>0</v>
      </c>
      <c r="H322" s="31">
        <v>0</v>
      </c>
      <c r="I322" s="36">
        <f t="shared" si="73"/>
        <v>0</v>
      </c>
      <c r="J322" s="31">
        <v>0</v>
      </c>
      <c r="K322" s="36">
        <f t="shared" si="74"/>
        <v>0</v>
      </c>
      <c r="L322" s="31">
        <v>0</v>
      </c>
      <c r="M322" s="36">
        <f t="shared" si="75"/>
        <v>0</v>
      </c>
      <c r="N322" s="31">
        <f t="shared" si="76"/>
        <v>0</v>
      </c>
      <c r="O322" s="36">
        <f t="shared" si="77"/>
        <v>0</v>
      </c>
      <c r="P322" s="31">
        <v>0</v>
      </c>
      <c r="Q322" s="31">
        <v>0</v>
      </c>
      <c r="R322" s="31">
        <v>0</v>
      </c>
      <c r="S322" s="31">
        <v>0</v>
      </c>
      <c r="T322" s="36">
        <f t="shared" si="78"/>
        <v>0</v>
      </c>
      <c r="U322" s="36">
        <f t="shared" si="79"/>
        <v>0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185965135</v>
      </c>
      <c r="E323" s="32">
        <f>SUM(E318:E322)</f>
        <v>192260935</v>
      </c>
      <c r="F323" s="32">
        <f>SUM(F318:F322)</f>
        <v>38563218</v>
      </c>
      <c r="G323" s="37">
        <f t="shared" si="72"/>
        <v>0.20736799938332526</v>
      </c>
      <c r="H323" s="32">
        <f>SUM(H318:H322)</f>
        <v>39943447</v>
      </c>
      <c r="I323" s="37">
        <f t="shared" si="73"/>
        <v>0.21478997662653271</v>
      </c>
      <c r="J323" s="32">
        <f>SUM(J318:J322)</f>
        <v>27031639</v>
      </c>
      <c r="K323" s="37">
        <f t="shared" si="74"/>
        <v>0.14059870768858998</v>
      </c>
      <c r="L323" s="32">
        <f>SUM(L318:L322)</f>
        <v>0</v>
      </c>
      <c r="M323" s="37">
        <f t="shared" si="75"/>
        <v>0</v>
      </c>
      <c r="N323" s="32">
        <f t="shared" si="76"/>
        <v>105538304</v>
      </c>
      <c r="O323" s="37">
        <f t="shared" si="77"/>
        <v>0.54893264718597146</v>
      </c>
      <c r="P323" s="32">
        <f>SUM(P318:P322)</f>
        <v>58691598</v>
      </c>
      <c r="Q323" s="32">
        <f>SUM(Q318:Q322)</f>
        <v>221447127</v>
      </c>
      <c r="R323" s="32">
        <f>SUM(R318:R322)</f>
        <v>252730787</v>
      </c>
      <c r="S323" s="32">
        <f>SUM(S318:S322)</f>
        <v>177932889</v>
      </c>
      <c r="T323" s="37">
        <f t="shared" si="78"/>
        <v>0.70404120966868988</v>
      </c>
      <c r="U323" s="37">
        <f t="shared" si="79"/>
        <v>-0.53942915304504058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6962457</v>
      </c>
      <c r="E324" s="31">
        <v>4018014</v>
      </c>
      <c r="F324" s="31">
        <v>310988</v>
      </c>
      <c r="G324" s="36">
        <f t="shared" si="72"/>
        <v>4.4666415893125082E-2</v>
      </c>
      <c r="H324" s="31">
        <v>2248577</v>
      </c>
      <c r="I324" s="36">
        <f t="shared" si="73"/>
        <v>0.3229573985160698</v>
      </c>
      <c r="J324" s="31">
        <v>352444</v>
      </c>
      <c r="K324" s="36">
        <f t="shared" si="74"/>
        <v>8.7715971124042877E-2</v>
      </c>
      <c r="L324" s="31">
        <v>0</v>
      </c>
      <c r="M324" s="36">
        <f t="shared" si="75"/>
        <v>0</v>
      </c>
      <c r="N324" s="31">
        <f t="shared" si="76"/>
        <v>2912009</v>
      </c>
      <c r="O324" s="36">
        <f t="shared" si="77"/>
        <v>0.7247383906576732</v>
      </c>
      <c r="P324" s="31">
        <v>1337515</v>
      </c>
      <c r="Q324" s="31">
        <v>21107307</v>
      </c>
      <c r="R324" s="31">
        <v>21107307</v>
      </c>
      <c r="S324" s="31">
        <v>8062382</v>
      </c>
      <c r="T324" s="36">
        <f t="shared" si="78"/>
        <v>0.38197113445121161</v>
      </c>
      <c r="U324" s="36">
        <f t="shared" si="79"/>
        <v>-0.73649342250367278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25170064</v>
      </c>
      <c r="E325" s="31">
        <v>9396467</v>
      </c>
      <c r="F325" s="31">
        <v>532536</v>
      </c>
      <c r="G325" s="36">
        <f t="shared" si="72"/>
        <v>2.1157514736553709E-2</v>
      </c>
      <c r="H325" s="31">
        <v>927528</v>
      </c>
      <c r="I325" s="36">
        <f t="shared" si="73"/>
        <v>3.6850442652827581E-2</v>
      </c>
      <c r="J325" s="31">
        <v>875296</v>
      </c>
      <c r="K325" s="36">
        <f t="shared" si="74"/>
        <v>9.3151606875222351E-2</v>
      </c>
      <c r="L325" s="31">
        <v>0</v>
      </c>
      <c r="M325" s="36">
        <f t="shared" si="75"/>
        <v>0</v>
      </c>
      <c r="N325" s="31">
        <f t="shared" si="76"/>
        <v>2335360</v>
      </c>
      <c r="O325" s="36">
        <f t="shared" si="77"/>
        <v>0.24853596569859715</v>
      </c>
      <c r="P325" s="31">
        <v>4758524</v>
      </c>
      <c r="Q325" s="31">
        <v>14712043</v>
      </c>
      <c r="R325" s="31">
        <v>28813076</v>
      </c>
      <c r="S325" s="31">
        <v>13629270</v>
      </c>
      <c r="T325" s="36">
        <f t="shared" si="78"/>
        <v>0.47302377573293458</v>
      </c>
      <c r="U325" s="36">
        <f t="shared" si="79"/>
        <v>-0.81605724800379276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64305424</v>
      </c>
      <c r="E326" s="31">
        <v>52709277</v>
      </c>
      <c r="F326" s="31">
        <v>11813005</v>
      </c>
      <c r="G326" s="36">
        <f t="shared" si="72"/>
        <v>0.18370153348184129</v>
      </c>
      <c r="H326" s="31">
        <v>20924759</v>
      </c>
      <c r="I326" s="36">
        <f t="shared" si="73"/>
        <v>0.32539648599471171</v>
      </c>
      <c r="J326" s="31">
        <v>10374437</v>
      </c>
      <c r="K326" s="36">
        <f t="shared" si="74"/>
        <v>0.19682373939600803</v>
      </c>
      <c r="L326" s="31">
        <v>0</v>
      </c>
      <c r="M326" s="36">
        <f t="shared" si="75"/>
        <v>0</v>
      </c>
      <c r="N326" s="31">
        <f t="shared" si="76"/>
        <v>43112201</v>
      </c>
      <c r="O326" s="36">
        <f t="shared" si="77"/>
        <v>0.81792434754891441</v>
      </c>
      <c r="P326" s="31">
        <v>4835174</v>
      </c>
      <c r="Q326" s="31">
        <v>53173364</v>
      </c>
      <c r="R326" s="31">
        <v>40627600</v>
      </c>
      <c r="S326" s="31">
        <v>23754526</v>
      </c>
      <c r="T326" s="36">
        <f t="shared" si="78"/>
        <v>0.58468937372623542</v>
      </c>
      <c r="U326" s="36">
        <f t="shared" si="79"/>
        <v>1.1456181308056337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44785450</v>
      </c>
      <c r="E327" s="31">
        <v>43145574</v>
      </c>
      <c r="F327" s="31">
        <v>5577496</v>
      </c>
      <c r="G327" s="36">
        <f t="shared" si="72"/>
        <v>0.12453812566358047</v>
      </c>
      <c r="H327" s="31">
        <v>11400884</v>
      </c>
      <c r="I327" s="36">
        <f t="shared" si="73"/>
        <v>0.25456669521016312</v>
      </c>
      <c r="J327" s="31">
        <v>8217698</v>
      </c>
      <c r="K327" s="36">
        <f t="shared" si="74"/>
        <v>0.19046444949370706</v>
      </c>
      <c r="L327" s="31">
        <v>0</v>
      </c>
      <c r="M327" s="36">
        <f t="shared" si="75"/>
        <v>0</v>
      </c>
      <c r="N327" s="31">
        <f t="shared" si="76"/>
        <v>25196078</v>
      </c>
      <c r="O327" s="36">
        <f t="shared" si="77"/>
        <v>0.58397827781825318</v>
      </c>
      <c r="P327" s="31">
        <v>7627802</v>
      </c>
      <c r="Q327" s="31">
        <v>48470763</v>
      </c>
      <c r="R327" s="31">
        <v>48593263</v>
      </c>
      <c r="S327" s="31">
        <v>23884591</v>
      </c>
      <c r="T327" s="36">
        <f t="shared" si="78"/>
        <v>0.49152062498869442</v>
      </c>
      <c r="U327" s="36">
        <f t="shared" si="79"/>
        <v>7.7334991128505948E-2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17664900</v>
      </c>
      <c r="E328" s="31">
        <v>16273000</v>
      </c>
      <c r="F328" s="31">
        <v>2751449</v>
      </c>
      <c r="G328" s="36">
        <f t="shared" si="72"/>
        <v>0.15575797202361746</v>
      </c>
      <c r="H328" s="31">
        <v>2617721</v>
      </c>
      <c r="I328" s="36">
        <f t="shared" si="73"/>
        <v>0.14818770556300914</v>
      </c>
      <c r="J328" s="31">
        <v>4172641</v>
      </c>
      <c r="K328" s="36">
        <f t="shared" si="74"/>
        <v>0.25641498187181222</v>
      </c>
      <c r="L328" s="31">
        <v>0</v>
      </c>
      <c r="M328" s="36">
        <f t="shared" si="75"/>
        <v>0</v>
      </c>
      <c r="N328" s="31">
        <f t="shared" si="76"/>
        <v>9541811</v>
      </c>
      <c r="O328" s="36">
        <f t="shared" si="77"/>
        <v>0.58635844650648317</v>
      </c>
      <c r="P328" s="31">
        <v>3268834</v>
      </c>
      <c r="Q328" s="31">
        <v>15427000</v>
      </c>
      <c r="R328" s="31">
        <v>15425200</v>
      </c>
      <c r="S328" s="31">
        <v>9339721</v>
      </c>
      <c r="T328" s="36">
        <f t="shared" si="78"/>
        <v>0.60548459663407928</v>
      </c>
      <c r="U328" s="36">
        <f t="shared" si="79"/>
        <v>0.27649216815537292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40027730</v>
      </c>
      <c r="E329" s="31">
        <v>40227910</v>
      </c>
      <c r="F329" s="31">
        <v>1693050</v>
      </c>
      <c r="G329" s="36">
        <f t="shared" si="72"/>
        <v>4.2296927654903241E-2</v>
      </c>
      <c r="H329" s="31">
        <v>1466635</v>
      </c>
      <c r="I329" s="36">
        <f t="shared" si="73"/>
        <v>3.6640473991405458E-2</v>
      </c>
      <c r="J329" s="31">
        <v>1051608</v>
      </c>
      <c r="K329" s="36">
        <f t="shared" si="74"/>
        <v>2.6141253671890984E-2</v>
      </c>
      <c r="L329" s="31">
        <v>0</v>
      </c>
      <c r="M329" s="36">
        <f t="shared" si="75"/>
        <v>0</v>
      </c>
      <c r="N329" s="31">
        <f t="shared" si="76"/>
        <v>4211293</v>
      </c>
      <c r="O329" s="36">
        <f t="shared" si="77"/>
        <v>0.10468585119137434</v>
      </c>
      <c r="P329" s="31">
        <v>2111665</v>
      </c>
      <c r="Q329" s="31">
        <v>13583973</v>
      </c>
      <c r="R329" s="31">
        <v>22937501</v>
      </c>
      <c r="S329" s="31">
        <v>7209537</v>
      </c>
      <c r="T329" s="36">
        <f t="shared" si="78"/>
        <v>0.31431222607903103</v>
      </c>
      <c r="U329" s="36">
        <f t="shared" si="79"/>
        <v>-0.50200055406515709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44291680</v>
      </c>
      <c r="E330" s="31">
        <v>50500719</v>
      </c>
      <c r="F330" s="31">
        <v>9091971</v>
      </c>
      <c r="G330" s="36">
        <f t="shared" si="72"/>
        <v>0.20527491844969528</v>
      </c>
      <c r="H330" s="31">
        <v>16396365</v>
      </c>
      <c r="I330" s="36">
        <f t="shared" si="73"/>
        <v>0.37019063173941474</v>
      </c>
      <c r="J330" s="31">
        <v>10120618</v>
      </c>
      <c r="K330" s="36">
        <f t="shared" si="74"/>
        <v>0.20040542393069691</v>
      </c>
      <c r="L330" s="31">
        <v>0</v>
      </c>
      <c r="M330" s="36">
        <f t="shared" si="75"/>
        <v>0</v>
      </c>
      <c r="N330" s="31">
        <f t="shared" si="76"/>
        <v>35608954</v>
      </c>
      <c r="O330" s="36">
        <f t="shared" si="77"/>
        <v>0.70511776277878335</v>
      </c>
      <c r="P330" s="31">
        <v>9111084</v>
      </c>
      <c r="Q330" s="31">
        <v>40441637</v>
      </c>
      <c r="R330" s="31">
        <v>42782419</v>
      </c>
      <c r="S330" s="31">
        <v>28084430</v>
      </c>
      <c r="T330" s="36">
        <f t="shared" si="78"/>
        <v>0.65644792081532366</v>
      </c>
      <c r="U330" s="36">
        <f t="shared" si="79"/>
        <v>0.11080284190113932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0</v>
      </c>
      <c r="E331" s="31">
        <v>0</v>
      </c>
      <c r="F331" s="31">
        <v>0</v>
      </c>
      <c r="G331" s="36">
        <f t="shared" si="72"/>
        <v>0</v>
      </c>
      <c r="H331" s="31">
        <v>0</v>
      </c>
      <c r="I331" s="36">
        <f t="shared" si="73"/>
        <v>0</v>
      </c>
      <c r="J331" s="31">
        <v>0</v>
      </c>
      <c r="K331" s="36">
        <f t="shared" si="74"/>
        <v>0</v>
      </c>
      <c r="L331" s="31">
        <v>0</v>
      </c>
      <c r="M331" s="36">
        <f t="shared" si="75"/>
        <v>0</v>
      </c>
      <c r="N331" s="31">
        <f t="shared" si="76"/>
        <v>0</v>
      </c>
      <c r="O331" s="36">
        <f t="shared" si="77"/>
        <v>0</v>
      </c>
      <c r="P331" s="31">
        <v>0</v>
      </c>
      <c r="Q331" s="31">
        <v>0</v>
      </c>
      <c r="R331" s="31">
        <v>0</v>
      </c>
      <c r="S331" s="31">
        <v>0</v>
      </c>
      <c r="T331" s="36">
        <f t="shared" si="78"/>
        <v>0</v>
      </c>
      <c r="U331" s="36">
        <f t="shared" si="79"/>
        <v>0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243207705</v>
      </c>
      <c r="E332" s="32">
        <f>SUM(E324:E331)</f>
        <v>216270961</v>
      </c>
      <c r="F332" s="32">
        <f>SUM(F324:F331)</f>
        <v>31770495</v>
      </c>
      <c r="G332" s="37">
        <f t="shared" si="72"/>
        <v>0.13063112042441255</v>
      </c>
      <c r="H332" s="32">
        <f>SUM(H324:H331)</f>
        <v>55982469</v>
      </c>
      <c r="I332" s="37">
        <f t="shared" si="73"/>
        <v>0.23018378056731384</v>
      </c>
      <c r="J332" s="32">
        <f>SUM(J324:J331)</f>
        <v>35164742</v>
      </c>
      <c r="K332" s="37">
        <f t="shared" si="74"/>
        <v>0.16259576337666526</v>
      </c>
      <c r="L332" s="32">
        <f>SUM(L324:L331)</f>
        <v>0</v>
      </c>
      <c r="M332" s="37">
        <f t="shared" si="75"/>
        <v>0</v>
      </c>
      <c r="N332" s="32">
        <f t="shared" si="76"/>
        <v>122917706</v>
      </c>
      <c r="O332" s="37">
        <f t="shared" si="77"/>
        <v>0.56835048696158519</v>
      </c>
      <c r="P332" s="32">
        <f>SUM(P324:P331)</f>
        <v>33050598</v>
      </c>
      <c r="Q332" s="32">
        <f>SUM(Q324:Q331)</f>
        <v>206916087</v>
      </c>
      <c r="R332" s="32">
        <f>SUM(R324:R331)</f>
        <v>220286366</v>
      </c>
      <c r="S332" s="32">
        <f>SUM(S324:S331)</f>
        <v>113964457</v>
      </c>
      <c r="T332" s="37">
        <f t="shared" si="78"/>
        <v>0.51734684751211524</v>
      </c>
      <c r="U332" s="37">
        <f t="shared" si="79"/>
        <v>6.3966891007539495E-2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6600</v>
      </c>
      <c r="E333" s="31">
        <v>6000</v>
      </c>
      <c r="F333" s="31">
        <v>1650</v>
      </c>
      <c r="G333" s="36">
        <f t="shared" si="72"/>
        <v>0.25</v>
      </c>
      <c r="H333" s="31">
        <v>1650</v>
      </c>
      <c r="I333" s="36">
        <f t="shared" si="73"/>
        <v>0.25</v>
      </c>
      <c r="J333" s="31">
        <v>980</v>
      </c>
      <c r="K333" s="36">
        <f t="shared" si="74"/>
        <v>0.16333333333333333</v>
      </c>
      <c r="L333" s="31">
        <v>0</v>
      </c>
      <c r="M333" s="36">
        <f t="shared" si="75"/>
        <v>0</v>
      </c>
      <c r="N333" s="31">
        <f t="shared" si="76"/>
        <v>4280</v>
      </c>
      <c r="O333" s="36">
        <f t="shared" si="77"/>
        <v>0.71333333333333337</v>
      </c>
      <c r="P333" s="31">
        <v>1617</v>
      </c>
      <c r="Q333" s="31">
        <v>7785</v>
      </c>
      <c r="R333" s="31">
        <v>6500</v>
      </c>
      <c r="S333" s="31">
        <v>4851</v>
      </c>
      <c r="T333" s="36">
        <f t="shared" si="78"/>
        <v>0.74630769230769234</v>
      </c>
      <c r="U333" s="36">
        <f t="shared" si="79"/>
        <v>-0.39393939393939392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236000</v>
      </c>
      <c r="E334" s="31">
        <v>236000</v>
      </c>
      <c r="F334" s="31">
        <v>0</v>
      </c>
      <c r="G334" s="36">
        <f t="shared" si="72"/>
        <v>0</v>
      </c>
      <c r="H334" s="31">
        <v>0</v>
      </c>
      <c r="I334" s="36">
        <f t="shared" si="73"/>
        <v>0</v>
      </c>
      <c r="J334" s="31">
        <v>0</v>
      </c>
      <c r="K334" s="36">
        <f t="shared" si="74"/>
        <v>0</v>
      </c>
      <c r="L334" s="31">
        <v>0</v>
      </c>
      <c r="M334" s="36">
        <f t="shared" si="75"/>
        <v>0</v>
      </c>
      <c r="N334" s="31">
        <f t="shared" si="76"/>
        <v>0</v>
      </c>
      <c r="O334" s="36">
        <f t="shared" si="77"/>
        <v>0</v>
      </c>
      <c r="P334" s="31">
        <v>0</v>
      </c>
      <c r="Q334" s="31">
        <v>282000</v>
      </c>
      <c r="R334" s="31">
        <v>60000</v>
      </c>
      <c r="S334" s="31">
        <v>0</v>
      </c>
      <c r="T334" s="36">
        <f t="shared" si="78"/>
        <v>0</v>
      </c>
      <c r="U334" s="36">
        <f t="shared" si="79"/>
        <v>0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1960089</v>
      </c>
      <c r="E335" s="31">
        <v>1545982</v>
      </c>
      <c r="F335" s="31">
        <v>345539</v>
      </c>
      <c r="G335" s="36">
        <f t="shared" si="72"/>
        <v>0.17628740327607573</v>
      </c>
      <c r="H335" s="31">
        <v>424157</v>
      </c>
      <c r="I335" s="36">
        <f t="shared" si="73"/>
        <v>0.21639680647154289</v>
      </c>
      <c r="J335" s="31">
        <v>412162</v>
      </c>
      <c r="K335" s="36">
        <f t="shared" si="74"/>
        <v>0.26660206910559114</v>
      </c>
      <c r="L335" s="31">
        <v>0</v>
      </c>
      <c r="M335" s="36">
        <f t="shared" si="75"/>
        <v>0</v>
      </c>
      <c r="N335" s="31">
        <f t="shared" si="76"/>
        <v>1181858</v>
      </c>
      <c r="O335" s="36">
        <f t="shared" si="77"/>
        <v>0.76447073769293561</v>
      </c>
      <c r="P335" s="31">
        <v>342399</v>
      </c>
      <c r="Q335" s="31">
        <v>2935708</v>
      </c>
      <c r="R335" s="31">
        <v>1371434</v>
      </c>
      <c r="S335" s="31">
        <v>1070491</v>
      </c>
      <c r="T335" s="36">
        <f t="shared" si="78"/>
        <v>0.78056326443707824</v>
      </c>
      <c r="U335" s="36">
        <f t="shared" si="79"/>
        <v>0.20374767449671283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0</v>
      </c>
      <c r="E336" s="31">
        <v>0</v>
      </c>
      <c r="F336" s="31">
        <v>0</v>
      </c>
      <c r="G336" s="36">
        <f t="shared" si="72"/>
        <v>0</v>
      </c>
      <c r="H336" s="31">
        <v>0</v>
      </c>
      <c r="I336" s="36">
        <f t="shared" si="73"/>
        <v>0</v>
      </c>
      <c r="J336" s="31">
        <v>0</v>
      </c>
      <c r="K336" s="36">
        <f t="shared" si="74"/>
        <v>0</v>
      </c>
      <c r="L336" s="31">
        <v>0</v>
      </c>
      <c r="M336" s="36">
        <f t="shared" si="75"/>
        <v>0</v>
      </c>
      <c r="N336" s="31">
        <f t="shared" si="76"/>
        <v>0</v>
      </c>
      <c r="O336" s="36">
        <f t="shared" si="77"/>
        <v>0</v>
      </c>
      <c r="P336" s="31">
        <v>0</v>
      </c>
      <c r="Q336" s="31">
        <v>0</v>
      </c>
      <c r="R336" s="31">
        <v>0</v>
      </c>
      <c r="S336" s="31">
        <v>0</v>
      </c>
      <c r="T336" s="36">
        <f t="shared" si="78"/>
        <v>0</v>
      </c>
      <c r="U336" s="36">
        <f t="shared" si="79"/>
        <v>0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2202689</v>
      </c>
      <c r="E337" s="32">
        <f>SUM(E333:E336)</f>
        <v>1787982</v>
      </c>
      <c r="F337" s="32">
        <f>SUM(F333:F336)</f>
        <v>347189</v>
      </c>
      <c r="G337" s="37">
        <f t="shared" si="72"/>
        <v>0.15762052654732467</v>
      </c>
      <c r="H337" s="32">
        <f>SUM(H333:H336)</f>
        <v>425807</v>
      </c>
      <c r="I337" s="37">
        <f t="shared" si="73"/>
        <v>0.19331235594312224</v>
      </c>
      <c r="J337" s="32">
        <f>SUM(J333:J336)</f>
        <v>413142</v>
      </c>
      <c r="K337" s="37">
        <f t="shared" si="74"/>
        <v>0.23106608455789823</v>
      </c>
      <c r="L337" s="32">
        <f>SUM(L333:L336)</f>
        <v>0</v>
      </c>
      <c r="M337" s="37">
        <f t="shared" si="75"/>
        <v>0</v>
      </c>
      <c r="N337" s="32">
        <f t="shared" si="76"/>
        <v>1186138</v>
      </c>
      <c r="O337" s="37">
        <f t="shared" si="77"/>
        <v>0.6633948216480926</v>
      </c>
      <c r="P337" s="32">
        <f>SUM(P333:P336)</f>
        <v>344016</v>
      </c>
      <c r="Q337" s="32">
        <f>SUM(Q333:Q336)</f>
        <v>3225493</v>
      </c>
      <c r="R337" s="32">
        <f>SUM(R333:R336)</f>
        <v>1437934</v>
      </c>
      <c r="S337" s="32">
        <f>SUM(S333:S336)</f>
        <v>1075342</v>
      </c>
      <c r="T337" s="37">
        <f t="shared" si="78"/>
        <v>0.74783821788760818</v>
      </c>
      <c r="U337" s="37">
        <f t="shared" si="79"/>
        <v>0.20093832844983961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2383851511</v>
      </c>
      <c r="E338" s="32">
        <f>SUM(E302,E304:E309,E311:E316,E318:E322,E324:E331,E333:E336)</f>
        <v>2399297911</v>
      </c>
      <c r="F338" s="32">
        <f>SUM(F302,F304:F309,F311:F316,F318:F322,F324:F331,F333:F336)</f>
        <v>428479647</v>
      </c>
      <c r="G338" s="37">
        <f t="shared" si="72"/>
        <v>0.17974259093858469</v>
      </c>
      <c r="H338" s="32">
        <f>SUM(H302,H304:H309,H311:H316,H318:H322,H324:H331,H333:H336)</f>
        <v>642436183</v>
      </c>
      <c r="I338" s="37">
        <f t="shared" si="73"/>
        <v>0.26949505035676696</v>
      </c>
      <c r="J338" s="32">
        <f>SUM(J302,J304:J309,J311:J316,J318:J322,J324:J331,J333:J336)</f>
        <v>496100807</v>
      </c>
      <c r="K338" s="37">
        <f t="shared" si="74"/>
        <v>0.20676915722951256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1567016637</v>
      </c>
      <c r="O338" s="37">
        <f t="shared" si="77"/>
        <v>0.65311465900742827</v>
      </c>
      <c r="P338" s="32">
        <f>SUM(P302,P304:P309,P311:P316,P318:P322,P324:P331,P333:P336)</f>
        <v>542757161</v>
      </c>
      <c r="Q338" s="32">
        <f>SUM(Q302,Q304:Q309,Q311:Q316,Q318:Q322,Q324:Q331,Q333:Q336)</f>
        <v>2468587351</v>
      </c>
      <c r="R338" s="32">
        <f>SUM(R302,R304:R309,R311:R316,R318:R322,R324:R331,R333:R336)</f>
        <v>2634693233</v>
      </c>
      <c r="S338" s="32">
        <f>SUM(S302,S304:S309,S311:S316,S318:S322,S324:S331,S333:S336)</f>
        <v>1629765879</v>
      </c>
      <c r="T338" s="37">
        <f t="shared" si="78"/>
        <v>0.61857898998900263</v>
      </c>
      <c r="U338" s="37">
        <f t="shared" si="79"/>
        <v>-8.5961747448966452E-2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8566196166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8889689333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1520779759</v>
      </c>
      <c r="G339" s="39">
        <f t="shared" si="72"/>
        <v>0.17753267956156679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2083806444</v>
      </c>
      <c r="I339" s="39">
        <f t="shared" si="73"/>
        <v>0.24325924875160043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1840905818</v>
      </c>
      <c r="K339" s="39">
        <f t="shared" si="74"/>
        <v>0.20708325668550109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5445492021</v>
      </c>
      <c r="O339" s="39">
        <f t="shared" si="77"/>
        <v>0.61256269111513617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1960224557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8300038427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8766695376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5615452333</v>
      </c>
      <c r="T339" s="39">
        <f t="shared" si="78"/>
        <v>0.64054379582676624</v>
      </c>
      <c r="U339" s="39">
        <f t="shared" si="79"/>
        <v>-6.0869933790958064E-2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1" width="11.7265625" customWidth="1"/>
    <col min="12" max="13" width="11.7265625" hidden="1" customWidth="1"/>
    <col min="1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609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55802025</v>
      </c>
      <c r="E8" s="31">
        <v>55137025</v>
      </c>
      <c r="F8" s="31">
        <v>12890279</v>
      </c>
      <c r="G8" s="36">
        <f>IF(($D8       =0),0,($F8       /$D8       ))</f>
        <v>0.23100020115757447</v>
      </c>
      <c r="H8" s="31">
        <v>15133093</v>
      </c>
      <c r="I8" s="36">
        <f>IF(($D8       =0),0,($H8       /$D8       ))</f>
        <v>0.27119254184771968</v>
      </c>
      <c r="J8" s="31">
        <v>14010920</v>
      </c>
      <c r="K8" s="36">
        <f>IF(($E8       =0),0,($J8       /$E8       ))</f>
        <v>0.25411091730103319</v>
      </c>
      <c r="L8" s="31">
        <v>0</v>
      </c>
      <c r="M8" s="36">
        <f>IF(($E8       =0),0,($L8       /$E8       ))</f>
        <v>0</v>
      </c>
      <c r="N8" s="31">
        <f>$F8       +$H8       +$J8</f>
        <v>42034292</v>
      </c>
      <c r="O8" s="36">
        <f>IF(($E8       =0),0,($N8       /$E8       ))</f>
        <v>0.76236053722521302</v>
      </c>
      <c r="P8" s="31">
        <v>16978231</v>
      </c>
      <c r="Q8" s="31">
        <v>56311092</v>
      </c>
      <c r="R8" s="31">
        <v>52261189</v>
      </c>
      <c r="S8" s="31">
        <v>44694284</v>
      </c>
      <c r="T8" s="36">
        <f>IF(($R8       =0),0,($S8       /$R8       ))</f>
        <v>0.85520985754839984</v>
      </c>
      <c r="U8" s="36">
        <f>IF(($P8       =0),0,(($J8       /$P8       )-1))</f>
        <v>-0.1747715059360424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245741950</v>
      </c>
      <c r="E9" s="31">
        <v>226487780</v>
      </c>
      <c r="F9" s="31">
        <v>16779915</v>
      </c>
      <c r="G9" s="36">
        <f>IF(($D9       =0),0,($F9       /$D9       ))</f>
        <v>6.8282663989603726E-2</v>
      </c>
      <c r="H9" s="31">
        <v>0</v>
      </c>
      <c r="I9" s="36">
        <f>IF(($D9       =0),0,($H9       /$D9       ))</f>
        <v>0</v>
      </c>
      <c r="J9" s="31">
        <v>0</v>
      </c>
      <c r="K9" s="36">
        <f>IF(($E9       =0),0,($J9       /$E9       ))</f>
        <v>0</v>
      </c>
      <c r="L9" s="31">
        <v>0</v>
      </c>
      <c r="M9" s="36">
        <f>IF(($E9       =0),0,($L9       /$E9       ))</f>
        <v>0</v>
      </c>
      <c r="N9" s="31">
        <f>$F9       +$H9       +$J9</f>
        <v>16779915</v>
      </c>
      <c r="O9" s="36">
        <f>IF(($E9       =0),0,($N9       /$E9       ))</f>
        <v>7.4087507061087354E-2</v>
      </c>
      <c r="P9" s="31">
        <v>36931681</v>
      </c>
      <c r="Q9" s="31">
        <v>244302140</v>
      </c>
      <c r="R9" s="31">
        <v>238586870</v>
      </c>
      <c r="S9" s="31">
        <v>95516948</v>
      </c>
      <c r="T9" s="36">
        <f>IF(($R9       =0),0,($S9       /$R9       ))</f>
        <v>0.40034452859874475</v>
      </c>
      <c r="U9" s="36">
        <f>IF(($P9       =0),0,(($J9       /$P9       )-1))</f>
        <v>-1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301543975</v>
      </c>
      <c r="E10" s="32">
        <f>SUM(E8:E9)</f>
        <v>281624805</v>
      </c>
      <c r="F10" s="32">
        <f>SUM(F8:F9)</f>
        <v>29670194</v>
      </c>
      <c r="G10" s="37">
        <f t="shared" ref="G10:G54" si="0">IF(($D10      =0),0,($F10      /$D10      ))</f>
        <v>9.839425244692751E-2</v>
      </c>
      <c r="H10" s="32">
        <f>SUM(H8:H9)</f>
        <v>15133093</v>
      </c>
      <c r="I10" s="37">
        <f t="shared" ref="I10:I54" si="1">IF(($D10      =0),0,($H10      /$D10      ))</f>
        <v>5.018536019497654E-2</v>
      </c>
      <c r="J10" s="32">
        <f>SUM(J8:J9)</f>
        <v>14010920</v>
      </c>
      <c r="K10" s="37">
        <f t="shared" ref="K10:K54" si="2">IF(($E10      =0),0,($J10      /$E10      ))</f>
        <v>4.9750305197725747E-2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58814207</v>
      </c>
      <c r="O10" s="37">
        <f t="shared" ref="O10:O54" si="5">IF(($E10      =0),0,($N10      /$E10      ))</f>
        <v>0.20883887340818577</v>
      </c>
      <c r="P10" s="32">
        <f>SUM(P8:P9)</f>
        <v>53909912</v>
      </c>
      <c r="Q10" s="32">
        <f>SUM(Q8:Q9)</f>
        <v>300613232</v>
      </c>
      <c r="R10" s="32">
        <f>SUM(R8:R9)</f>
        <v>290848059</v>
      </c>
      <c r="S10" s="32">
        <f>SUM(S8:S9)</f>
        <v>140211232</v>
      </c>
      <c r="T10" s="37">
        <f t="shared" ref="T10:T54" si="6">IF(($R10      =0),0,($S10      /$R10      ))</f>
        <v>0.48207724845088273</v>
      </c>
      <c r="U10" s="37">
        <f t="shared" ref="U10:U54" si="7">IF(($P10      =0),0,(($J10      /$P10      )-1))</f>
        <v>-0.74010493654673382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3220215</v>
      </c>
      <c r="E11" s="31">
        <v>3265215</v>
      </c>
      <c r="F11" s="31">
        <v>196896</v>
      </c>
      <c r="G11" s="36">
        <f t="shared" si="0"/>
        <v>6.114374350780926E-2</v>
      </c>
      <c r="H11" s="31">
        <v>322180</v>
      </c>
      <c r="I11" s="36">
        <f t="shared" si="1"/>
        <v>0.1000492203160348</v>
      </c>
      <c r="J11" s="31">
        <v>440164</v>
      </c>
      <c r="K11" s="36">
        <f t="shared" si="2"/>
        <v>0.13480398687375869</v>
      </c>
      <c r="L11" s="31">
        <v>0</v>
      </c>
      <c r="M11" s="36">
        <f t="shared" si="3"/>
        <v>0</v>
      </c>
      <c r="N11" s="31">
        <f t="shared" si="4"/>
        <v>959240</v>
      </c>
      <c r="O11" s="36">
        <f t="shared" si="5"/>
        <v>0.29377544817110052</v>
      </c>
      <c r="P11" s="31">
        <v>178950</v>
      </c>
      <c r="Q11" s="31">
        <v>2878734</v>
      </c>
      <c r="R11" s="31">
        <v>3045734</v>
      </c>
      <c r="S11" s="31">
        <v>665734</v>
      </c>
      <c r="T11" s="36">
        <f t="shared" si="6"/>
        <v>0.21857916679526182</v>
      </c>
      <c r="U11" s="36">
        <f t="shared" si="7"/>
        <v>1.459703827884884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350000</v>
      </c>
      <c r="E12" s="31">
        <v>554578</v>
      </c>
      <c r="F12" s="31">
        <v>0</v>
      </c>
      <c r="G12" s="36">
        <f t="shared" si="0"/>
        <v>0</v>
      </c>
      <c r="H12" s="31">
        <v>24000</v>
      </c>
      <c r="I12" s="36">
        <f t="shared" si="1"/>
        <v>6.8571428571428575E-2</v>
      </c>
      <c r="J12" s="31">
        <v>530578</v>
      </c>
      <c r="K12" s="36">
        <f t="shared" si="2"/>
        <v>0.95672385128872761</v>
      </c>
      <c r="L12" s="31">
        <v>0</v>
      </c>
      <c r="M12" s="36">
        <f t="shared" si="3"/>
        <v>0</v>
      </c>
      <c r="N12" s="31">
        <f t="shared" si="4"/>
        <v>554578</v>
      </c>
      <c r="O12" s="36">
        <f t="shared" si="5"/>
        <v>1</v>
      </c>
      <c r="P12" s="31">
        <v>26625</v>
      </c>
      <c r="Q12" s="31">
        <v>528148</v>
      </c>
      <c r="R12" s="31">
        <v>523148</v>
      </c>
      <c r="S12" s="31">
        <v>299729</v>
      </c>
      <c r="T12" s="36">
        <f t="shared" si="6"/>
        <v>0.57293347198116018</v>
      </c>
      <c r="U12" s="36">
        <f t="shared" si="7"/>
        <v>18.927812206572771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266856</v>
      </c>
      <c r="E13" s="31">
        <v>266856</v>
      </c>
      <c r="F13" s="31">
        <v>1780455</v>
      </c>
      <c r="G13" s="36">
        <f t="shared" si="0"/>
        <v>6.6719691519021493</v>
      </c>
      <c r="H13" s="31">
        <v>2423839</v>
      </c>
      <c r="I13" s="36">
        <f t="shared" si="1"/>
        <v>9.0829473573762627</v>
      </c>
      <c r="J13" s="31">
        <v>729458</v>
      </c>
      <c r="K13" s="36">
        <f t="shared" si="2"/>
        <v>2.7335266960458076</v>
      </c>
      <c r="L13" s="31">
        <v>0</v>
      </c>
      <c r="M13" s="36">
        <f t="shared" si="3"/>
        <v>0</v>
      </c>
      <c r="N13" s="31">
        <f t="shared" si="4"/>
        <v>4933752</v>
      </c>
      <c r="O13" s="36">
        <f t="shared" si="5"/>
        <v>18.48844320532422</v>
      </c>
      <c r="P13" s="31">
        <v>241015</v>
      </c>
      <c r="Q13" s="31">
        <v>241404</v>
      </c>
      <c r="R13" s="31">
        <v>265213</v>
      </c>
      <c r="S13" s="31">
        <v>542578</v>
      </c>
      <c r="T13" s="36">
        <f t="shared" si="6"/>
        <v>2.0458197750487344</v>
      </c>
      <c r="U13" s="36">
        <f t="shared" si="7"/>
        <v>2.0266083023878183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2766030</v>
      </c>
      <c r="E14" s="31">
        <v>2746030</v>
      </c>
      <c r="F14" s="31">
        <v>449904</v>
      </c>
      <c r="G14" s="36">
        <f t="shared" si="0"/>
        <v>0.16265333347794492</v>
      </c>
      <c r="H14" s="31">
        <v>614198</v>
      </c>
      <c r="I14" s="36">
        <f t="shared" si="1"/>
        <v>0.22205037544784403</v>
      </c>
      <c r="J14" s="31">
        <v>670767</v>
      </c>
      <c r="K14" s="36">
        <f t="shared" si="2"/>
        <v>0.2442679067599407</v>
      </c>
      <c r="L14" s="31">
        <v>0</v>
      </c>
      <c r="M14" s="36">
        <f t="shared" si="3"/>
        <v>0</v>
      </c>
      <c r="N14" s="31">
        <f t="shared" si="4"/>
        <v>1734869</v>
      </c>
      <c r="O14" s="36">
        <f t="shared" si="5"/>
        <v>0.63177350575194002</v>
      </c>
      <c r="P14" s="31">
        <v>697793</v>
      </c>
      <c r="Q14" s="31">
        <v>2739321</v>
      </c>
      <c r="R14" s="31">
        <v>2580021</v>
      </c>
      <c r="S14" s="31">
        <v>1829777</v>
      </c>
      <c r="T14" s="36">
        <f t="shared" si="6"/>
        <v>0.70921011883236607</v>
      </c>
      <c r="U14" s="36">
        <f t="shared" si="7"/>
        <v>-3.8730683741453387E-2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0</v>
      </c>
      <c r="E15" s="31">
        <v>0</v>
      </c>
      <c r="F15" s="31">
        <v>0</v>
      </c>
      <c r="G15" s="36">
        <f t="shared" si="0"/>
        <v>0</v>
      </c>
      <c r="H15" s="31">
        <v>0</v>
      </c>
      <c r="I15" s="36">
        <f t="shared" si="1"/>
        <v>0</v>
      </c>
      <c r="J15" s="31">
        <v>0</v>
      </c>
      <c r="K15" s="36">
        <f t="shared" si="2"/>
        <v>0</v>
      </c>
      <c r="L15" s="31">
        <v>0</v>
      </c>
      <c r="M15" s="36">
        <f t="shared" si="3"/>
        <v>0</v>
      </c>
      <c r="N15" s="31">
        <f t="shared" si="4"/>
        <v>0</v>
      </c>
      <c r="O15" s="36">
        <f t="shared" si="5"/>
        <v>0</v>
      </c>
      <c r="P15" s="31">
        <v>0</v>
      </c>
      <c r="Q15" s="31">
        <v>0</v>
      </c>
      <c r="R15" s="31">
        <v>0</v>
      </c>
      <c r="S15" s="31">
        <v>0</v>
      </c>
      <c r="T15" s="36">
        <f t="shared" si="6"/>
        <v>0</v>
      </c>
      <c r="U15" s="36">
        <f t="shared" si="7"/>
        <v>0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8729188</v>
      </c>
      <c r="E16" s="31">
        <v>2924295</v>
      </c>
      <c r="F16" s="31">
        <v>183492</v>
      </c>
      <c r="G16" s="36">
        <f t="shared" si="0"/>
        <v>2.1020511873498429E-2</v>
      </c>
      <c r="H16" s="31">
        <v>121603</v>
      </c>
      <c r="I16" s="36">
        <f t="shared" si="1"/>
        <v>1.3930619892709379E-2</v>
      </c>
      <c r="J16" s="31">
        <v>853237</v>
      </c>
      <c r="K16" s="36">
        <f t="shared" si="2"/>
        <v>0.29177528258947882</v>
      </c>
      <c r="L16" s="31">
        <v>0</v>
      </c>
      <c r="M16" s="36">
        <f t="shared" si="3"/>
        <v>0</v>
      </c>
      <c r="N16" s="31">
        <f t="shared" si="4"/>
        <v>1158332</v>
      </c>
      <c r="O16" s="36">
        <f t="shared" si="5"/>
        <v>0.39610641197280028</v>
      </c>
      <c r="P16" s="31">
        <v>1751036</v>
      </c>
      <c r="Q16" s="31">
        <v>7990672</v>
      </c>
      <c r="R16" s="31">
        <v>7862773</v>
      </c>
      <c r="S16" s="31">
        <v>5615865</v>
      </c>
      <c r="T16" s="36">
        <f t="shared" si="6"/>
        <v>0.71423465996029645</v>
      </c>
      <c r="U16" s="36">
        <f t="shared" si="7"/>
        <v>-0.5127244671154676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50163</v>
      </c>
      <c r="E17" s="31">
        <v>50163</v>
      </c>
      <c r="F17" s="31">
        <v>12537</v>
      </c>
      <c r="G17" s="36">
        <f t="shared" si="0"/>
        <v>0.24992524370551999</v>
      </c>
      <c r="H17" s="31">
        <v>12537</v>
      </c>
      <c r="I17" s="36">
        <f t="shared" si="1"/>
        <v>0.24992524370551999</v>
      </c>
      <c r="J17" s="31">
        <v>12537</v>
      </c>
      <c r="K17" s="36">
        <f t="shared" si="2"/>
        <v>0.24992524370551999</v>
      </c>
      <c r="L17" s="31">
        <v>0</v>
      </c>
      <c r="M17" s="36">
        <f t="shared" si="3"/>
        <v>0</v>
      </c>
      <c r="N17" s="31">
        <f t="shared" si="4"/>
        <v>37611</v>
      </c>
      <c r="O17" s="36">
        <f t="shared" si="5"/>
        <v>0.74977573111656004</v>
      </c>
      <c r="P17" s="31">
        <v>33117</v>
      </c>
      <c r="Q17" s="31">
        <v>132473</v>
      </c>
      <c r="R17" s="31">
        <v>132473</v>
      </c>
      <c r="S17" s="31">
        <v>99355</v>
      </c>
      <c r="T17" s="36">
        <f t="shared" si="6"/>
        <v>0.75000188717700966</v>
      </c>
      <c r="U17" s="36">
        <f t="shared" si="7"/>
        <v>-0.6214331008243501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19107829</v>
      </c>
      <c r="E18" s="31">
        <v>19107829</v>
      </c>
      <c r="F18" s="31">
        <v>4383413</v>
      </c>
      <c r="G18" s="36">
        <f t="shared" si="0"/>
        <v>0.22940403119579938</v>
      </c>
      <c r="H18" s="31">
        <v>4888830</v>
      </c>
      <c r="I18" s="36">
        <f t="shared" si="1"/>
        <v>0.25585481218195955</v>
      </c>
      <c r="J18" s="31">
        <v>4111741</v>
      </c>
      <c r="K18" s="36">
        <f t="shared" si="2"/>
        <v>0.21518619409876444</v>
      </c>
      <c r="L18" s="31">
        <v>0</v>
      </c>
      <c r="M18" s="36">
        <f t="shared" si="3"/>
        <v>0</v>
      </c>
      <c r="N18" s="31">
        <f t="shared" si="4"/>
        <v>13383984</v>
      </c>
      <c r="O18" s="36">
        <f t="shared" si="5"/>
        <v>0.70044503747652331</v>
      </c>
      <c r="P18" s="31">
        <v>4855336</v>
      </c>
      <c r="Q18" s="31">
        <v>18205654</v>
      </c>
      <c r="R18" s="31">
        <v>19423002</v>
      </c>
      <c r="S18" s="31">
        <v>14573892</v>
      </c>
      <c r="T18" s="36">
        <f t="shared" si="6"/>
        <v>0.75034188844752214</v>
      </c>
      <c r="U18" s="36">
        <f t="shared" si="7"/>
        <v>-0.15315006005763554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34490281</v>
      </c>
      <c r="E19" s="32">
        <f>SUM(E11:E18)</f>
        <v>28914966</v>
      </c>
      <c r="F19" s="32">
        <f>SUM(F11:F18)</f>
        <v>7006697</v>
      </c>
      <c r="G19" s="37">
        <f t="shared" si="0"/>
        <v>0.20314989605332587</v>
      </c>
      <c r="H19" s="32">
        <f>SUM(H11:H18)</f>
        <v>8407187</v>
      </c>
      <c r="I19" s="37">
        <f t="shared" si="1"/>
        <v>0.24375524803639612</v>
      </c>
      <c r="J19" s="32">
        <f>SUM(J11:J18)</f>
        <v>7348482</v>
      </c>
      <c r="K19" s="37">
        <f t="shared" si="2"/>
        <v>0.25414112539506356</v>
      </c>
      <c r="L19" s="32">
        <f>SUM(L11:L18)</f>
        <v>0</v>
      </c>
      <c r="M19" s="37">
        <f t="shared" si="3"/>
        <v>0</v>
      </c>
      <c r="N19" s="32">
        <f t="shared" si="4"/>
        <v>22762366</v>
      </c>
      <c r="O19" s="37">
        <f t="shared" si="5"/>
        <v>0.78721745686991296</v>
      </c>
      <c r="P19" s="32">
        <f>SUM(P11:P18)</f>
        <v>7783872</v>
      </c>
      <c r="Q19" s="32">
        <f>SUM(Q11:Q18)</f>
        <v>32716406</v>
      </c>
      <c r="R19" s="32">
        <f>SUM(R11:R18)</f>
        <v>33832364</v>
      </c>
      <c r="S19" s="32">
        <f>SUM(S11:S18)</f>
        <v>23626930</v>
      </c>
      <c r="T19" s="37">
        <f t="shared" si="6"/>
        <v>0.69835291438694613</v>
      </c>
      <c r="U19" s="37">
        <f t="shared" si="7"/>
        <v>-5.5934886904615122E-2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465000</v>
      </c>
      <c r="E20" s="31">
        <v>511240</v>
      </c>
      <c r="F20" s="31">
        <v>36660</v>
      </c>
      <c r="G20" s="36">
        <f t="shared" si="0"/>
        <v>7.883870967741935E-2</v>
      </c>
      <c r="H20" s="31">
        <v>153001</v>
      </c>
      <c r="I20" s="36">
        <f t="shared" si="1"/>
        <v>0.32903440860215055</v>
      </c>
      <c r="J20" s="31">
        <v>12268</v>
      </c>
      <c r="K20" s="36">
        <f t="shared" si="2"/>
        <v>2.3996557389875595E-2</v>
      </c>
      <c r="L20" s="31">
        <v>0</v>
      </c>
      <c r="M20" s="36">
        <f t="shared" si="3"/>
        <v>0</v>
      </c>
      <c r="N20" s="31">
        <f t="shared" si="4"/>
        <v>201929</v>
      </c>
      <c r="O20" s="36">
        <f t="shared" si="5"/>
        <v>0.39497887489241845</v>
      </c>
      <c r="P20" s="31">
        <v>40556</v>
      </c>
      <c r="Q20" s="31">
        <v>352174</v>
      </c>
      <c r="R20" s="31">
        <v>428000</v>
      </c>
      <c r="S20" s="31">
        <v>346012</v>
      </c>
      <c r="T20" s="36">
        <f t="shared" si="6"/>
        <v>0.80843925233644864</v>
      </c>
      <c r="U20" s="36">
        <f t="shared" si="7"/>
        <v>-0.6975046848801657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0</v>
      </c>
      <c r="E21" s="31">
        <v>0</v>
      </c>
      <c r="F21" s="31">
        <v>0</v>
      </c>
      <c r="G21" s="36">
        <f t="shared" si="0"/>
        <v>0</v>
      </c>
      <c r="H21" s="31">
        <v>0</v>
      </c>
      <c r="I21" s="36">
        <f t="shared" si="1"/>
        <v>0</v>
      </c>
      <c r="J21" s="31">
        <v>0</v>
      </c>
      <c r="K21" s="36">
        <f t="shared" si="2"/>
        <v>0</v>
      </c>
      <c r="L21" s="31">
        <v>0</v>
      </c>
      <c r="M21" s="36">
        <f t="shared" si="3"/>
        <v>0</v>
      </c>
      <c r="N21" s="31">
        <f t="shared" si="4"/>
        <v>0</v>
      </c>
      <c r="O21" s="36">
        <f t="shared" si="5"/>
        <v>0</v>
      </c>
      <c r="P21" s="31">
        <v>0</v>
      </c>
      <c r="Q21" s="31">
        <v>0</v>
      </c>
      <c r="R21" s="31">
        <v>0</v>
      </c>
      <c r="S21" s="31">
        <v>0</v>
      </c>
      <c r="T21" s="36">
        <f t="shared" si="6"/>
        <v>0</v>
      </c>
      <c r="U21" s="36">
        <f t="shared" si="7"/>
        <v>0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0</v>
      </c>
      <c r="E22" s="31">
        <v>0</v>
      </c>
      <c r="F22" s="31">
        <v>0</v>
      </c>
      <c r="G22" s="36">
        <f t="shared" si="0"/>
        <v>0</v>
      </c>
      <c r="H22" s="31">
        <v>0</v>
      </c>
      <c r="I22" s="36">
        <f t="shared" si="1"/>
        <v>0</v>
      </c>
      <c r="J22" s="31">
        <v>0</v>
      </c>
      <c r="K22" s="36">
        <f t="shared" si="2"/>
        <v>0</v>
      </c>
      <c r="L22" s="31">
        <v>0</v>
      </c>
      <c r="M22" s="36">
        <f t="shared" si="3"/>
        <v>0</v>
      </c>
      <c r="N22" s="31">
        <f t="shared" si="4"/>
        <v>0</v>
      </c>
      <c r="O22" s="36">
        <f t="shared" si="5"/>
        <v>0</v>
      </c>
      <c r="P22" s="31">
        <v>0</v>
      </c>
      <c r="Q22" s="31">
        <v>0</v>
      </c>
      <c r="R22" s="31">
        <v>0</v>
      </c>
      <c r="S22" s="31">
        <v>0</v>
      </c>
      <c r="T22" s="36">
        <f t="shared" si="6"/>
        <v>0</v>
      </c>
      <c r="U22" s="36">
        <f t="shared" si="7"/>
        <v>0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0</v>
      </c>
      <c r="E23" s="31">
        <v>0</v>
      </c>
      <c r="F23" s="31">
        <v>0</v>
      </c>
      <c r="G23" s="36">
        <f t="shared" si="0"/>
        <v>0</v>
      </c>
      <c r="H23" s="31">
        <v>0</v>
      </c>
      <c r="I23" s="36">
        <f t="shared" si="1"/>
        <v>0</v>
      </c>
      <c r="J23" s="31">
        <v>0</v>
      </c>
      <c r="K23" s="36">
        <f t="shared" si="2"/>
        <v>0</v>
      </c>
      <c r="L23" s="31">
        <v>0</v>
      </c>
      <c r="M23" s="36">
        <f t="shared" si="3"/>
        <v>0</v>
      </c>
      <c r="N23" s="31">
        <f t="shared" si="4"/>
        <v>0</v>
      </c>
      <c r="O23" s="36">
        <f t="shared" si="5"/>
        <v>0</v>
      </c>
      <c r="P23" s="31">
        <v>0</v>
      </c>
      <c r="Q23" s="31">
        <v>0</v>
      </c>
      <c r="R23" s="31">
        <v>0</v>
      </c>
      <c r="S23" s="31">
        <v>0</v>
      </c>
      <c r="T23" s="36">
        <f t="shared" si="6"/>
        <v>0</v>
      </c>
      <c r="U23" s="36">
        <f t="shared" si="7"/>
        <v>0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0</v>
      </c>
      <c r="E24" s="31">
        <v>0</v>
      </c>
      <c r="F24" s="31">
        <v>0</v>
      </c>
      <c r="G24" s="36">
        <f t="shared" si="0"/>
        <v>0</v>
      </c>
      <c r="H24" s="31">
        <v>0</v>
      </c>
      <c r="I24" s="36">
        <f t="shared" si="1"/>
        <v>0</v>
      </c>
      <c r="J24" s="31">
        <v>0</v>
      </c>
      <c r="K24" s="36">
        <f t="shared" si="2"/>
        <v>0</v>
      </c>
      <c r="L24" s="31">
        <v>0</v>
      </c>
      <c r="M24" s="36">
        <f t="shared" si="3"/>
        <v>0</v>
      </c>
      <c r="N24" s="31">
        <f t="shared" si="4"/>
        <v>0</v>
      </c>
      <c r="O24" s="36">
        <f t="shared" si="5"/>
        <v>0</v>
      </c>
      <c r="P24" s="31">
        <v>0</v>
      </c>
      <c r="Q24" s="31">
        <v>0</v>
      </c>
      <c r="R24" s="31">
        <v>0</v>
      </c>
      <c r="S24" s="31">
        <v>0</v>
      </c>
      <c r="T24" s="36">
        <f t="shared" si="6"/>
        <v>0</v>
      </c>
      <c r="U24" s="36">
        <f t="shared" si="7"/>
        <v>0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0</v>
      </c>
      <c r="E25" s="31">
        <v>0</v>
      </c>
      <c r="F25" s="31">
        <v>0</v>
      </c>
      <c r="G25" s="36">
        <f t="shared" si="0"/>
        <v>0</v>
      </c>
      <c r="H25" s="31">
        <v>0</v>
      </c>
      <c r="I25" s="36">
        <f t="shared" si="1"/>
        <v>0</v>
      </c>
      <c r="J25" s="31">
        <v>0</v>
      </c>
      <c r="K25" s="36">
        <f t="shared" si="2"/>
        <v>0</v>
      </c>
      <c r="L25" s="31">
        <v>0</v>
      </c>
      <c r="M25" s="36">
        <f t="shared" si="3"/>
        <v>0</v>
      </c>
      <c r="N25" s="31">
        <f t="shared" si="4"/>
        <v>0</v>
      </c>
      <c r="O25" s="36">
        <f t="shared" si="5"/>
        <v>0</v>
      </c>
      <c r="P25" s="31">
        <v>0</v>
      </c>
      <c r="Q25" s="31">
        <v>0</v>
      </c>
      <c r="R25" s="31">
        <v>0</v>
      </c>
      <c r="S25" s="31">
        <v>0</v>
      </c>
      <c r="T25" s="36">
        <f t="shared" si="6"/>
        <v>0</v>
      </c>
      <c r="U25" s="36">
        <f t="shared" si="7"/>
        <v>0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60290024</v>
      </c>
      <c r="E26" s="31">
        <v>59303725</v>
      </c>
      <c r="F26" s="31">
        <v>13639482</v>
      </c>
      <c r="G26" s="36">
        <f t="shared" si="0"/>
        <v>0.22623115890615669</v>
      </c>
      <c r="H26" s="31">
        <v>2743584</v>
      </c>
      <c r="I26" s="36">
        <f t="shared" si="1"/>
        <v>4.5506434032933876E-2</v>
      </c>
      <c r="J26" s="31">
        <v>11197872</v>
      </c>
      <c r="K26" s="36">
        <f t="shared" si="2"/>
        <v>0.18882240533794462</v>
      </c>
      <c r="L26" s="31">
        <v>0</v>
      </c>
      <c r="M26" s="36">
        <f t="shared" si="3"/>
        <v>0</v>
      </c>
      <c r="N26" s="31">
        <f t="shared" si="4"/>
        <v>27580938</v>
      </c>
      <c r="O26" s="36">
        <f t="shared" si="5"/>
        <v>0.4650793520980343</v>
      </c>
      <c r="P26" s="31">
        <v>11089445</v>
      </c>
      <c r="Q26" s="31">
        <v>48017436</v>
      </c>
      <c r="R26" s="31">
        <v>45494939</v>
      </c>
      <c r="S26" s="31">
        <v>31352242</v>
      </c>
      <c r="T26" s="36">
        <f t="shared" si="6"/>
        <v>0.68913691696564316</v>
      </c>
      <c r="U26" s="36">
        <f t="shared" si="7"/>
        <v>9.7774956275991087E-3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60755024</v>
      </c>
      <c r="E27" s="32">
        <f>SUM(E20:E26)</f>
        <v>59814965</v>
      </c>
      <c r="F27" s="32">
        <f>SUM(F20:F26)</f>
        <v>13676142</v>
      </c>
      <c r="G27" s="37">
        <f t="shared" si="0"/>
        <v>0.22510306308166383</v>
      </c>
      <c r="H27" s="32">
        <f>SUM(H20:H26)</f>
        <v>2896585</v>
      </c>
      <c r="I27" s="37">
        <f t="shared" si="1"/>
        <v>4.767646869829234E-2</v>
      </c>
      <c r="J27" s="32">
        <f>SUM(J20:J26)</f>
        <v>11210140</v>
      </c>
      <c r="K27" s="37">
        <f t="shared" si="2"/>
        <v>0.18741363469827324</v>
      </c>
      <c r="L27" s="32">
        <f>SUM(L20:L26)</f>
        <v>0</v>
      </c>
      <c r="M27" s="37">
        <f t="shared" si="3"/>
        <v>0</v>
      </c>
      <c r="N27" s="32">
        <f t="shared" si="4"/>
        <v>27782867</v>
      </c>
      <c r="O27" s="37">
        <f t="shared" si="5"/>
        <v>0.46448020156828645</v>
      </c>
      <c r="P27" s="32">
        <f>SUM(P20:P26)</f>
        <v>11130001</v>
      </c>
      <c r="Q27" s="32">
        <f>SUM(Q20:Q26)</f>
        <v>48369610</v>
      </c>
      <c r="R27" s="32">
        <f>SUM(R20:R26)</f>
        <v>45922939</v>
      </c>
      <c r="S27" s="32">
        <f>SUM(S20:S26)</f>
        <v>31698254</v>
      </c>
      <c r="T27" s="37">
        <f t="shared" si="6"/>
        <v>0.69024881007724703</v>
      </c>
      <c r="U27" s="37">
        <f t="shared" si="7"/>
        <v>7.200268894854478E-3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0</v>
      </c>
      <c r="E28" s="31">
        <v>0</v>
      </c>
      <c r="F28" s="31">
        <v>0</v>
      </c>
      <c r="G28" s="36">
        <f t="shared" si="0"/>
        <v>0</v>
      </c>
      <c r="H28" s="31">
        <v>0</v>
      </c>
      <c r="I28" s="36">
        <f t="shared" si="1"/>
        <v>0</v>
      </c>
      <c r="J28" s="31">
        <v>0</v>
      </c>
      <c r="K28" s="36">
        <f t="shared" si="2"/>
        <v>0</v>
      </c>
      <c r="L28" s="31">
        <v>0</v>
      </c>
      <c r="M28" s="36">
        <f t="shared" si="3"/>
        <v>0</v>
      </c>
      <c r="N28" s="31">
        <f t="shared" si="4"/>
        <v>0</v>
      </c>
      <c r="O28" s="36">
        <f t="shared" si="5"/>
        <v>0</v>
      </c>
      <c r="P28" s="31">
        <v>0</v>
      </c>
      <c r="Q28" s="31">
        <v>0</v>
      </c>
      <c r="R28" s="31">
        <v>0</v>
      </c>
      <c r="S28" s="31">
        <v>0</v>
      </c>
      <c r="T28" s="36">
        <f t="shared" si="6"/>
        <v>0</v>
      </c>
      <c r="U28" s="36">
        <f t="shared" si="7"/>
        <v>0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228261</v>
      </c>
      <c r="E29" s="31">
        <v>228261</v>
      </c>
      <c r="F29" s="31">
        <v>49989</v>
      </c>
      <c r="G29" s="36">
        <f t="shared" si="0"/>
        <v>0.21899930342896948</v>
      </c>
      <c r="H29" s="31">
        <v>55285</v>
      </c>
      <c r="I29" s="36">
        <f t="shared" si="1"/>
        <v>0.24220081398048726</v>
      </c>
      <c r="J29" s="31">
        <v>31254</v>
      </c>
      <c r="K29" s="36">
        <f t="shared" si="2"/>
        <v>0.1369222074730243</v>
      </c>
      <c r="L29" s="31">
        <v>0</v>
      </c>
      <c r="M29" s="36">
        <f t="shared" si="3"/>
        <v>0</v>
      </c>
      <c r="N29" s="31">
        <f t="shared" si="4"/>
        <v>136528</v>
      </c>
      <c r="O29" s="36">
        <f t="shared" si="5"/>
        <v>0.59812232488248107</v>
      </c>
      <c r="P29" s="31">
        <v>66144</v>
      </c>
      <c r="Q29" s="31">
        <v>178261</v>
      </c>
      <c r="R29" s="31">
        <v>178261</v>
      </c>
      <c r="S29" s="31">
        <v>155275</v>
      </c>
      <c r="T29" s="36">
        <f t="shared" si="6"/>
        <v>0.87105424069201898</v>
      </c>
      <c r="U29" s="36">
        <f t="shared" si="7"/>
        <v>-0.52748548621190139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0</v>
      </c>
      <c r="E30" s="31">
        <v>0</v>
      </c>
      <c r="F30" s="31">
        <v>0</v>
      </c>
      <c r="G30" s="36">
        <f t="shared" si="0"/>
        <v>0</v>
      </c>
      <c r="H30" s="31">
        <v>0</v>
      </c>
      <c r="I30" s="36">
        <f t="shared" si="1"/>
        <v>0</v>
      </c>
      <c r="J30" s="31">
        <v>0</v>
      </c>
      <c r="K30" s="36">
        <f t="shared" si="2"/>
        <v>0</v>
      </c>
      <c r="L30" s="31">
        <v>0</v>
      </c>
      <c r="M30" s="36">
        <f t="shared" si="3"/>
        <v>0</v>
      </c>
      <c r="N30" s="31">
        <f t="shared" si="4"/>
        <v>0</v>
      </c>
      <c r="O30" s="36">
        <f t="shared" si="5"/>
        <v>0</v>
      </c>
      <c r="P30" s="31">
        <v>0</v>
      </c>
      <c r="Q30" s="31">
        <v>0</v>
      </c>
      <c r="R30" s="31">
        <v>0</v>
      </c>
      <c r="S30" s="31">
        <v>0</v>
      </c>
      <c r="T30" s="36">
        <f t="shared" si="6"/>
        <v>0</v>
      </c>
      <c r="U30" s="36">
        <f t="shared" si="7"/>
        <v>0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0</v>
      </c>
      <c r="E31" s="31">
        <v>0</v>
      </c>
      <c r="F31" s="31">
        <v>0</v>
      </c>
      <c r="G31" s="36">
        <f t="shared" si="0"/>
        <v>0</v>
      </c>
      <c r="H31" s="31">
        <v>0</v>
      </c>
      <c r="I31" s="36">
        <f t="shared" si="1"/>
        <v>0</v>
      </c>
      <c r="J31" s="31">
        <v>0</v>
      </c>
      <c r="K31" s="36">
        <f t="shared" si="2"/>
        <v>0</v>
      </c>
      <c r="L31" s="31">
        <v>0</v>
      </c>
      <c r="M31" s="36">
        <f t="shared" si="3"/>
        <v>0</v>
      </c>
      <c r="N31" s="31">
        <f t="shared" si="4"/>
        <v>0</v>
      </c>
      <c r="O31" s="36">
        <f t="shared" si="5"/>
        <v>0</v>
      </c>
      <c r="P31" s="31">
        <v>0</v>
      </c>
      <c r="Q31" s="31">
        <v>0</v>
      </c>
      <c r="R31" s="31">
        <v>0</v>
      </c>
      <c r="S31" s="31">
        <v>0</v>
      </c>
      <c r="T31" s="36">
        <f t="shared" si="6"/>
        <v>0</v>
      </c>
      <c r="U31" s="36">
        <f t="shared" si="7"/>
        <v>0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0</v>
      </c>
      <c r="E32" s="31">
        <v>0</v>
      </c>
      <c r="F32" s="31">
        <v>0</v>
      </c>
      <c r="G32" s="36">
        <f t="shared" si="0"/>
        <v>0</v>
      </c>
      <c r="H32" s="31">
        <v>0</v>
      </c>
      <c r="I32" s="36">
        <f t="shared" si="1"/>
        <v>0</v>
      </c>
      <c r="J32" s="31">
        <v>0</v>
      </c>
      <c r="K32" s="36">
        <f t="shared" si="2"/>
        <v>0</v>
      </c>
      <c r="L32" s="31">
        <v>0</v>
      </c>
      <c r="M32" s="36">
        <f t="shared" si="3"/>
        <v>0</v>
      </c>
      <c r="N32" s="31">
        <f t="shared" si="4"/>
        <v>0</v>
      </c>
      <c r="O32" s="36">
        <f t="shared" si="5"/>
        <v>0</v>
      </c>
      <c r="P32" s="31">
        <v>0</v>
      </c>
      <c r="Q32" s="31">
        <v>0</v>
      </c>
      <c r="R32" s="31">
        <v>0</v>
      </c>
      <c r="S32" s="31">
        <v>0</v>
      </c>
      <c r="T32" s="36">
        <f t="shared" si="6"/>
        <v>0</v>
      </c>
      <c r="U32" s="36">
        <f t="shared" si="7"/>
        <v>0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0</v>
      </c>
      <c r="E33" s="31">
        <v>0</v>
      </c>
      <c r="F33" s="31">
        <v>0</v>
      </c>
      <c r="G33" s="36">
        <f t="shared" si="0"/>
        <v>0</v>
      </c>
      <c r="H33" s="31">
        <v>0</v>
      </c>
      <c r="I33" s="36">
        <f t="shared" si="1"/>
        <v>0</v>
      </c>
      <c r="J33" s="31">
        <v>0</v>
      </c>
      <c r="K33" s="36">
        <f t="shared" si="2"/>
        <v>0</v>
      </c>
      <c r="L33" s="31">
        <v>0</v>
      </c>
      <c r="M33" s="36">
        <f t="shared" si="3"/>
        <v>0</v>
      </c>
      <c r="N33" s="31">
        <f t="shared" si="4"/>
        <v>0</v>
      </c>
      <c r="O33" s="36">
        <f t="shared" si="5"/>
        <v>0</v>
      </c>
      <c r="P33" s="31">
        <v>0</v>
      </c>
      <c r="Q33" s="31">
        <v>0</v>
      </c>
      <c r="R33" s="31">
        <v>0</v>
      </c>
      <c r="S33" s="31">
        <v>0</v>
      </c>
      <c r="T33" s="36">
        <f t="shared" si="6"/>
        <v>0</v>
      </c>
      <c r="U33" s="36">
        <f t="shared" si="7"/>
        <v>0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4854789</v>
      </c>
      <c r="E34" s="31">
        <v>6095335</v>
      </c>
      <c r="F34" s="31">
        <v>220201</v>
      </c>
      <c r="G34" s="36">
        <f t="shared" si="0"/>
        <v>4.5357481035736051E-2</v>
      </c>
      <c r="H34" s="31">
        <v>367633</v>
      </c>
      <c r="I34" s="36">
        <f t="shared" si="1"/>
        <v>7.5725845139716683E-2</v>
      </c>
      <c r="J34" s="31">
        <v>919689</v>
      </c>
      <c r="K34" s="36">
        <f t="shared" si="2"/>
        <v>0.15088407774142029</v>
      </c>
      <c r="L34" s="31">
        <v>0</v>
      </c>
      <c r="M34" s="36">
        <f t="shared" si="3"/>
        <v>0</v>
      </c>
      <c r="N34" s="31">
        <f t="shared" si="4"/>
        <v>1507523</v>
      </c>
      <c r="O34" s="36">
        <f t="shared" si="5"/>
        <v>0.24732406012138791</v>
      </c>
      <c r="P34" s="31">
        <v>805654</v>
      </c>
      <c r="Q34" s="31">
        <v>3359752</v>
      </c>
      <c r="R34" s="31">
        <v>3340752</v>
      </c>
      <c r="S34" s="31">
        <v>1382088</v>
      </c>
      <c r="T34" s="36">
        <f t="shared" si="6"/>
        <v>0.41370565669046971</v>
      </c>
      <c r="U34" s="36">
        <f t="shared" si="7"/>
        <v>0.14154339207649924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5083050</v>
      </c>
      <c r="E35" s="32">
        <f>SUM(E28:E34)</f>
        <v>6323596</v>
      </c>
      <c r="F35" s="32">
        <f>SUM(F28:F34)</f>
        <v>270190</v>
      </c>
      <c r="G35" s="37">
        <f t="shared" si="0"/>
        <v>5.3155093890479142E-2</v>
      </c>
      <c r="H35" s="32">
        <f>SUM(H28:H34)</f>
        <v>422918</v>
      </c>
      <c r="I35" s="37">
        <f t="shared" si="1"/>
        <v>8.3201621073961493E-2</v>
      </c>
      <c r="J35" s="32">
        <f>SUM(J28:J34)</f>
        <v>950943</v>
      </c>
      <c r="K35" s="37">
        <f t="shared" si="2"/>
        <v>0.15038010018350317</v>
      </c>
      <c r="L35" s="32">
        <f>SUM(L28:L34)</f>
        <v>0</v>
      </c>
      <c r="M35" s="37">
        <f t="shared" si="3"/>
        <v>0</v>
      </c>
      <c r="N35" s="32">
        <f t="shared" si="4"/>
        <v>1644051</v>
      </c>
      <c r="O35" s="37">
        <f t="shared" si="5"/>
        <v>0.25998672274446377</v>
      </c>
      <c r="P35" s="32">
        <f>SUM(P28:P34)</f>
        <v>871798</v>
      </c>
      <c r="Q35" s="32">
        <f>SUM(Q28:Q34)</f>
        <v>3538013</v>
      </c>
      <c r="R35" s="32">
        <f>SUM(R28:R34)</f>
        <v>3519013</v>
      </c>
      <c r="S35" s="32">
        <f>SUM(S28:S34)</f>
        <v>1537363</v>
      </c>
      <c r="T35" s="37">
        <f t="shared" si="6"/>
        <v>0.4368733505673324</v>
      </c>
      <c r="U35" s="37">
        <f t="shared" si="7"/>
        <v>9.0783644835156663E-2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0</v>
      </c>
      <c r="E36" s="31">
        <v>0</v>
      </c>
      <c r="F36" s="31">
        <v>0</v>
      </c>
      <c r="G36" s="36">
        <f t="shared" si="0"/>
        <v>0</v>
      </c>
      <c r="H36" s="31">
        <v>0</v>
      </c>
      <c r="I36" s="36">
        <f t="shared" si="1"/>
        <v>0</v>
      </c>
      <c r="J36" s="31">
        <v>0</v>
      </c>
      <c r="K36" s="36">
        <f t="shared" si="2"/>
        <v>0</v>
      </c>
      <c r="L36" s="31">
        <v>0</v>
      </c>
      <c r="M36" s="36">
        <f t="shared" si="3"/>
        <v>0</v>
      </c>
      <c r="N36" s="31">
        <f t="shared" si="4"/>
        <v>0</v>
      </c>
      <c r="O36" s="36">
        <f t="shared" si="5"/>
        <v>0</v>
      </c>
      <c r="P36" s="31">
        <v>0</v>
      </c>
      <c r="Q36" s="31">
        <v>0</v>
      </c>
      <c r="R36" s="31">
        <v>0</v>
      </c>
      <c r="S36" s="31">
        <v>0</v>
      </c>
      <c r="T36" s="36">
        <f t="shared" si="6"/>
        <v>0</v>
      </c>
      <c r="U36" s="36">
        <f t="shared" si="7"/>
        <v>0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0</v>
      </c>
      <c r="E37" s="31">
        <v>0</v>
      </c>
      <c r="F37" s="31">
        <v>0</v>
      </c>
      <c r="G37" s="36">
        <f t="shared" si="0"/>
        <v>0</v>
      </c>
      <c r="H37" s="31">
        <v>0</v>
      </c>
      <c r="I37" s="36">
        <f t="shared" si="1"/>
        <v>0</v>
      </c>
      <c r="J37" s="31">
        <v>0</v>
      </c>
      <c r="K37" s="36">
        <f t="shared" si="2"/>
        <v>0</v>
      </c>
      <c r="L37" s="31">
        <v>0</v>
      </c>
      <c r="M37" s="36">
        <f t="shared" si="3"/>
        <v>0</v>
      </c>
      <c r="N37" s="31">
        <f t="shared" si="4"/>
        <v>0</v>
      </c>
      <c r="O37" s="36">
        <f t="shared" si="5"/>
        <v>0</v>
      </c>
      <c r="P37" s="31">
        <v>0</v>
      </c>
      <c r="Q37" s="31">
        <v>0</v>
      </c>
      <c r="R37" s="31">
        <v>0</v>
      </c>
      <c r="S37" s="31">
        <v>0</v>
      </c>
      <c r="T37" s="36">
        <f t="shared" si="6"/>
        <v>0</v>
      </c>
      <c r="U37" s="36">
        <f t="shared" si="7"/>
        <v>0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0</v>
      </c>
      <c r="E38" s="31">
        <v>0</v>
      </c>
      <c r="F38" s="31">
        <v>0</v>
      </c>
      <c r="G38" s="36">
        <f t="shared" si="0"/>
        <v>0</v>
      </c>
      <c r="H38" s="31">
        <v>0</v>
      </c>
      <c r="I38" s="36">
        <f t="shared" si="1"/>
        <v>0</v>
      </c>
      <c r="J38" s="31">
        <v>0</v>
      </c>
      <c r="K38" s="36">
        <f t="shared" si="2"/>
        <v>0</v>
      </c>
      <c r="L38" s="31">
        <v>0</v>
      </c>
      <c r="M38" s="36">
        <f t="shared" si="3"/>
        <v>0</v>
      </c>
      <c r="N38" s="31">
        <f t="shared" si="4"/>
        <v>0</v>
      </c>
      <c r="O38" s="36">
        <f t="shared" si="5"/>
        <v>0</v>
      </c>
      <c r="P38" s="31">
        <v>0</v>
      </c>
      <c r="Q38" s="31">
        <v>0</v>
      </c>
      <c r="R38" s="31">
        <v>0</v>
      </c>
      <c r="S38" s="31">
        <v>0</v>
      </c>
      <c r="T38" s="36">
        <f t="shared" si="6"/>
        <v>0</v>
      </c>
      <c r="U38" s="36">
        <f t="shared" si="7"/>
        <v>0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23082785</v>
      </c>
      <c r="E39" s="31">
        <v>20825081</v>
      </c>
      <c r="F39" s="31">
        <v>4839699</v>
      </c>
      <c r="G39" s="36">
        <f t="shared" si="0"/>
        <v>0.20966703107965526</v>
      </c>
      <c r="H39" s="31">
        <v>4844423</v>
      </c>
      <c r="I39" s="36">
        <f t="shared" si="1"/>
        <v>0.20987168576062204</v>
      </c>
      <c r="J39" s="31">
        <v>4896611</v>
      </c>
      <c r="K39" s="36">
        <f t="shared" si="2"/>
        <v>0.23513046599914786</v>
      </c>
      <c r="L39" s="31">
        <v>0</v>
      </c>
      <c r="M39" s="36">
        <f t="shared" si="3"/>
        <v>0</v>
      </c>
      <c r="N39" s="31">
        <f t="shared" si="4"/>
        <v>14580733</v>
      </c>
      <c r="O39" s="36">
        <f t="shared" si="5"/>
        <v>0.70015252281611773</v>
      </c>
      <c r="P39" s="31">
        <v>5398443</v>
      </c>
      <c r="Q39" s="31">
        <v>23586218</v>
      </c>
      <c r="R39" s="31">
        <v>22140778</v>
      </c>
      <c r="S39" s="31">
        <v>15881468</v>
      </c>
      <c r="T39" s="36">
        <f t="shared" si="6"/>
        <v>0.71729493877767081</v>
      </c>
      <c r="U39" s="36">
        <f t="shared" si="7"/>
        <v>-9.2958654930690221E-2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23082785</v>
      </c>
      <c r="E40" s="32">
        <f>SUM(E36:E39)</f>
        <v>20825081</v>
      </c>
      <c r="F40" s="32">
        <f>SUM(F36:F39)</f>
        <v>4839699</v>
      </c>
      <c r="G40" s="37">
        <f t="shared" si="0"/>
        <v>0.20966703107965526</v>
      </c>
      <c r="H40" s="32">
        <f>SUM(H36:H39)</f>
        <v>4844423</v>
      </c>
      <c r="I40" s="37">
        <f t="shared" si="1"/>
        <v>0.20987168576062204</v>
      </c>
      <c r="J40" s="32">
        <f>SUM(J36:J39)</f>
        <v>4896611</v>
      </c>
      <c r="K40" s="37">
        <f t="shared" si="2"/>
        <v>0.23513046599914786</v>
      </c>
      <c r="L40" s="32">
        <f>SUM(L36:L39)</f>
        <v>0</v>
      </c>
      <c r="M40" s="37">
        <f t="shared" si="3"/>
        <v>0</v>
      </c>
      <c r="N40" s="32">
        <f t="shared" si="4"/>
        <v>14580733</v>
      </c>
      <c r="O40" s="37">
        <f t="shared" si="5"/>
        <v>0.70015252281611773</v>
      </c>
      <c r="P40" s="32">
        <f>SUM(P36:P39)</f>
        <v>5398443</v>
      </c>
      <c r="Q40" s="32">
        <f>SUM(Q36:Q39)</f>
        <v>23586218</v>
      </c>
      <c r="R40" s="32">
        <f>SUM(R36:R39)</f>
        <v>22140778</v>
      </c>
      <c r="S40" s="32">
        <f>SUM(S36:S39)</f>
        <v>15881468</v>
      </c>
      <c r="T40" s="37">
        <f t="shared" si="6"/>
        <v>0.71729493877767081</v>
      </c>
      <c r="U40" s="37">
        <f t="shared" si="7"/>
        <v>-9.2958654930690221E-2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0</v>
      </c>
      <c r="E41" s="31">
        <v>0</v>
      </c>
      <c r="F41" s="31">
        <v>0</v>
      </c>
      <c r="G41" s="36">
        <f t="shared" si="0"/>
        <v>0</v>
      </c>
      <c r="H41" s="31">
        <v>0</v>
      </c>
      <c r="I41" s="36">
        <f t="shared" si="1"/>
        <v>0</v>
      </c>
      <c r="J41" s="31">
        <v>0</v>
      </c>
      <c r="K41" s="36">
        <f t="shared" si="2"/>
        <v>0</v>
      </c>
      <c r="L41" s="31">
        <v>0</v>
      </c>
      <c r="M41" s="36">
        <f t="shared" si="3"/>
        <v>0</v>
      </c>
      <c r="N41" s="31">
        <f t="shared" si="4"/>
        <v>0</v>
      </c>
      <c r="O41" s="36">
        <f t="shared" si="5"/>
        <v>0</v>
      </c>
      <c r="P41" s="31">
        <v>0</v>
      </c>
      <c r="Q41" s="31">
        <v>0</v>
      </c>
      <c r="R41" s="31">
        <v>0</v>
      </c>
      <c r="S41" s="31">
        <v>0</v>
      </c>
      <c r="T41" s="36">
        <f t="shared" si="6"/>
        <v>0</v>
      </c>
      <c r="U41" s="36">
        <f t="shared" si="7"/>
        <v>0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0</v>
      </c>
      <c r="E42" s="31">
        <v>0</v>
      </c>
      <c r="F42" s="31">
        <v>0</v>
      </c>
      <c r="G42" s="36">
        <f t="shared" si="0"/>
        <v>0</v>
      </c>
      <c r="H42" s="31">
        <v>0</v>
      </c>
      <c r="I42" s="36">
        <f t="shared" si="1"/>
        <v>0</v>
      </c>
      <c r="J42" s="31">
        <v>0</v>
      </c>
      <c r="K42" s="36">
        <f t="shared" si="2"/>
        <v>0</v>
      </c>
      <c r="L42" s="31">
        <v>0</v>
      </c>
      <c r="M42" s="36">
        <f t="shared" si="3"/>
        <v>0</v>
      </c>
      <c r="N42" s="31">
        <f t="shared" si="4"/>
        <v>0</v>
      </c>
      <c r="O42" s="36">
        <f t="shared" si="5"/>
        <v>0</v>
      </c>
      <c r="P42" s="31">
        <v>0</v>
      </c>
      <c r="Q42" s="31">
        <v>0</v>
      </c>
      <c r="R42" s="31">
        <v>0</v>
      </c>
      <c r="S42" s="31">
        <v>0</v>
      </c>
      <c r="T42" s="36">
        <f t="shared" si="6"/>
        <v>0</v>
      </c>
      <c r="U42" s="36">
        <f t="shared" si="7"/>
        <v>0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988011</v>
      </c>
      <c r="E43" s="31">
        <v>743215</v>
      </c>
      <c r="F43" s="31">
        <v>56275</v>
      </c>
      <c r="G43" s="36">
        <f t="shared" si="0"/>
        <v>5.6957867877989211E-2</v>
      </c>
      <c r="H43" s="31">
        <v>231181</v>
      </c>
      <c r="I43" s="36">
        <f t="shared" si="1"/>
        <v>0.23398626128656463</v>
      </c>
      <c r="J43" s="31">
        <v>122569</v>
      </c>
      <c r="K43" s="36">
        <f t="shared" si="2"/>
        <v>0.16491728503864966</v>
      </c>
      <c r="L43" s="31">
        <v>0</v>
      </c>
      <c r="M43" s="36">
        <f t="shared" si="3"/>
        <v>0</v>
      </c>
      <c r="N43" s="31">
        <f t="shared" si="4"/>
        <v>410025</v>
      </c>
      <c r="O43" s="36">
        <f t="shared" si="5"/>
        <v>0.55169096425664177</v>
      </c>
      <c r="P43" s="31">
        <v>36804</v>
      </c>
      <c r="Q43" s="31">
        <v>231491</v>
      </c>
      <c r="R43" s="31">
        <v>1016390</v>
      </c>
      <c r="S43" s="31">
        <v>366798</v>
      </c>
      <c r="T43" s="36">
        <f t="shared" si="6"/>
        <v>0.36088312557187696</v>
      </c>
      <c r="U43" s="36">
        <f t="shared" si="7"/>
        <v>2.3303173568090423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0</v>
      </c>
      <c r="E44" s="31">
        <v>0</v>
      </c>
      <c r="F44" s="31">
        <v>0</v>
      </c>
      <c r="G44" s="36">
        <f t="shared" si="0"/>
        <v>0</v>
      </c>
      <c r="H44" s="31">
        <v>0</v>
      </c>
      <c r="I44" s="36">
        <f t="shared" si="1"/>
        <v>0</v>
      </c>
      <c r="J44" s="31">
        <v>0</v>
      </c>
      <c r="K44" s="36">
        <f t="shared" si="2"/>
        <v>0</v>
      </c>
      <c r="L44" s="31">
        <v>0</v>
      </c>
      <c r="M44" s="36">
        <f t="shared" si="3"/>
        <v>0</v>
      </c>
      <c r="N44" s="31">
        <f t="shared" si="4"/>
        <v>0</v>
      </c>
      <c r="O44" s="36">
        <f t="shared" si="5"/>
        <v>0</v>
      </c>
      <c r="P44" s="31">
        <v>0</v>
      </c>
      <c r="Q44" s="31">
        <v>0</v>
      </c>
      <c r="R44" s="31">
        <v>0</v>
      </c>
      <c r="S44" s="31">
        <v>0</v>
      </c>
      <c r="T44" s="36">
        <f t="shared" si="6"/>
        <v>0</v>
      </c>
      <c r="U44" s="36">
        <f t="shared" si="7"/>
        <v>0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0</v>
      </c>
      <c r="E45" s="31">
        <v>0</v>
      </c>
      <c r="F45" s="31">
        <v>0</v>
      </c>
      <c r="G45" s="36">
        <f t="shared" si="0"/>
        <v>0</v>
      </c>
      <c r="H45" s="31">
        <v>0</v>
      </c>
      <c r="I45" s="36">
        <f t="shared" si="1"/>
        <v>0</v>
      </c>
      <c r="J45" s="31">
        <v>0</v>
      </c>
      <c r="K45" s="36">
        <f t="shared" si="2"/>
        <v>0</v>
      </c>
      <c r="L45" s="31">
        <v>0</v>
      </c>
      <c r="M45" s="36">
        <f t="shared" si="3"/>
        <v>0</v>
      </c>
      <c r="N45" s="31">
        <f t="shared" si="4"/>
        <v>0</v>
      </c>
      <c r="O45" s="36">
        <f t="shared" si="5"/>
        <v>0</v>
      </c>
      <c r="P45" s="31">
        <v>0</v>
      </c>
      <c r="Q45" s="31">
        <v>0</v>
      </c>
      <c r="R45" s="31">
        <v>0</v>
      </c>
      <c r="S45" s="31">
        <v>0</v>
      </c>
      <c r="T45" s="36">
        <f t="shared" si="6"/>
        <v>0</v>
      </c>
      <c r="U45" s="36">
        <f t="shared" si="7"/>
        <v>0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32035086</v>
      </c>
      <c r="E46" s="31">
        <v>32130203</v>
      </c>
      <c r="F46" s="31">
        <v>6160147</v>
      </c>
      <c r="G46" s="36">
        <f t="shared" si="0"/>
        <v>0.19229375566527276</v>
      </c>
      <c r="H46" s="31">
        <v>6136039</v>
      </c>
      <c r="I46" s="36">
        <f t="shared" si="1"/>
        <v>0.19154120578917752</v>
      </c>
      <c r="J46" s="31">
        <v>6247388</v>
      </c>
      <c r="K46" s="36">
        <f t="shared" si="2"/>
        <v>0.1944397301193522</v>
      </c>
      <c r="L46" s="31">
        <v>0</v>
      </c>
      <c r="M46" s="36">
        <f t="shared" si="3"/>
        <v>0</v>
      </c>
      <c r="N46" s="31">
        <f t="shared" si="4"/>
        <v>18543574</v>
      </c>
      <c r="O46" s="36">
        <f t="shared" si="5"/>
        <v>0.57713840152208185</v>
      </c>
      <c r="P46" s="31">
        <v>5669155</v>
      </c>
      <c r="Q46" s="31">
        <v>28880492</v>
      </c>
      <c r="R46" s="31">
        <v>29706392</v>
      </c>
      <c r="S46" s="31">
        <v>17286246</v>
      </c>
      <c r="T46" s="36">
        <f t="shared" si="6"/>
        <v>0.58190324829753814</v>
      </c>
      <c r="U46" s="36">
        <f t="shared" si="7"/>
        <v>0.10199632925894608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33023097</v>
      </c>
      <c r="E47" s="32">
        <f>SUM(E41:E46)</f>
        <v>32873418</v>
      </c>
      <c r="F47" s="32">
        <f>SUM(F41:F46)</f>
        <v>6216422</v>
      </c>
      <c r="G47" s="37">
        <f t="shared" si="0"/>
        <v>0.18824467008651552</v>
      </c>
      <c r="H47" s="32">
        <f>SUM(H41:H46)</f>
        <v>6367220</v>
      </c>
      <c r="I47" s="37">
        <f t="shared" si="1"/>
        <v>0.19281111035709339</v>
      </c>
      <c r="J47" s="32">
        <f>SUM(J41:J46)</f>
        <v>6369957</v>
      </c>
      <c r="K47" s="37">
        <f t="shared" si="2"/>
        <v>0.19377227521640739</v>
      </c>
      <c r="L47" s="32">
        <f>SUM(L41:L46)</f>
        <v>0</v>
      </c>
      <c r="M47" s="37">
        <f t="shared" si="3"/>
        <v>0</v>
      </c>
      <c r="N47" s="32">
        <f t="shared" si="4"/>
        <v>18953599</v>
      </c>
      <c r="O47" s="37">
        <f t="shared" si="5"/>
        <v>0.57656307597828738</v>
      </c>
      <c r="P47" s="32">
        <f>SUM(P41:P46)</f>
        <v>5705959</v>
      </c>
      <c r="Q47" s="32">
        <f>SUM(Q41:Q46)</f>
        <v>29111983</v>
      </c>
      <c r="R47" s="32">
        <f>SUM(R41:R46)</f>
        <v>30722782</v>
      </c>
      <c r="S47" s="32">
        <f>SUM(S41:S46)</f>
        <v>17653044</v>
      </c>
      <c r="T47" s="37">
        <f t="shared" si="6"/>
        <v>0.57459132444451155</v>
      </c>
      <c r="U47" s="37">
        <f t="shared" si="7"/>
        <v>0.11636922031861774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0</v>
      </c>
      <c r="E48" s="31">
        <v>0</v>
      </c>
      <c r="F48" s="31">
        <v>0</v>
      </c>
      <c r="G48" s="36">
        <f t="shared" si="0"/>
        <v>0</v>
      </c>
      <c r="H48" s="31">
        <v>0</v>
      </c>
      <c r="I48" s="36">
        <f t="shared" si="1"/>
        <v>0</v>
      </c>
      <c r="J48" s="31">
        <v>0</v>
      </c>
      <c r="K48" s="36">
        <f t="shared" si="2"/>
        <v>0</v>
      </c>
      <c r="L48" s="31">
        <v>0</v>
      </c>
      <c r="M48" s="36">
        <f t="shared" si="3"/>
        <v>0</v>
      </c>
      <c r="N48" s="31">
        <f t="shared" si="4"/>
        <v>0</v>
      </c>
      <c r="O48" s="36">
        <f t="shared" si="5"/>
        <v>0</v>
      </c>
      <c r="P48" s="31">
        <v>0</v>
      </c>
      <c r="Q48" s="31">
        <v>0</v>
      </c>
      <c r="R48" s="31">
        <v>0</v>
      </c>
      <c r="S48" s="31">
        <v>0</v>
      </c>
      <c r="T48" s="36">
        <f t="shared" si="6"/>
        <v>0</v>
      </c>
      <c r="U48" s="36">
        <f t="shared" si="7"/>
        <v>0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0</v>
      </c>
      <c r="E49" s="31">
        <v>0</v>
      </c>
      <c r="F49" s="31">
        <v>0</v>
      </c>
      <c r="G49" s="36">
        <f t="shared" si="0"/>
        <v>0</v>
      </c>
      <c r="H49" s="31">
        <v>0</v>
      </c>
      <c r="I49" s="36">
        <f t="shared" si="1"/>
        <v>0</v>
      </c>
      <c r="J49" s="31">
        <v>0</v>
      </c>
      <c r="K49" s="36">
        <f t="shared" si="2"/>
        <v>0</v>
      </c>
      <c r="L49" s="31">
        <v>0</v>
      </c>
      <c r="M49" s="36">
        <f t="shared" si="3"/>
        <v>0</v>
      </c>
      <c r="N49" s="31">
        <f t="shared" si="4"/>
        <v>0</v>
      </c>
      <c r="O49" s="36">
        <f t="shared" si="5"/>
        <v>0</v>
      </c>
      <c r="P49" s="31">
        <v>0</v>
      </c>
      <c r="Q49" s="31">
        <v>0</v>
      </c>
      <c r="R49" s="31">
        <v>0</v>
      </c>
      <c r="S49" s="31">
        <v>0</v>
      </c>
      <c r="T49" s="36">
        <f t="shared" si="6"/>
        <v>0</v>
      </c>
      <c r="U49" s="36">
        <f t="shared" si="7"/>
        <v>0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0</v>
      </c>
      <c r="E50" s="31">
        <v>0</v>
      </c>
      <c r="F50" s="31">
        <v>0</v>
      </c>
      <c r="G50" s="36">
        <f t="shared" si="0"/>
        <v>0</v>
      </c>
      <c r="H50" s="31">
        <v>0</v>
      </c>
      <c r="I50" s="36">
        <f t="shared" si="1"/>
        <v>0</v>
      </c>
      <c r="J50" s="31">
        <v>0</v>
      </c>
      <c r="K50" s="36">
        <f t="shared" si="2"/>
        <v>0</v>
      </c>
      <c r="L50" s="31">
        <v>0</v>
      </c>
      <c r="M50" s="36">
        <f t="shared" si="3"/>
        <v>0</v>
      </c>
      <c r="N50" s="31">
        <f t="shared" si="4"/>
        <v>0</v>
      </c>
      <c r="O50" s="36">
        <f t="shared" si="5"/>
        <v>0</v>
      </c>
      <c r="P50" s="31">
        <v>0</v>
      </c>
      <c r="Q50" s="31">
        <v>0</v>
      </c>
      <c r="R50" s="31">
        <v>0</v>
      </c>
      <c r="S50" s="31">
        <v>0</v>
      </c>
      <c r="T50" s="36">
        <f t="shared" si="6"/>
        <v>0</v>
      </c>
      <c r="U50" s="36">
        <f t="shared" si="7"/>
        <v>0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0</v>
      </c>
      <c r="E51" s="31">
        <v>0</v>
      </c>
      <c r="F51" s="31">
        <v>0</v>
      </c>
      <c r="G51" s="36">
        <f t="shared" si="0"/>
        <v>0</v>
      </c>
      <c r="H51" s="31">
        <v>0</v>
      </c>
      <c r="I51" s="36">
        <f t="shared" si="1"/>
        <v>0</v>
      </c>
      <c r="J51" s="31">
        <v>0</v>
      </c>
      <c r="K51" s="36">
        <f t="shared" si="2"/>
        <v>0</v>
      </c>
      <c r="L51" s="31">
        <v>0</v>
      </c>
      <c r="M51" s="36">
        <f t="shared" si="3"/>
        <v>0</v>
      </c>
      <c r="N51" s="31">
        <f t="shared" si="4"/>
        <v>0</v>
      </c>
      <c r="O51" s="36">
        <f t="shared" si="5"/>
        <v>0</v>
      </c>
      <c r="P51" s="31">
        <v>0</v>
      </c>
      <c r="Q51" s="31">
        <v>0</v>
      </c>
      <c r="R51" s="31">
        <v>0</v>
      </c>
      <c r="S51" s="31">
        <v>0</v>
      </c>
      <c r="T51" s="36">
        <f t="shared" si="6"/>
        <v>0</v>
      </c>
      <c r="U51" s="36">
        <f t="shared" si="7"/>
        <v>0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33517498</v>
      </c>
      <c r="E52" s="31">
        <v>35610061</v>
      </c>
      <c r="F52" s="31">
        <v>9123578</v>
      </c>
      <c r="G52" s="36">
        <f t="shared" si="0"/>
        <v>0.27220343236837069</v>
      </c>
      <c r="H52" s="31">
        <v>8339599</v>
      </c>
      <c r="I52" s="36">
        <f t="shared" si="1"/>
        <v>0.24881329149329703</v>
      </c>
      <c r="J52" s="31">
        <v>8656260</v>
      </c>
      <c r="K52" s="36">
        <f t="shared" si="2"/>
        <v>0.24308467205377715</v>
      </c>
      <c r="L52" s="31">
        <v>0</v>
      </c>
      <c r="M52" s="36">
        <f t="shared" si="3"/>
        <v>0</v>
      </c>
      <c r="N52" s="31">
        <f t="shared" si="4"/>
        <v>26119437</v>
      </c>
      <c r="O52" s="36">
        <f t="shared" si="5"/>
        <v>0.7334847587034462</v>
      </c>
      <c r="P52" s="31">
        <v>8092531</v>
      </c>
      <c r="Q52" s="31">
        <v>34657848</v>
      </c>
      <c r="R52" s="31">
        <v>34257850</v>
      </c>
      <c r="S52" s="31">
        <v>24383269</v>
      </c>
      <c r="T52" s="36">
        <f t="shared" si="6"/>
        <v>0.71175713011762265</v>
      </c>
      <c r="U52" s="36">
        <f t="shared" si="7"/>
        <v>6.9660406614444836E-2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33517498</v>
      </c>
      <c r="E53" s="32">
        <f>SUM(E48:E52)</f>
        <v>35610061</v>
      </c>
      <c r="F53" s="32">
        <f>SUM(F48:F52)</f>
        <v>9123578</v>
      </c>
      <c r="G53" s="37">
        <f t="shared" si="0"/>
        <v>0.27220343236837069</v>
      </c>
      <c r="H53" s="32">
        <f>SUM(H48:H52)</f>
        <v>8339599</v>
      </c>
      <c r="I53" s="37">
        <f t="shared" si="1"/>
        <v>0.24881329149329703</v>
      </c>
      <c r="J53" s="32">
        <f>SUM(J48:J52)</f>
        <v>8656260</v>
      </c>
      <c r="K53" s="37">
        <f t="shared" si="2"/>
        <v>0.24308467205377715</v>
      </c>
      <c r="L53" s="32">
        <f>SUM(L48:L52)</f>
        <v>0</v>
      </c>
      <c r="M53" s="37">
        <f t="shared" si="3"/>
        <v>0</v>
      </c>
      <c r="N53" s="32">
        <f t="shared" si="4"/>
        <v>26119437</v>
      </c>
      <c r="O53" s="37">
        <f t="shared" si="5"/>
        <v>0.7334847587034462</v>
      </c>
      <c r="P53" s="32">
        <f>SUM(P48:P52)</f>
        <v>8092531</v>
      </c>
      <c r="Q53" s="32">
        <f>SUM(Q48:Q52)</f>
        <v>34657848</v>
      </c>
      <c r="R53" s="32">
        <f>SUM(R48:R52)</f>
        <v>34257850</v>
      </c>
      <c r="S53" s="32">
        <f>SUM(S48:S52)</f>
        <v>24383269</v>
      </c>
      <c r="T53" s="37">
        <f t="shared" si="6"/>
        <v>0.71175713011762265</v>
      </c>
      <c r="U53" s="37">
        <f t="shared" si="7"/>
        <v>6.9660406614444836E-2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491495710</v>
      </c>
      <c r="E54" s="32">
        <f>SUM(E8:E9,E11:E18,E20:E26,E28:E34,E36:E39,E41:E46,E48:E52)</f>
        <v>465986892</v>
      </c>
      <c r="F54" s="32">
        <f>SUM(F8:F9,F11:F18,F20:F26,F28:F34,F36:F39,F41:F46,F48:F52)</f>
        <v>70802922</v>
      </c>
      <c r="G54" s="37">
        <f t="shared" si="0"/>
        <v>0.14405603255418037</v>
      </c>
      <c r="H54" s="32">
        <f>SUM(H8:H9,H11:H18,H20:H26,H28:H34,H36:H39,H41:H46,H48:H52)</f>
        <v>46411025</v>
      </c>
      <c r="I54" s="37">
        <f t="shared" si="1"/>
        <v>9.4428138548757631E-2</v>
      </c>
      <c r="J54" s="32">
        <f>SUM(J8:J9,J11:J18,J20:J26,J28:J34,J36:J39,J41:J46,J48:J52)</f>
        <v>53443313</v>
      </c>
      <c r="K54" s="37">
        <f t="shared" si="2"/>
        <v>0.11468844707331381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170657260</v>
      </c>
      <c r="O54" s="37">
        <f t="shared" si="5"/>
        <v>0.36622759766384161</v>
      </c>
      <c r="P54" s="32">
        <f>SUM(P8:P9,P11:P18,P20:P26,P28:P34,P36:P39,P41:P46,P48:P52)</f>
        <v>92892516</v>
      </c>
      <c r="Q54" s="32">
        <f>SUM(Q8:Q9,Q11:Q18,Q20:Q26,Q28:Q34,Q36:Q39,Q41:Q46,Q48:Q52)</f>
        <v>472593310</v>
      </c>
      <c r="R54" s="32">
        <f>SUM(R8:R9,R11:R18,R20:R26,R28:R34,R36:R39,R41:R46,R48:R52)</f>
        <v>461243785</v>
      </c>
      <c r="S54" s="32">
        <f>SUM(S8:S9,S11:S18,S20:S26,S28:S34,S36:S39,S41:S46,S48:S52)</f>
        <v>254991560</v>
      </c>
      <c r="T54" s="37">
        <f t="shared" si="6"/>
        <v>0.55283467938760411</v>
      </c>
      <c r="U54" s="37">
        <f t="shared" si="7"/>
        <v>-0.4246757941188718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16591991</v>
      </c>
      <c r="E57" s="31">
        <v>17125755</v>
      </c>
      <c r="F57" s="31">
        <v>4100251</v>
      </c>
      <c r="G57" s="36">
        <f t="shared" ref="G57:G85" si="8">IF(($D57      =0),0,($F57      /$D57      ))</f>
        <v>0.24712230135611815</v>
      </c>
      <c r="H57" s="31">
        <v>4752513</v>
      </c>
      <c r="I57" s="36">
        <f t="shared" ref="I57:I85" si="9">IF(($D57      =0),0,($H57      /$D57      ))</f>
        <v>0.28643415970994679</v>
      </c>
      <c r="J57" s="31">
        <v>4042013</v>
      </c>
      <c r="K57" s="36">
        <f t="shared" ref="K57:K85" si="10">IF(($E57      =0),0,($J57      /$E57      ))</f>
        <v>0.23601955067090472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12894777</v>
      </c>
      <c r="O57" s="36">
        <f t="shared" ref="O57:O85" si="13">IF(($E57      =0),0,($N57      /$E57      ))</f>
        <v>0.75294648323533764</v>
      </c>
      <c r="P57" s="31">
        <v>3967866</v>
      </c>
      <c r="Q57" s="31">
        <v>16977269</v>
      </c>
      <c r="R57" s="31">
        <v>16546382</v>
      </c>
      <c r="S57" s="31">
        <v>12318949</v>
      </c>
      <c r="T57" s="36">
        <f t="shared" ref="T57:T85" si="14">IF(($R57      =0),0,($S57      /$R57      ))</f>
        <v>0.74451012916297954</v>
      </c>
      <c r="U57" s="36">
        <f t="shared" ref="U57:U85" si="15">IF(($P57      =0),0,(($J57      /$P57      )-1))</f>
        <v>1.8686870978001702E-2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16591991</v>
      </c>
      <c r="E58" s="32">
        <f>E57</f>
        <v>17125755</v>
      </c>
      <c r="F58" s="32">
        <f>F57</f>
        <v>4100251</v>
      </c>
      <c r="G58" s="37">
        <f t="shared" si="8"/>
        <v>0.24712230135611815</v>
      </c>
      <c r="H58" s="32">
        <f>H57</f>
        <v>4752513</v>
      </c>
      <c r="I58" s="37">
        <f t="shared" si="9"/>
        <v>0.28643415970994679</v>
      </c>
      <c r="J58" s="32">
        <f>J57</f>
        <v>4042013</v>
      </c>
      <c r="K58" s="37">
        <f t="shared" si="10"/>
        <v>0.23601955067090472</v>
      </c>
      <c r="L58" s="32">
        <f>L57</f>
        <v>0</v>
      </c>
      <c r="M58" s="37">
        <f t="shared" si="11"/>
        <v>0</v>
      </c>
      <c r="N58" s="32">
        <f t="shared" si="12"/>
        <v>12894777</v>
      </c>
      <c r="O58" s="37">
        <f t="shared" si="13"/>
        <v>0.75294648323533764</v>
      </c>
      <c r="P58" s="32">
        <f>P57</f>
        <v>3967866</v>
      </c>
      <c r="Q58" s="32">
        <f>Q57</f>
        <v>16977269</v>
      </c>
      <c r="R58" s="32">
        <f>R57</f>
        <v>16546382</v>
      </c>
      <c r="S58" s="32">
        <f>S57</f>
        <v>12318949</v>
      </c>
      <c r="T58" s="37">
        <f t="shared" si="14"/>
        <v>0.74451012916297954</v>
      </c>
      <c r="U58" s="37">
        <f t="shared" si="15"/>
        <v>1.8686870978001702E-2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100000</v>
      </c>
      <c r="E59" s="31">
        <v>70000</v>
      </c>
      <c r="F59" s="31">
        <v>1646</v>
      </c>
      <c r="G59" s="36">
        <f t="shared" si="8"/>
        <v>1.6459999999999999E-2</v>
      </c>
      <c r="H59" s="31">
        <v>1800</v>
      </c>
      <c r="I59" s="36">
        <f t="shared" si="9"/>
        <v>1.7999999999999999E-2</v>
      </c>
      <c r="J59" s="31">
        <v>16500</v>
      </c>
      <c r="K59" s="36">
        <f t="shared" si="10"/>
        <v>0.23571428571428571</v>
      </c>
      <c r="L59" s="31">
        <v>0</v>
      </c>
      <c r="M59" s="36">
        <f t="shared" si="11"/>
        <v>0</v>
      </c>
      <c r="N59" s="31">
        <f t="shared" si="12"/>
        <v>19946</v>
      </c>
      <c r="O59" s="36">
        <f t="shared" si="13"/>
        <v>0.28494285714285716</v>
      </c>
      <c r="P59" s="31">
        <v>0</v>
      </c>
      <c r="Q59" s="31">
        <v>167840</v>
      </c>
      <c r="R59" s="31">
        <v>250000</v>
      </c>
      <c r="S59" s="31">
        <v>232584</v>
      </c>
      <c r="T59" s="36">
        <f t="shared" si="14"/>
        <v>0.93033600000000005</v>
      </c>
      <c r="U59" s="36">
        <f t="shared" si="15"/>
        <v>0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0</v>
      </c>
      <c r="E60" s="31">
        <v>0</v>
      </c>
      <c r="F60" s="31">
        <v>0</v>
      </c>
      <c r="G60" s="36">
        <f t="shared" si="8"/>
        <v>0</v>
      </c>
      <c r="H60" s="31">
        <v>0</v>
      </c>
      <c r="I60" s="36">
        <f t="shared" si="9"/>
        <v>0</v>
      </c>
      <c r="J60" s="31">
        <v>0</v>
      </c>
      <c r="K60" s="36">
        <f t="shared" si="10"/>
        <v>0</v>
      </c>
      <c r="L60" s="31">
        <v>0</v>
      </c>
      <c r="M60" s="36">
        <f t="shared" si="11"/>
        <v>0</v>
      </c>
      <c r="N60" s="31">
        <f t="shared" si="12"/>
        <v>0</v>
      </c>
      <c r="O60" s="36">
        <f t="shared" si="13"/>
        <v>0</v>
      </c>
      <c r="P60" s="31">
        <v>0</v>
      </c>
      <c r="Q60" s="31">
        <v>0</v>
      </c>
      <c r="R60" s="31">
        <v>0</v>
      </c>
      <c r="S60" s="31">
        <v>0</v>
      </c>
      <c r="T60" s="36">
        <f t="shared" si="14"/>
        <v>0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0</v>
      </c>
      <c r="E61" s="31">
        <v>0</v>
      </c>
      <c r="F61" s="31">
        <v>0</v>
      </c>
      <c r="G61" s="36">
        <f t="shared" si="8"/>
        <v>0</v>
      </c>
      <c r="H61" s="31">
        <v>0</v>
      </c>
      <c r="I61" s="36">
        <f t="shared" si="9"/>
        <v>0</v>
      </c>
      <c r="J61" s="31">
        <v>0</v>
      </c>
      <c r="K61" s="36">
        <f t="shared" si="10"/>
        <v>0</v>
      </c>
      <c r="L61" s="31">
        <v>0</v>
      </c>
      <c r="M61" s="36">
        <f t="shared" si="11"/>
        <v>0</v>
      </c>
      <c r="N61" s="31">
        <f t="shared" si="12"/>
        <v>0</v>
      </c>
      <c r="O61" s="36">
        <f t="shared" si="13"/>
        <v>0</v>
      </c>
      <c r="P61" s="31">
        <v>0</v>
      </c>
      <c r="Q61" s="31">
        <v>0</v>
      </c>
      <c r="R61" s="31">
        <v>0</v>
      </c>
      <c r="S61" s="31">
        <v>0</v>
      </c>
      <c r="T61" s="36">
        <f t="shared" si="14"/>
        <v>0</v>
      </c>
      <c r="U61" s="36">
        <f t="shared" si="15"/>
        <v>0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0</v>
      </c>
      <c r="E62" s="31">
        <v>0</v>
      </c>
      <c r="F62" s="31">
        <v>0</v>
      </c>
      <c r="G62" s="36">
        <f t="shared" si="8"/>
        <v>0</v>
      </c>
      <c r="H62" s="31">
        <v>0</v>
      </c>
      <c r="I62" s="36">
        <f t="shared" si="9"/>
        <v>0</v>
      </c>
      <c r="J62" s="31">
        <v>0</v>
      </c>
      <c r="K62" s="36">
        <f t="shared" si="10"/>
        <v>0</v>
      </c>
      <c r="L62" s="31">
        <v>0</v>
      </c>
      <c r="M62" s="36">
        <f t="shared" si="11"/>
        <v>0</v>
      </c>
      <c r="N62" s="31">
        <f t="shared" si="12"/>
        <v>0</v>
      </c>
      <c r="O62" s="36">
        <f t="shared" si="13"/>
        <v>0</v>
      </c>
      <c r="P62" s="31">
        <v>0</v>
      </c>
      <c r="Q62" s="31">
        <v>0</v>
      </c>
      <c r="R62" s="31">
        <v>0</v>
      </c>
      <c r="S62" s="31">
        <v>0</v>
      </c>
      <c r="T62" s="36">
        <f t="shared" si="14"/>
        <v>0</v>
      </c>
      <c r="U62" s="36">
        <f t="shared" si="15"/>
        <v>0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100000</v>
      </c>
      <c r="E63" s="32">
        <f>SUM(E59:E62)</f>
        <v>70000</v>
      </c>
      <c r="F63" s="32">
        <f>SUM(F59:F62)</f>
        <v>1646</v>
      </c>
      <c r="G63" s="37">
        <f t="shared" si="8"/>
        <v>1.6459999999999999E-2</v>
      </c>
      <c r="H63" s="32">
        <f>SUM(H59:H62)</f>
        <v>1800</v>
      </c>
      <c r="I63" s="37">
        <f t="shared" si="9"/>
        <v>1.7999999999999999E-2</v>
      </c>
      <c r="J63" s="32">
        <f>SUM(J59:J62)</f>
        <v>16500</v>
      </c>
      <c r="K63" s="37">
        <f t="shared" si="10"/>
        <v>0.23571428571428571</v>
      </c>
      <c r="L63" s="32">
        <f>SUM(L59:L62)</f>
        <v>0</v>
      </c>
      <c r="M63" s="37">
        <f t="shared" si="11"/>
        <v>0</v>
      </c>
      <c r="N63" s="32">
        <f t="shared" si="12"/>
        <v>19946</v>
      </c>
      <c r="O63" s="37">
        <f t="shared" si="13"/>
        <v>0.28494285714285716</v>
      </c>
      <c r="P63" s="32">
        <f>SUM(P59:P62)</f>
        <v>0</v>
      </c>
      <c r="Q63" s="32">
        <f>SUM(Q59:Q62)</f>
        <v>167840</v>
      </c>
      <c r="R63" s="32">
        <f>SUM(R59:R62)</f>
        <v>250000</v>
      </c>
      <c r="S63" s="32">
        <f>SUM(S59:S62)</f>
        <v>232584</v>
      </c>
      <c r="T63" s="37">
        <f t="shared" si="14"/>
        <v>0.93033600000000005</v>
      </c>
      <c r="U63" s="37">
        <f t="shared" si="15"/>
        <v>0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1070100</v>
      </c>
      <c r="E64" s="31">
        <v>1080100</v>
      </c>
      <c r="F64" s="31">
        <v>25500</v>
      </c>
      <c r="G64" s="36">
        <f t="shared" si="8"/>
        <v>2.3829548640313988E-2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0</v>
      </c>
      <c r="M64" s="36">
        <f t="shared" si="11"/>
        <v>0</v>
      </c>
      <c r="N64" s="31">
        <f t="shared" si="12"/>
        <v>25500</v>
      </c>
      <c r="O64" s="36">
        <f t="shared" si="13"/>
        <v>2.3608925099527823E-2</v>
      </c>
      <c r="P64" s="31">
        <v>0</v>
      </c>
      <c r="Q64" s="31">
        <v>891304</v>
      </c>
      <c r="R64" s="31">
        <v>891304</v>
      </c>
      <c r="S64" s="31">
        <v>0</v>
      </c>
      <c r="T64" s="36">
        <f t="shared" si="14"/>
        <v>0</v>
      </c>
      <c r="U64" s="36">
        <f t="shared" si="15"/>
        <v>0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0</v>
      </c>
      <c r="E65" s="31">
        <v>0</v>
      </c>
      <c r="F65" s="31">
        <v>0</v>
      </c>
      <c r="G65" s="36">
        <f t="shared" si="8"/>
        <v>0</v>
      </c>
      <c r="H65" s="31">
        <v>0</v>
      </c>
      <c r="I65" s="36">
        <f t="shared" si="9"/>
        <v>0</v>
      </c>
      <c r="J65" s="31">
        <v>0</v>
      </c>
      <c r="K65" s="36">
        <f t="shared" si="10"/>
        <v>0</v>
      </c>
      <c r="L65" s="31">
        <v>0</v>
      </c>
      <c r="M65" s="36">
        <f t="shared" si="11"/>
        <v>0</v>
      </c>
      <c r="N65" s="31">
        <f t="shared" si="12"/>
        <v>0</v>
      </c>
      <c r="O65" s="36">
        <f t="shared" si="13"/>
        <v>0</v>
      </c>
      <c r="P65" s="31">
        <v>0</v>
      </c>
      <c r="Q65" s="31">
        <v>0</v>
      </c>
      <c r="R65" s="31">
        <v>0</v>
      </c>
      <c r="S65" s="31">
        <v>0</v>
      </c>
      <c r="T65" s="36">
        <f t="shared" si="14"/>
        <v>0</v>
      </c>
      <c r="U65" s="36">
        <f t="shared" si="15"/>
        <v>0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0</v>
      </c>
      <c r="E66" s="31">
        <v>0</v>
      </c>
      <c r="F66" s="31">
        <v>0</v>
      </c>
      <c r="G66" s="36">
        <f t="shared" si="8"/>
        <v>0</v>
      </c>
      <c r="H66" s="31">
        <v>0</v>
      </c>
      <c r="I66" s="36">
        <f t="shared" si="9"/>
        <v>0</v>
      </c>
      <c r="J66" s="31">
        <v>0</v>
      </c>
      <c r="K66" s="36">
        <f t="shared" si="10"/>
        <v>0</v>
      </c>
      <c r="L66" s="31">
        <v>0</v>
      </c>
      <c r="M66" s="36">
        <f t="shared" si="11"/>
        <v>0</v>
      </c>
      <c r="N66" s="31">
        <f t="shared" si="12"/>
        <v>0</v>
      </c>
      <c r="O66" s="36">
        <f t="shared" si="13"/>
        <v>0</v>
      </c>
      <c r="P66" s="31">
        <v>0</v>
      </c>
      <c r="Q66" s="31">
        <v>0</v>
      </c>
      <c r="R66" s="31">
        <v>0</v>
      </c>
      <c r="S66" s="31">
        <v>0</v>
      </c>
      <c r="T66" s="36">
        <f t="shared" si="14"/>
        <v>0</v>
      </c>
      <c r="U66" s="36">
        <f t="shared" si="15"/>
        <v>0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19696219</v>
      </c>
      <c r="E67" s="31">
        <v>19583651</v>
      </c>
      <c r="F67" s="31">
        <v>2921610</v>
      </c>
      <c r="G67" s="36">
        <f t="shared" si="8"/>
        <v>0.1483335456414249</v>
      </c>
      <c r="H67" s="31">
        <v>2852951</v>
      </c>
      <c r="I67" s="36">
        <f t="shared" si="9"/>
        <v>0.14484764817044327</v>
      </c>
      <c r="J67" s="31">
        <v>2889510</v>
      </c>
      <c r="K67" s="36">
        <f t="shared" si="10"/>
        <v>0.14754705340694643</v>
      </c>
      <c r="L67" s="31">
        <v>0</v>
      </c>
      <c r="M67" s="36">
        <f t="shared" si="11"/>
        <v>0</v>
      </c>
      <c r="N67" s="31">
        <f t="shared" si="12"/>
        <v>8664071</v>
      </c>
      <c r="O67" s="36">
        <f t="shared" si="13"/>
        <v>0.44241347029723926</v>
      </c>
      <c r="P67" s="31">
        <v>2460214</v>
      </c>
      <c r="Q67" s="31">
        <v>18545775</v>
      </c>
      <c r="R67" s="31">
        <v>18545775</v>
      </c>
      <c r="S67" s="31">
        <v>7890596</v>
      </c>
      <c r="T67" s="36">
        <f t="shared" si="14"/>
        <v>0.42546596192394226</v>
      </c>
      <c r="U67" s="36">
        <f t="shared" si="15"/>
        <v>0.17449538942547282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0</v>
      </c>
      <c r="E68" s="31">
        <v>0</v>
      </c>
      <c r="F68" s="31">
        <v>0</v>
      </c>
      <c r="G68" s="36">
        <f t="shared" si="8"/>
        <v>0</v>
      </c>
      <c r="H68" s="31">
        <v>0</v>
      </c>
      <c r="I68" s="36">
        <f t="shared" si="9"/>
        <v>0</v>
      </c>
      <c r="J68" s="31">
        <v>0</v>
      </c>
      <c r="K68" s="36">
        <f t="shared" si="10"/>
        <v>0</v>
      </c>
      <c r="L68" s="31">
        <v>0</v>
      </c>
      <c r="M68" s="36">
        <f t="shared" si="11"/>
        <v>0</v>
      </c>
      <c r="N68" s="31">
        <f t="shared" si="12"/>
        <v>0</v>
      </c>
      <c r="O68" s="36">
        <f t="shared" si="13"/>
        <v>0</v>
      </c>
      <c r="P68" s="31">
        <v>0</v>
      </c>
      <c r="Q68" s="31">
        <v>0</v>
      </c>
      <c r="R68" s="31">
        <v>0</v>
      </c>
      <c r="S68" s="31">
        <v>0</v>
      </c>
      <c r="T68" s="36">
        <f t="shared" si="14"/>
        <v>0</v>
      </c>
      <c r="U68" s="36">
        <f t="shared" si="15"/>
        <v>0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28286765</v>
      </c>
      <c r="E69" s="31">
        <v>27965786</v>
      </c>
      <c r="F69" s="31">
        <v>6114728</v>
      </c>
      <c r="G69" s="36">
        <f t="shared" si="8"/>
        <v>0.21616922260286744</v>
      </c>
      <c r="H69" s="31">
        <v>5596566</v>
      </c>
      <c r="I69" s="36">
        <f t="shared" si="9"/>
        <v>0.19785104447256519</v>
      </c>
      <c r="J69" s="31">
        <v>6796584</v>
      </c>
      <c r="K69" s="36">
        <f t="shared" si="10"/>
        <v>0.24303211073702702</v>
      </c>
      <c r="L69" s="31">
        <v>0</v>
      </c>
      <c r="M69" s="36">
        <f t="shared" si="11"/>
        <v>0</v>
      </c>
      <c r="N69" s="31">
        <f t="shared" si="12"/>
        <v>18507878</v>
      </c>
      <c r="O69" s="36">
        <f t="shared" si="13"/>
        <v>0.66180432046501392</v>
      </c>
      <c r="P69" s="31">
        <v>4049147</v>
      </c>
      <c r="Q69" s="31">
        <v>27226069</v>
      </c>
      <c r="R69" s="31">
        <v>24067596</v>
      </c>
      <c r="S69" s="31">
        <v>15506944</v>
      </c>
      <c r="T69" s="36">
        <f t="shared" si="14"/>
        <v>0.6443079732599799</v>
      </c>
      <c r="U69" s="36">
        <f t="shared" si="15"/>
        <v>0.67852241472092767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49053084</v>
      </c>
      <c r="E70" s="32">
        <f>SUM(E64:E69)</f>
        <v>48629537</v>
      </c>
      <c r="F70" s="32">
        <f>SUM(F64:F69)</f>
        <v>9061838</v>
      </c>
      <c r="G70" s="37">
        <f t="shared" si="8"/>
        <v>0.18473533692601266</v>
      </c>
      <c r="H70" s="32">
        <f>SUM(H64:H69)</f>
        <v>8449517</v>
      </c>
      <c r="I70" s="37">
        <f t="shared" si="9"/>
        <v>0.17225251321609056</v>
      </c>
      <c r="J70" s="32">
        <f>SUM(J64:J69)</f>
        <v>9686094</v>
      </c>
      <c r="K70" s="37">
        <f t="shared" si="10"/>
        <v>0.19918129181447891</v>
      </c>
      <c r="L70" s="32">
        <f>SUM(L64:L69)</f>
        <v>0</v>
      </c>
      <c r="M70" s="37">
        <f t="shared" si="11"/>
        <v>0</v>
      </c>
      <c r="N70" s="32">
        <f t="shared" si="12"/>
        <v>27197449</v>
      </c>
      <c r="O70" s="37">
        <f t="shared" si="13"/>
        <v>0.55927838671381958</v>
      </c>
      <c r="P70" s="32">
        <f>SUM(P64:P69)</f>
        <v>6509361</v>
      </c>
      <c r="Q70" s="32">
        <f>SUM(Q64:Q69)</f>
        <v>46663148</v>
      </c>
      <c r="R70" s="32">
        <f>SUM(R64:R69)</f>
        <v>43504675</v>
      </c>
      <c r="S70" s="32">
        <f>SUM(S64:S69)</f>
        <v>23397540</v>
      </c>
      <c r="T70" s="37">
        <f t="shared" si="14"/>
        <v>0.53781668291970919</v>
      </c>
      <c r="U70" s="37">
        <f t="shared" si="15"/>
        <v>0.4880253223012212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0</v>
      </c>
      <c r="E71" s="31">
        <v>0</v>
      </c>
      <c r="F71" s="31">
        <v>0</v>
      </c>
      <c r="G71" s="36">
        <f t="shared" si="8"/>
        <v>0</v>
      </c>
      <c r="H71" s="31">
        <v>0</v>
      </c>
      <c r="I71" s="36">
        <f t="shared" si="9"/>
        <v>0</v>
      </c>
      <c r="J71" s="31">
        <v>0</v>
      </c>
      <c r="K71" s="36">
        <f t="shared" si="10"/>
        <v>0</v>
      </c>
      <c r="L71" s="31">
        <v>0</v>
      </c>
      <c r="M71" s="36">
        <f t="shared" si="11"/>
        <v>0</v>
      </c>
      <c r="N71" s="31">
        <f t="shared" si="12"/>
        <v>0</v>
      </c>
      <c r="O71" s="36">
        <f t="shared" si="13"/>
        <v>0</v>
      </c>
      <c r="P71" s="31">
        <v>0</v>
      </c>
      <c r="Q71" s="31">
        <v>0</v>
      </c>
      <c r="R71" s="31">
        <v>0</v>
      </c>
      <c r="S71" s="31">
        <v>0</v>
      </c>
      <c r="T71" s="36">
        <f t="shared" si="14"/>
        <v>0</v>
      </c>
      <c r="U71" s="36">
        <f t="shared" si="15"/>
        <v>0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0</v>
      </c>
      <c r="E72" s="31">
        <v>0</v>
      </c>
      <c r="F72" s="31">
        <v>0</v>
      </c>
      <c r="G72" s="36">
        <f t="shared" si="8"/>
        <v>0</v>
      </c>
      <c r="H72" s="31">
        <v>0</v>
      </c>
      <c r="I72" s="36">
        <f t="shared" si="9"/>
        <v>0</v>
      </c>
      <c r="J72" s="31">
        <v>0</v>
      </c>
      <c r="K72" s="36">
        <f t="shared" si="10"/>
        <v>0</v>
      </c>
      <c r="L72" s="31">
        <v>0</v>
      </c>
      <c r="M72" s="36">
        <f t="shared" si="11"/>
        <v>0</v>
      </c>
      <c r="N72" s="31">
        <f t="shared" si="12"/>
        <v>0</v>
      </c>
      <c r="O72" s="36">
        <f t="shared" si="13"/>
        <v>0</v>
      </c>
      <c r="P72" s="31">
        <v>0</v>
      </c>
      <c r="Q72" s="31">
        <v>0</v>
      </c>
      <c r="R72" s="31">
        <v>0</v>
      </c>
      <c r="S72" s="31">
        <v>0</v>
      </c>
      <c r="T72" s="36">
        <f t="shared" si="14"/>
        <v>0</v>
      </c>
      <c r="U72" s="36">
        <f t="shared" si="15"/>
        <v>0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0</v>
      </c>
      <c r="E73" s="31">
        <v>0</v>
      </c>
      <c r="F73" s="31">
        <v>0</v>
      </c>
      <c r="G73" s="36">
        <f t="shared" si="8"/>
        <v>0</v>
      </c>
      <c r="H73" s="31">
        <v>0</v>
      </c>
      <c r="I73" s="36">
        <f t="shared" si="9"/>
        <v>0</v>
      </c>
      <c r="J73" s="31">
        <v>0</v>
      </c>
      <c r="K73" s="36">
        <f t="shared" si="10"/>
        <v>0</v>
      </c>
      <c r="L73" s="31">
        <v>0</v>
      </c>
      <c r="M73" s="36">
        <f t="shared" si="11"/>
        <v>0</v>
      </c>
      <c r="N73" s="31">
        <f t="shared" si="12"/>
        <v>0</v>
      </c>
      <c r="O73" s="36">
        <f t="shared" si="13"/>
        <v>0</v>
      </c>
      <c r="P73" s="31">
        <v>0</v>
      </c>
      <c r="Q73" s="31">
        <v>0</v>
      </c>
      <c r="R73" s="31">
        <v>0</v>
      </c>
      <c r="S73" s="31">
        <v>0</v>
      </c>
      <c r="T73" s="36">
        <f t="shared" si="14"/>
        <v>0</v>
      </c>
      <c r="U73" s="36">
        <f t="shared" si="15"/>
        <v>0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0</v>
      </c>
      <c r="E74" s="31">
        <v>0</v>
      </c>
      <c r="F74" s="31">
        <v>0</v>
      </c>
      <c r="G74" s="36">
        <f t="shared" si="8"/>
        <v>0</v>
      </c>
      <c r="H74" s="31">
        <v>0</v>
      </c>
      <c r="I74" s="36">
        <f t="shared" si="9"/>
        <v>0</v>
      </c>
      <c r="J74" s="31">
        <v>0</v>
      </c>
      <c r="K74" s="36">
        <f t="shared" si="10"/>
        <v>0</v>
      </c>
      <c r="L74" s="31">
        <v>0</v>
      </c>
      <c r="M74" s="36">
        <f t="shared" si="11"/>
        <v>0</v>
      </c>
      <c r="N74" s="31">
        <f t="shared" si="12"/>
        <v>0</v>
      </c>
      <c r="O74" s="36">
        <f t="shared" si="13"/>
        <v>0</v>
      </c>
      <c r="P74" s="31">
        <v>0</v>
      </c>
      <c r="Q74" s="31">
        <v>0</v>
      </c>
      <c r="R74" s="31">
        <v>0</v>
      </c>
      <c r="S74" s="31">
        <v>0</v>
      </c>
      <c r="T74" s="36">
        <f t="shared" si="14"/>
        <v>0</v>
      </c>
      <c r="U74" s="36">
        <f t="shared" si="15"/>
        <v>0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0</v>
      </c>
      <c r="E75" s="31">
        <v>0</v>
      </c>
      <c r="F75" s="31">
        <v>0</v>
      </c>
      <c r="G75" s="36">
        <f t="shared" si="8"/>
        <v>0</v>
      </c>
      <c r="H75" s="31">
        <v>0</v>
      </c>
      <c r="I75" s="36">
        <f t="shared" si="9"/>
        <v>0</v>
      </c>
      <c r="J75" s="31">
        <v>0</v>
      </c>
      <c r="K75" s="36">
        <f t="shared" si="10"/>
        <v>0</v>
      </c>
      <c r="L75" s="31">
        <v>0</v>
      </c>
      <c r="M75" s="36">
        <f t="shared" si="11"/>
        <v>0</v>
      </c>
      <c r="N75" s="31">
        <f t="shared" si="12"/>
        <v>0</v>
      </c>
      <c r="O75" s="36">
        <f t="shared" si="13"/>
        <v>0</v>
      </c>
      <c r="P75" s="31">
        <v>0</v>
      </c>
      <c r="Q75" s="31">
        <v>0</v>
      </c>
      <c r="R75" s="31">
        <v>0</v>
      </c>
      <c r="S75" s="31">
        <v>0</v>
      </c>
      <c r="T75" s="36">
        <f t="shared" si="14"/>
        <v>0</v>
      </c>
      <c r="U75" s="36">
        <f t="shared" si="15"/>
        <v>0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0</v>
      </c>
      <c r="E76" s="31">
        <v>0</v>
      </c>
      <c r="F76" s="31">
        <v>0</v>
      </c>
      <c r="G76" s="36">
        <f t="shared" si="8"/>
        <v>0</v>
      </c>
      <c r="H76" s="31">
        <v>0</v>
      </c>
      <c r="I76" s="36">
        <f t="shared" si="9"/>
        <v>0</v>
      </c>
      <c r="J76" s="31">
        <v>0</v>
      </c>
      <c r="K76" s="36">
        <f t="shared" si="10"/>
        <v>0</v>
      </c>
      <c r="L76" s="31">
        <v>0</v>
      </c>
      <c r="M76" s="36">
        <f t="shared" si="11"/>
        <v>0</v>
      </c>
      <c r="N76" s="31">
        <f t="shared" si="12"/>
        <v>0</v>
      </c>
      <c r="O76" s="36">
        <f t="shared" si="13"/>
        <v>0</v>
      </c>
      <c r="P76" s="31">
        <v>0</v>
      </c>
      <c r="Q76" s="31">
        <v>0</v>
      </c>
      <c r="R76" s="31">
        <v>0</v>
      </c>
      <c r="S76" s="31">
        <v>0</v>
      </c>
      <c r="T76" s="36">
        <f t="shared" si="14"/>
        <v>0</v>
      </c>
      <c r="U76" s="36">
        <f t="shared" si="15"/>
        <v>0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7893876</v>
      </c>
      <c r="E77" s="31">
        <v>10243764</v>
      </c>
      <c r="F77" s="31">
        <v>1868404</v>
      </c>
      <c r="G77" s="36">
        <f t="shared" si="8"/>
        <v>0.23669031537865556</v>
      </c>
      <c r="H77" s="31">
        <v>2209422</v>
      </c>
      <c r="I77" s="36">
        <f t="shared" si="9"/>
        <v>0.27989063927530655</v>
      </c>
      <c r="J77" s="31">
        <v>2132171</v>
      </c>
      <c r="K77" s="36">
        <f t="shared" si="10"/>
        <v>0.20814331528918473</v>
      </c>
      <c r="L77" s="31">
        <v>0</v>
      </c>
      <c r="M77" s="36">
        <f t="shared" si="11"/>
        <v>0</v>
      </c>
      <c r="N77" s="31">
        <f t="shared" si="12"/>
        <v>6209997</v>
      </c>
      <c r="O77" s="36">
        <f t="shared" si="13"/>
        <v>0.60622218551696427</v>
      </c>
      <c r="P77" s="31">
        <v>2733228</v>
      </c>
      <c r="Q77" s="31">
        <v>6600408</v>
      </c>
      <c r="R77" s="31">
        <v>6415776</v>
      </c>
      <c r="S77" s="31">
        <v>5143241</v>
      </c>
      <c r="T77" s="36">
        <f t="shared" si="14"/>
        <v>0.80165532587172617</v>
      </c>
      <c r="U77" s="36">
        <f t="shared" si="15"/>
        <v>-0.21990737691842754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7893876</v>
      </c>
      <c r="E78" s="32">
        <f>SUM(E71:E77)</f>
        <v>10243764</v>
      </c>
      <c r="F78" s="32">
        <f>SUM(F71:F77)</f>
        <v>1868404</v>
      </c>
      <c r="G78" s="37">
        <f t="shared" si="8"/>
        <v>0.23669031537865556</v>
      </c>
      <c r="H78" s="32">
        <f>SUM(H71:H77)</f>
        <v>2209422</v>
      </c>
      <c r="I78" s="37">
        <f t="shared" si="9"/>
        <v>0.27989063927530655</v>
      </c>
      <c r="J78" s="32">
        <f>SUM(J71:J77)</f>
        <v>2132171</v>
      </c>
      <c r="K78" s="37">
        <f t="shared" si="10"/>
        <v>0.20814331528918473</v>
      </c>
      <c r="L78" s="32">
        <f>SUM(L71:L77)</f>
        <v>0</v>
      </c>
      <c r="M78" s="37">
        <f t="shared" si="11"/>
        <v>0</v>
      </c>
      <c r="N78" s="32">
        <f t="shared" si="12"/>
        <v>6209997</v>
      </c>
      <c r="O78" s="37">
        <f t="shared" si="13"/>
        <v>0.60622218551696427</v>
      </c>
      <c r="P78" s="32">
        <f>SUM(P71:P77)</f>
        <v>2733228</v>
      </c>
      <c r="Q78" s="32">
        <f>SUM(Q71:Q77)</f>
        <v>6600408</v>
      </c>
      <c r="R78" s="32">
        <f>SUM(R71:R77)</f>
        <v>6415776</v>
      </c>
      <c r="S78" s="32">
        <f>SUM(S71:S77)</f>
        <v>5143241</v>
      </c>
      <c r="T78" s="37">
        <f t="shared" si="14"/>
        <v>0.80165532587172617</v>
      </c>
      <c r="U78" s="37">
        <f t="shared" si="15"/>
        <v>-0.21990737691842754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0</v>
      </c>
      <c r="E79" s="31">
        <v>0</v>
      </c>
      <c r="F79" s="31">
        <v>0</v>
      </c>
      <c r="G79" s="36">
        <f t="shared" si="8"/>
        <v>0</v>
      </c>
      <c r="H79" s="31">
        <v>0</v>
      </c>
      <c r="I79" s="36">
        <f t="shared" si="9"/>
        <v>0</v>
      </c>
      <c r="J79" s="31">
        <v>0</v>
      </c>
      <c r="K79" s="36">
        <f t="shared" si="10"/>
        <v>0</v>
      </c>
      <c r="L79" s="31">
        <v>0</v>
      </c>
      <c r="M79" s="36">
        <f t="shared" si="11"/>
        <v>0</v>
      </c>
      <c r="N79" s="31">
        <f t="shared" si="12"/>
        <v>0</v>
      </c>
      <c r="O79" s="36">
        <f t="shared" si="13"/>
        <v>0</v>
      </c>
      <c r="P79" s="31">
        <v>0</v>
      </c>
      <c r="Q79" s="31">
        <v>0</v>
      </c>
      <c r="R79" s="31">
        <v>0</v>
      </c>
      <c r="S79" s="31">
        <v>0</v>
      </c>
      <c r="T79" s="36">
        <f t="shared" si="14"/>
        <v>0</v>
      </c>
      <c r="U79" s="36">
        <f t="shared" si="15"/>
        <v>0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0</v>
      </c>
      <c r="E80" s="31">
        <v>0</v>
      </c>
      <c r="F80" s="31">
        <v>0</v>
      </c>
      <c r="G80" s="36">
        <f t="shared" si="8"/>
        <v>0</v>
      </c>
      <c r="H80" s="31">
        <v>0</v>
      </c>
      <c r="I80" s="36">
        <f t="shared" si="9"/>
        <v>0</v>
      </c>
      <c r="J80" s="31">
        <v>0</v>
      </c>
      <c r="K80" s="36">
        <f t="shared" si="10"/>
        <v>0</v>
      </c>
      <c r="L80" s="31">
        <v>0</v>
      </c>
      <c r="M80" s="36">
        <f t="shared" si="11"/>
        <v>0</v>
      </c>
      <c r="N80" s="31">
        <f t="shared" si="12"/>
        <v>0</v>
      </c>
      <c r="O80" s="36">
        <f t="shared" si="13"/>
        <v>0</v>
      </c>
      <c r="P80" s="31">
        <v>0</v>
      </c>
      <c r="Q80" s="31">
        <v>0</v>
      </c>
      <c r="R80" s="31">
        <v>0</v>
      </c>
      <c r="S80" s="31">
        <v>0</v>
      </c>
      <c r="T80" s="36">
        <f t="shared" si="14"/>
        <v>0</v>
      </c>
      <c r="U80" s="36">
        <f t="shared" si="15"/>
        <v>0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0</v>
      </c>
      <c r="E81" s="31">
        <v>0</v>
      </c>
      <c r="F81" s="31">
        <v>0</v>
      </c>
      <c r="G81" s="36">
        <f t="shared" si="8"/>
        <v>0</v>
      </c>
      <c r="H81" s="31">
        <v>0</v>
      </c>
      <c r="I81" s="36">
        <f t="shared" si="9"/>
        <v>0</v>
      </c>
      <c r="J81" s="31">
        <v>0</v>
      </c>
      <c r="K81" s="36">
        <f t="shared" si="10"/>
        <v>0</v>
      </c>
      <c r="L81" s="31">
        <v>0</v>
      </c>
      <c r="M81" s="36">
        <f t="shared" si="11"/>
        <v>0</v>
      </c>
      <c r="N81" s="31">
        <f t="shared" si="12"/>
        <v>0</v>
      </c>
      <c r="O81" s="36">
        <f t="shared" si="13"/>
        <v>0</v>
      </c>
      <c r="P81" s="31">
        <v>0</v>
      </c>
      <c r="Q81" s="31">
        <v>0</v>
      </c>
      <c r="R81" s="31">
        <v>0</v>
      </c>
      <c r="S81" s="31">
        <v>0</v>
      </c>
      <c r="T81" s="36">
        <f t="shared" si="14"/>
        <v>0</v>
      </c>
      <c r="U81" s="36">
        <f t="shared" si="15"/>
        <v>0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0</v>
      </c>
      <c r="E82" s="31">
        <v>0</v>
      </c>
      <c r="F82" s="31">
        <v>0</v>
      </c>
      <c r="G82" s="36">
        <f t="shared" si="8"/>
        <v>0</v>
      </c>
      <c r="H82" s="31">
        <v>0</v>
      </c>
      <c r="I82" s="36">
        <f t="shared" si="9"/>
        <v>0</v>
      </c>
      <c r="J82" s="31">
        <v>0</v>
      </c>
      <c r="K82" s="36">
        <f t="shared" si="10"/>
        <v>0</v>
      </c>
      <c r="L82" s="31">
        <v>0</v>
      </c>
      <c r="M82" s="36">
        <f t="shared" si="11"/>
        <v>0</v>
      </c>
      <c r="N82" s="31">
        <f t="shared" si="12"/>
        <v>0</v>
      </c>
      <c r="O82" s="36">
        <f t="shared" si="13"/>
        <v>0</v>
      </c>
      <c r="P82" s="31">
        <v>0</v>
      </c>
      <c r="Q82" s="31">
        <v>0</v>
      </c>
      <c r="R82" s="31">
        <v>0</v>
      </c>
      <c r="S82" s="31">
        <v>0</v>
      </c>
      <c r="T82" s="36">
        <f t="shared" si="14"/>
        <v>0</v>
      </c>
      <c r="U82" s="36">
        <f t="shared" si="15"/>
        <v>0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2381077</v>
      </c>
      <c r="E83" s="31">
        <v>2376077</v>
      </c>
      <c r="F83" s="31">
        <v>305109</v>
      </c>
      <c r="G83" s="36">
        <f t="shared" si="8"/>
        <v>0.12813907320090867</v>
      </c>
      <c r="H83" s="31">
        <v>600216</v>
      </c>
      <c r="I83" s="36">
        <f t="shared" si="9"/>
        <v>0.25207752626227542</v>
      </c>
      <c r="J83" s="31">
        <v>474217</v>
      </c>
      <c r="K83" s="36">
        <f t="shared" si="10"/>
        <v>0.19957981159701474</v>
      </c>
      <c r="L83" s="31">
        <v>0</v>
      </c>
      <c r="M83" s="36">
        <f t="shared" si="11"/>
        <v>0</v>
      </c>
      <c r="N83" s="31">
        <f t="shared" si="12"/>
        <v>1379542</v>
      </c>
      <c r="O83" s="36">
        <f t="shared" si="13"/>
        <v>0.58059650423786768</v>
      </c>
      <c r="P83" s="31">
        <v>461925</v>
      </c>
      <c r="Q83" s="31">
        <v>2142000</v>
      </c>
      <c r="R83" s="31">
        <v>2302000</v>
      </c>
      <c r="S83" s="31">
        <v>1388307</v>
      </c>
      <c r="T83" s="36">
        <f t="shared" si="14"/>
        <v>0.60308731537793225</v>
      </c>
      <c r="U83" s="36">
        <f t="shared" si="15"/>
        <v>2.6610380473020445E-2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2381077</v>
      </c>
      <c r="E84" s="32">
        <f>SUM(E79:E83)</f>
        <v>2376077</v>
      </c>
      <c r="F84" s="32">
        <f>SUM(F79:F83)</f>
        <v>305109</v>
      </c>
      <c r="G84" s="37">
        <f t="shared" si="8"/>
        <v>0.12813907320090867</v>
      </c>
      <c r="H84" s="32">
        <f>SUM(H79:H83)</f>
        <v>600216</v>
      </c>
      <c r="I84" s="37">
        <f t="shared" si="9"/>
        <v>0.25207752626227542</v>
      </c>
      <c r="J84" s="32">
        <f>SUM(J79:J83)</f>
        <v>474217</v>
      </c>
      <c r="K84" s="37">
        <f t="shared" si="10"/>
        <v>0.19957981159701474</v>
      </c>
      <c r="L84" s="32">
        <f>SUM(L79:L83)</f>
        <v>0</v>
      </c>
      <c r="M84" s="37">
        <f t="shared" si="11"/>
        <v>0</v>
      </c>
      <c r="N84" s="32">
        <f t="shared" si="12"/>
        <v>1379542</v>
      </c>
      <c r="O84" s="37">
        <f t="shared" si="13"/>
        <v>0.58059650423786768</v>
      </c>
      <c r="P84" s="32">
        <f>SUM(P79:P83)</f>
        <v>461925</v>
      </c>
      <c r="Q84" s="32">
        <f>SUM(Q79:Q83)</f>
        <v>2142000</v>
      </c>
      <c r="R84" s="32">
        <f>SUM(R79:R83)</f>
        <v>2302000</v>
      </c>
      <c r="S84" s="32">
        <f>SUM(S79:S83)</f>
        <v>1388307</v>
      </c>
      <c r="T84" s="37">
        <f t="shared" si="14"/>
        <v>0.60308731537793225</v>
      </c>
      <c r="U84" s="37">
        <f t="shared" si="15"/>
        <v>2.6610380473020445E-2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76020028</v>
      </c>
      <c r="E85" s="32">
        <f>SUM(E57,E59:E62,E64:E69,E71:E77,E79:E83)</f>
        <v>78445133</v>
      </c>
      <c r="F85" s="32">
        <f>SUM(F57,F59:F62,F64:F69,F71:F77,F79:F83)</f>
        <v>15337248</v>
      </c>
      <c r="G85" s="37">
        <f t="shared" si="8"/>
        <v>0.20175272758384147</v>
      </c>
      <c r="H85" s="32">
        <f>SUM(H57,H59:H62,H64:H69,H71:H77,H79:H83)</f>
        <v>16013468</v>
      </c>
      <c r="I85" s="37">
        <f t="shared" si="9"/>
        <v>0.21064801502046276</v>
      </c>
      <c r="J85" s="32">
        <f>SUM(J57,J59:J62,J64:J69,J71:J77,J79:J83)</f>
        <v>16350995</v>
      </c>
      <c r="K85" s="37">
        <f t="shared" si="10"/>
        <v>0.20843861658058505</v>
      </c>
      <c r="L85" s="32">
        <f>SUM(L57,L59:L62,L64:L69,L71:L77,L79:L83)</f>
        <v>0</v>
      </c>
      <c r="M85" s="37">
        <f t="shared" si="11"/>
        <v>0</v>
      </c>
      <c r="N85" s="32">
        <f t="shared" si="12"/>
        <v>47701711</v>
      </c>
      <c r="O85" s="37">
        <f t="shared" si="13"/>
        <v>0.60809012842135157</v>
      </c>
      <c r="P85" s="32">
        <f>SUM(P57,P59:P62,P64:P69,P71:P77,P79:P83)</f>
        <v>13672380</v>
      </c>
      <c r="Q85" s="32">
        <f>SUM(Q57,Q59:Q62,Q64:Q69,Q71:Q77,Q79:Q83)</f>
        <v>72550665</v>
      </c>
      <c r="R85" s="32">
        <f>SUM(R57,R59:R62,R64:R69,R71:R77,R79:R83)</f>
        <v>69018833</v>
      </c>
      <c r="S85" s="32">
        <f>SUM(S57,S59:S62,S64:S69,S71:S77,S79:S83)</f>
        <v>42480621</v>
      </c>
      <c r="T85" s="37">
        <f t="shared" si="14"/>
        <v>0.61549317995567965</v>
      </c>
      <c r="U85" s="37">
        <f t="shared" si="15"/>
        <v>0.19591431777057111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1650156295</v>
      </c>
      <c r="E88" s="31">
        <v>1450065680</v>
      </c>
      <c r="F88" s="31">
        <v>309945632</v>
      </c>
      <c r="G88" s="36">
        <f t="shared" ref="G88:G99" si="16">IF(($D88      =0),0,($F88      /$D88      ))</f>
        <v>0.187828045706422</v>
      </c>
      <c r="H88" s="31">
        <v>320790135</v>
      </c>
      <c r="I88" s="36">
        <f t="shared" ref="I88:I99" si="17">IF(($D88      =0),0,($H88      /$D88      ))</f>
        <v>0.19439984925791529</v>
      </c>
      <c r="J88" s="31">
        <v>310574376</v>
      </c>
      <c r="K88" s="36">
        <f t="shared" ref="K88:K99" si="18">IF(($E88      =0),0,($J88      /$E88      ))</f>
        <v>0.21417952323373379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941310143</v>
      </c>
      <c r="O88" s="36">
        <f t="shared" ref="O88:O99" si="21">IF(($E88      =0),0,($N88      /$E88      ))</f>
        <v>0.64915000470875228</v>
      </c>
      <c r="P88" s="31">
        <v>297894784</v>
      </c>
      <c r="Q88" s="31">
        <v>1523380764</v>
      </c>
      <c r="R88" s="31">
        <v>1399316318</v>
      </c>
      <c r="S88" s="31">
        <v>902607204</v>
      </c>
      <c r="T88" s="36">
        <f t="shared" ref="T88:T99" si="22">IF(($R88      =0),0,($S88      /$R88      ))</f>
        <v>0.64503443030670071</v>
      </c>
      <c r="U88" s="36">
        <f t="shared" ref="U88:U99" si="23">IF(($P88      =0),0,(($J88      /$P88      )-1))</f>
        <v>4.2563994675381744E-2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1226518000</v>
      </c>
      <c r="E89" s="31">
        <v>1260342000</v>
      </c>
      <c r="F89" s="31">
        <v>300048341</v>
      </c>
      <c r="G89" s="36">
        <f t="shared" si="16"/>
        <v>0.2446342744256505</v>
      </c>
      <c r="H89" s="31">
        <v>385858791</v>
      </c>
      <c r="I89" s="36">
        <f t="shared" si="17"/>
        <v>0.31459692479034146</v>
      </c>
      <c r="J89" s="31">
        <v>313385874</v>
      </c>
      <c r="K89" s="36">
        <f t="shared" si="18"/>
        <v>0.24865145650942364</v>
      </c>
      <c r="L89" s="31">
        <v>0</v>
      </c>
      <c r="M89" s="36">
        <f t="shared" si="19"/>
        <v>0</v>
      </c>
      <c r="N89" s="31">
        <f t="shared" si="20"/>
        <v>999293006</v>
      </c>
      <c r="O89" s="36">
        <f t="shared" si="21"/>
        <v>0.79287447851456194</v>
      </c>
      <c r="P89" s="31">
        <v>278922032</v>
      </c>
      <c r="Q89" s="31">
        <v>1148547000</v>
      </c>
      <c r="R89" s="31">
        <v>1159570000</v>
      </c>
      <c r="S89" s="31">
        <v>881559690</v>
      </c>
      <c r="T89" s="36">
        <f t="shared" si="22"/>
        <v>0.76024706572263856</v>
      </c>
      <c r="U89" s="36">
        <f t="shared" si="23"/>
        <v>0.12356084513252075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907900380</v>
      </c>
      <c r="E90" s="31">
        <v>648856637</v>
      </c>
      <c r="F90" s="31">
        <v>164716742</v>
      </c>
      <c r="G90" s="36">
        <f t="shared" si="16"/>
        <v>0.1814260084349783</v>
      </c>
      <c r="H90" s="31">
        <v>184490543</v>
      </c>
      <c r="I90" s="36">
        <f t="shared" si="17"/>
        <v>0.20320571184252617</v>
      </c>
      <c r="J90" s="31">
        <v>171940323</v>
      </c>
      <c r="K90" s="36">
        <f t="shared" si="18"/>
        <v>0.26498969602124917</v>
      </c>
      <c r="L90" s="31">
        <v>0</v>
      </c>
      <c r="M90" s="36">
        <f t="shared" si="19"/>
        <v>0</v>
      </c>
      <c r="N90" s="31">
        <f t="shared" si="20"/>
        <v>521147608</v>
      </c>
      <c r="O90" s="36">
        <f t="shared" si="21"/>
        <v>0.80317835756375255</v>
      </c>
      <c r="P90" s="31">
        <v>189717539</v>
      </c>
      <c r="Q90" s="31">
        <v>1057151052</v>
      </c>
      <c r="R90" s="31">
        <v>986277348</v>
      </c>
      <c r="S90" s="31">
        <v>577557356</v>
      </c>
      <c r="T90" s="36">
        <f t="shared" si="22"/>
        <v>0.58559324836080484</v>
      </c>
      <c r="U90" s="36">
        <f t="shared" si="23"/>
        <v>-9.370359795780403E-2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3784574675</v>
      </c>
      <c r="E91" s="32">
        <f>SUM(E88:E90)</f>
        <v>3359264317</v>
      </c>
      <c r="F91" s="32">
        <f>SUM(F88:F90)</f>
        <v>774710715</v>
      </c>
      <c r="G91" s="37">
        <f t="shared" si="16"/>
        <v>0.20470218757144751</v>
      </c>
      <c r="H91" s="32">
        <f>SUM(H88:H90)</f>
        <v>891139469</v>
      </c>
      <c r="I91" s="37">
        <f t="shared" si="17"/>
        <v>0.23546621365054715</v>
      </c>
      <c r="J91" s="32">
        <f>SUM(J88:J90)</f>
        <v>795900573</v>
      </c>
      <c r="K91" s="37">
        <f t="shared" si="18"/>
        <v>0.2369270464881969</v>
      </c>
      <c r="L91" s="32">
        <f>SUM(L88:L90)</f>
        <v>0</v>
      </c>
      <c r="M91" s="37">
        <f t="shared" si="19"/>
        <v>0</v>
      </c>
      <c r="N91" s="32">
        <f t="shared" si="20"/>
        <v>2461750757</v>
      </c>
      <c r="O91" s="37">
        <f t="shared" si="21"/>
        <v>0.73282437006876344</v>
      </c>
      <c r="P91" s="32">
        <f>SUM(P88:P90)</f>
        <v>766534355</v>
      </c>
      <c r="Q91" s="32">
        <f>SUM(Q88:Q90)</f>
        <v>3729078816</v>
      </c>
      <c r="R91" s="32">
        <f>SUM(R88:R90)</f>
        <v>3545163666</v>
      </c>
      <c r="S91" s="32">
        <f>SUM(S88:S90)</f>
        <v>2361724250</v>
      </c>
      <c r="T91" s="37">
        <f t="shared" si="22"/>
        <v>0.66618200808334693</v>
      </c>
      <c r="U91" s="37">
        <f t="shared" si="23"/>
        <v>3.8310374229736821E-2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98506070</v>
      </c>
      <c r="E92" s="31">
        <v>90367158</v>
      </c>
      <c r="F92" s="31">
        <v>16703262</v>
      </c>
      <c r="G92" s="36">
        <f t="shared" si="16"/>
        <v>0.1695658145736603</v>
      </c>
      <c r="H92" s="31">
        <v>17030310</v>
      </c>
      <c r="I92" s="36">
        <f t="shared" si="17"/>
        <v>0.1728858942398169</v>
      </c>
      <c r="J92" s="31">
        <v>17830719</v>
      </c>
      <c r="K92" s="36">
        <f t="shared" si="18"/>
        <v>0.19731415034652303</v>
      </c>
      <c r="L92" s="31">
        <v>0</v>
      </c>
      <c r="M92" s="36">
        <f t="shared" si="19"/>
        <v>0</v>
      </c>
      <c r="N92" s="31">
        <f t="shared" si="20"/>
        <v>51564291</v>
      </c>
      <c r="O92" s="36">
        <f t="shared" si="21"/>
        <v>0.57060874925379412</v>
      </c>
      <c r="P92" s="31">
        <v>16717118</v>
      </c>
      <c r="Q92" s="31">
        <v>93487442</v>
      </c>
      <c r="R92" s="31">
        <v>95597460</v>
      </c>
      <c r="S92" s="31">
        <v>56965989</v>
      </c>
      <c r="T92" s="36">
        <f t="shared" si="22"/>
        <v>0.59589437836528292</v>
      </c>
      <c r="U92" s="36">
        <f t="shared" si="23"/>
        <v>6.6614412843170712E-2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5973562</v>
      </c>
      <c r="E93" s="31">
        <v>4649869</v>
      </c>
      <c r="F93" s="31">
        <v>802755</v>
      </c>
      <c r="G93" s="36">
        <f t="shared" si="16"/>
        <v>0.13438464353429327</v>
      </c>
      <c r="H93" s="31">
        <v>1204680</v>
      </c>
      <c r="I93" s="36">
        <f t="shared" si="17"/>
        <v>0.20166861915888712</v>
      </c>
      <c r="J93" s="31">
        <v>1083797</v>
      </c>
      <c r="K93" s="36">
        <f t="shared" si="18"/>
        <v>0.23308119002922448</v>
      </c>
      <c r="L93" s="31">
        <v>0</v>
      </c>
      <c r="M93" s="36">
        <f t="shared" si="19"/>
        <v>0</v>
      </c>
      <c r="N93" s="31">
        <f t="shared" si="20"/>
        <v>3091232</v>
      </c>
      <c r="O93" s="36">
        <f t="shared" si="21"/>
        <v>0.66479980403749006</v>
      </c>
      <c r="P93" s="31">
        <v>1077289</v>
      </c>
      <c r="Q93" s="31">
        <v>5455696</v>
      </c>
      <c r="R93" s="31">
        <v>5588124</v>
      </c>
      <c r="S93" s="31">
        <v>3170368</v>
      </c>
      <c r="T93" s="36">
        <f t="shared" si="22"/>
        <v>0.56734030955648085</v>
      </c>
      <c r="U93" s="36">
        <f t="shared" si="23"/>
        <v>6.0410901810006301E-3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8075208</v>
      </c>
      <c r="E94" s="31">
        <v>7381493</v>
      </c>
      <c r="F94" s="31">
        <v>1525946</v>
      </c>
      <c r="G94" s="36">
        <f t="shared" si="16"/>
        <v>0.1889667733636087</v>
      </c>
      <c r="H94" s="31">
        <v>2152766</v>
      </c>
      <c r="I94" s="36">
        <f t="shared" si="17"/>
        <v>0.26658954171830618</v>
      </c>
      <c r="J94" s="31">
        <v>1472465</v>
      </c>
      <c r="K94" s="36">
        <f t="shared" si="18"/>
        <v>0.19948064707234703</v>
      </c>
      <c r="L94" s="31">
        <v>0</v>
      </c>
      <c r="M94" s="36">
        <f t="shared" si="19"/>
        <v>0</v>
      </c>
      <c r="N94" s="31">
        <f t="shared" si="20"/>
        <v>5151177</v>
      </c>
      <c r="O94" s="36">
        <f t="shared" si="21"/>
        <v>0.69785028584325692</v>
      </c>
      <c r="P94" s="31">
        <v>1465251</v>
      </c>
      <c r="Q94" s="31">
        <v>8622919</v>
      </c>
      <c r="R94" s="31">
        <v>7344019</v>
      </c>
      <c r="S94" s="31">
        <v>4502612</v>
      </c>
      <c r="T94" s="36">
        <f t="shared" si="22"/>
        <v>0.61309917635017008</v>
      </c>
      <c r="U94" s="36">
        <f t="shared" si="23"/>
        <v>4.9233885525414856E-3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34713237</v>
      </c>
      <c r="E95" s="31">
        <v>24344579</v>
      </c>
      <c r="F95" s="31">
        <v>954857</v>
      </c>
      <c r="G95" s="36">
        <f t="shared" si="16"/>
        <v>2.7506999707345069E-2</v>
      </c>
      <c r="H95" s="31">
        <v>3241424</v>
      </c>
      <c r="I95" s="36">
        <f t="shared" si="17"/>
        <v>9.3377174822388359E-2</v>
      </c>
      <c r="J95" s="31">
        <v>10101422</v>
      </c>
      <c r="K95" s="36">
        <f t="shared" si="18"/>
        <v>0.41493516893432414</v>
      </c>
      <c r="L95" s="31">
        <v>0</v>
      </c>
      <c r="M95" s="36">
        <f t="shared" si="19"/>
        <v>0</v>
      </c>
      <c r="N95" s="31">
        <f t="shared" si="20"/>
        <v>14297703</v>
      </c>
      <c r="O95" s="36">
        <f t="shared" si="21"/>
        <v>0.58730541201801023</v>
      </c>
      <c r="P95" s="31">
        <v>1003981</v>
      </c>
      <c r="Q95" s="31">
        <v>26809779</v>
      </c>
      <c r="R95" s="31">
        <v>23536688</v>
      </c>
      <c r="S95" s="31">
        <v>7234049</v>
      </c>
      <c r="T95" s="36">
        <f t="shared" si="22"/>
        <v>0.3073520369560917</v>
      </c>
      <c r="U95" s="36">
        <f t="shared" si="23"/>
        <v>9.0613676952053872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147268077</v>
      </c>
      <c r="E96" s="32">
        <f>SUM(E92:E95)</f>
        <v>126743099</v>
      </c>
      <c r="F96" s="32">
        <f>SUM(F92:F95)</f>
        <v>19986820</v>
      </c>
      <c r="G96" s="37">
        <f t="shared" si="16"/>
        <v>0.13571726070681292</v>
      </c>
      <c r="H96" s="32">
        <f>SUM(H92:H95)</f>
        <v>23629180</v>
      </c>
      <c r="I96" s="37">
        <f t="shared" si="17"/>
        <v>0.16045011574368559</v>
      </c>
      <c r="J96" s="32">
        <f>SUM(J92:J95)</f>
        <v>30488403</v>
      </c>
      <c r="K96" s="37">
        <f t="shared" si="18"/>
        <v>0.240552765717051</v>
      </c>
      <c r="L96" s="32">
        <f>SUM(L92:L95)</f>
        <v>0</v>
      </c>
      <c r="M96" s="37">
        <f t="shared" si="19"/>
        <v>0</v>
      </c>
      <c r="N96" s="32">
        <f t="shared" si="20"/>
        <v>74104403</v>
      </c>
      <c r="O96" s="37">
        <f t="shared" si="21"/>
        <v>0.58468195574103798</v>
      </c>
      <c r="P96" s="32">
        <f>SUM(P92:P95)</f>
        <v>20263639</v>
      </c>
      <c r="Q96" s="32">
        <f>SUM(Q92:Q95)</f>
        <v>134375836</v>
      </c>
      <c r="R96" s="32">
        <f>SUM(R92:R95)</f>
        <v>132066291</v>
      </c>
      <c r="S96" s="32">
        <f>SUM(S92:S95)</f>
        <v>71873018</v>
      </c>
      <c r="T96" s="37">
        <f t="shared" si="22"/>
        <v>0.54421925122437187</v>
      </c>
      <c r="U96" s="37">
        <f t="shared" si="23"/>
        <v>0.5045867625257241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0</v>
      </c>
      <c r="E97" s="31">
        <v>0</v>
      </c>
      <c r="F97" s="31">
        <v>0</v>
      </c>
      <c r="G97" s="36">
        <f t="shared" si="16"/>
        <v>0</v>
      </c>
      <c r="H97" s="31">
        <v>0</v>
      </c>
      <c r="I97" s="36">
        <f t="shared" si="17"/>
        <v>0</v>
      </c>
      <c r="J97" s="31">
        <v>0</v>
      </c>
      <c r="K97" s="36">
        <f t="shared" si="18"/>
        <v>0</v>
      </c>
      <c r="L97" s="31">
        <v>0</v>
      </c>
      <c r="M97" s="36">
        <f t="shared" si="19"/>
        <v>0</v>
      </c>
      <c r="N97" s="31">
        <f t="shared" si="20"/>
        <v>0</v>
      </c>
      <c r="O97" s="36">
        <f t="shared" si="21"/>
        <v>0</v>
      </c>
      <c r="P97" s="31">
        <v>0</v>
      </c>
      <c r="Q97" s="31">
        <v>0</v>
      </c>
      <c r="R97" s="31">
        <v>0</v>
      </c>
      <c r="S97" s="31">
        <v>0</v>
      </c>
      <c r="T97" s="36">
        <f t="shared" si="22"/>
        <v>0</v>
      </c>
      <c r="U97" s="36">
        <f t="shared" si="23"/>
        <v>0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3135000</v>
      </c>
      <c r="E98" s="31">
        <v>0</v>
      </c>
      <c r="F98" s="31">
        <v>0</v>
      </c>
      <c r="G98" s="36">
        <f t="shared" si="16"/>
        <v>0</v>
      </c>
      <c r="H98" s="31">
        <v>0</v>
      </c>
      <c r="I98" s="36">
        <f t="shared" si="17"/>
        <v>0</v>
      </c>
      <c r="J98" s="31">
        <v>0</v>
      </c>
      <c r="K98" s="36">
        <f t="shared" si="18"/>
        <v>0</v>
      </c>
      <c r="L98" s="31">
        <v>0</v>
      </c>
      <c r="M98" s="36">
        <f t="shared" si="19"/>
        <v>0</v>
      </c>
      <c r="N98" s="31">
        <f t="shared" si="20"/>
        <v>0</v>
      </c>
      <c r="O98" s="36">
        <f t="shared" si="21"/>
        <v>0</v>
      </c>
      <c r="P98" s="31">
        <v>0</v>
      </c>
      <c r="Q98" s="31">
        <v>3000000</v>
      </c>
      <c r="R98" s="31">
        <v>3000000</v>
      </c>
      <c r="S98" s="31">
        <v>0</v>
      </c>
      <c r="T98" s="36">
        <f t="shared" si="22"/>
        <v>0</v>
      </c>
      <c r="U98" s="36">
        <f t="shared" si="23"/>
        <v>0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11294226</v>
      </c>
      <c r="E99" s="31">
        <v>11379259</v>
      </c>
      <c r="F99" s="31">
        <v>2177115</v>
      </c>
      <c r="G99" s="36">
        <f t="shared" si="16"/>
        <v>0.19276354129977566</v>
      </c>
      <c r="H99" s="31">
        <v>2943661</v>
      </c>
      <c r="I99" s="36">
        <f t="shared" si="17"/>
        <v>0.2606341505827845</v>
      </c>
      <c r="J99" s="31">
        <v>2844060</v>
      </c>
      <c r="K99" s="36">
        <f t="shared" si="18"/>
        <v>0.24993367318557386</v>
      </c>
      <c r="L99" s="31">
        <v>0</v>
      </c>
      <c r="M99" s="36">
        <f t="shared" si="19"/>
        <v>0</v>
      </c>
      <c r="N99" s="31">
        <f t="shared" si="20"/>
        <v>7964836</v>
      </c>
      <c r="O99" s="36">
        <f t="shared" si="21"/>
        <v>0.6999432915623065</v>
      </c>
      <c r="P99" s="31">
        <v>1701894</v>
      </c>
      <c r="Q99" s="31">
        <v>11308320</v>
      </c>
      <c r="R99" s="31">
        <v>11626303</v>
      </c>
      <c r="S99" s="31">
        <v>5358155</v>
      </c>
      <c r="T99" s="36">
        <f t="shared" si="22"/>
        <v>0.46086490262639807</v>
      </c>
      <c r="U99" s="36">
        <f t="shared" si="23"/>
        <v>0.67111465226388956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49760843</v>
      </c>
      <c r="E100" s="31">
        <v>54298560</v>
      </c>
      <c r="F100" s="31">
        <v>10137798</v>
      </c>
      <c r="G100" s="36">
        <f>IF(($D100     =0),0,($F100     /$D100     ))</f>
        <v>0.20373043117456832</v>
      </c>
      <c r="H100" s="31">
        <v>10167610</v>
      </c>
      <c r="I100" s="36">
        <f>IF(($D100     =0),0,($H100     /$D100     ))</f>
        <v>0.20432953678055654</v>
      </c>
      <c r="J100" s="31">
        <v>16092877</v>
      </c>
      <c r="K100" s="36">
        <f>IF(($E100     =0),0,($J100     /$E100     ))</f>
        <v>0.29637760191062157</v>
      </c>
      <c r="L100" s="31">
        <v>0</v>
      </c>
      <c r="M100" s="36">
        <f>IF(($E100     =0),0,($L100     /$E100     ))</f>
        <v>0</v>
      </c>
      <c r="N100" s="31">
        <f>$F100     +$H100     +$J100</f>
        <v>36398285</v>
      </c>
      <c r="O100" s="36">
        <f>IF(($E100     =0),0,($N100     /$E100     ))</f>
        <v>0.67033610099420682</v>
      </c>
      <c r="P100" s="31">
        <v>13977865</v>
      </c>
      <c r="Q100" s="31">
        <v>51534996</v>
      </c>
      <c r="R100" s="31">
        <v>51002317</v>
      </c>
      <c r="S100" s="31">
        <v>39619372</v>
      </c>
      <c r="T100" s="36">
        <f>IF(($R100     =0),0,($S100     /$R100     ))</f>
        <v>0.7768151395945404</v>
      </c>
      <c r="U100" s="36">
        <f>IF(($P100     =0),0,(($J100     /$P100     )-1))</f>
        <v>0.15131152003542736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64190069</v>
      </c>
      <c r="E101" s="32">
        <f>SUM(E97:E100)</f>
        <v>65677819</v>
      </c>
      <c r="F101" s="32">
        <f>SUM(F97:F100)</f>
        <v>12314913</v>
      </c>
      <c r="G101" s="37">
        <f>IF(($D101     =0),0,($F101     /$D101     ))</f>
        <v>0.19185075186630504</v>
      </c>
      <c r="H101" s="32">
        <f>SUM(H97:H100)</f>
        <v>13111271</v>
      </c>
      <c r="I101" s="37">
        <f>IF(($D101     =0),0,($H101     /$D101     ))</f>
        <v>0.2042570011881433</v>
      </c>
      <c r="J101" s="32">
        <f>SUM(J97:J100)</f>
        <v>18936937</v>
      </c>
      <c r="K101" s="37">
        <f>IF(($E101     =0),0,($J101     /$E101     ))</f>
        <v>0.28833078333493384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44363121</v>
      </c>
      <c r="O101" s="37">
        <f>IF(($E101     =0),0,($N101     /$E101     ))</f>
        <v>0.67546580680457735</v>
      </c>
      <c r="P101" s="32">
        <f>SUM(P97:P100)</f>
        <v>15679759</v>
      </c>
      <c r="Q101" s="32">
        <f>SUM(Q97:Q100)</f>
        <v>65843316</v>
      </c>
      <c r="R101" s="32">
        <f>SUM(R97:R100)</f>
        <v>65628620</v>
      </c>
      <c r="S101" s="32">
        <f>SUM(S97:S100)</f>
        <v>44977527</v>
      </c>
      <c r="T101" s="37">
        <f>IF(($R101     =0),0,($S101     /$R101     ))</f>
        <v>0.68533403566919437</v>
      </c>
      <c r="U101" s="37">
        <f>IF(($P101     =0),0,(($J101     /$P101     )-1))</f>
        <v>0.20773138158564808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3996032821</v>
      </c>
      <c r="E102" s="32">
        <f>SUM(E88:E90,E92:E95,E97:E100)</f>
        <v>3551685235</v>
      </c>
      <c r="F102" s="32">
        <f>SUM(F88:F90,F92:F95,F97:F100)</f>
        <v>807012448</v>
      </c>
      <c r="G102" s="37">
        <f>IF(($D102     =0),0,($F102     /$D102     ))</f>
        <v>0.20195340833012643</v>
      </c>
      <c r="H102" s="32">
        <f>SUM(H88:H90,H92:H95,H97:H100)</f>
        <v>927879920</v>
      </c>
      <c r="I102" s="37">
        <f>IF(($D102     =0),0,($H102     /$D102     ))</f>
        <v>0.23220027501370716</v>
      </c>
      <c r="J102" s="32">
        <f>SUM(J88:J90,J92:J95,J97:J100)</f>
        <v>845325913</v>
      </c>
      <c r="K102" s="37">
        <f>IF(($E102     =0),0,($J102     /$E102     ))</f>
        <v>0.238006990222488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2580218281</v>
      </c>
      <c r="O102" s="37">
        <f>IF(($E102     =0),0,($N102     /$E102     ))</f>
        <v>0.72647718203553024</v>
      </c>
      <c r="P102" s="32">
        <f>SUM(P88:P90,P92:P95,P97:P100)</f>
        <v>802477753</v>
      </c>
      <c r="Q102" s="32">
        <f>SUM(Q88:Q90,Q92:Q95,Q97:Q100)</f>
        <v>3929297968</v>
      </c>
      <c r="R102" s="32">
        <f>SUM(R88:R90,R92:R95,R97:R100)</f>
        <v>3742858577</v>
      </c>
      <c r="S102" s="32">
        <f>SUM(S88:S90,S92:S95,S97:S100)</f>
        <v>2478574795</v>
      </c>
      <c r="T102" s="37">
        <f>IF(($R102     =0),0,($S102     /$R102     ))</f>
        <v>0.66221438614617467</v>
      </c>
      <c r="U102" s="37">
        <f>IF(($P102     =0),0,(($J102     /$P102     )-1))</f>
        <v>5.339482601208001E-2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750714710</v>
      </c>
      <c r="E105" s="31">
        <v>763169232</v>
      </c>
      <c r="F105" s="31">
        <v>160051968</v>
      </c>
      <c r="G105" s="36">
        <f t="shared" ref="G105:G136" si="24">IF(($D105     =0),0,($F105     /$D105     ))</f>
        <v>0.21319945628879444</v>
      </c>
      <c r="H105" s="31">
        <v>194639810</v>
      </c>
      <c r="I105" s="36">
        <f t="shared" ref="I105:I136" si="25">IF(($D105     =0),0,($H105     /$D105     ))</f>
        <v>0.25927267363656692</v>
      </c>
      <c r="J105" s="31">
        <v>160162466</v>
      </c>
      <c r="K105" s="36">
        <f t="shared" ref="K105:K136" si="26">IF(($E105     =0),0,($J105     /$E105     ))</f>
        <v>0.20986494120087901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514854244</v>
      </c>
      <c r="O105" s="36">
        <f t="shared" ref="O105:O136" si="29">IF(($E105     =0),0,($N105     /$E105     ))</f>
        <v>0.6746265735199346</v>
      </c>
      <c r="P105" s="31">
        <v>152965114</v>
      </c>
      <c r="Q105" s="31">
        <v>724426250</v>
      </c>
      <c r="R105" s="31">
        <v>726419840</v>
      </c>
      <c r="S105" s="31">
        <v>488267767</v>
      </c>
      <c r="T105" s="36">
        <f t="shared" ref="T105:T136" si="30">IF(($R105     =0),0,($S105     /$R105     ))</f>
        <v>0.67215643091466226</v>
      </c>
      <c r="U105" s="36">
        <f t="shared" ref="U105:U136" si="31">IF(($P105     =0),0,(($J105     /$P105     )-1))</f>
        <v>4.7052244866760962E-2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750714710</v>
      </c>
      <c r="E106" s="32">
        <f>E105</f>
        <v>763169232</v>
      </c>
      <c r="F106" s="32">
        <f>F105</f>
        <v>160051968</v>
      </c>
      <c r="G106" s="37">
        <f t="shared" si="24"/>
        <v>0.21319945628879444</v>
      </c>
      <c r="H106" s="32">
        <f>H105</f>
        <v>194639810</v>
      </c>
      <c r="I106" s="37">
        <f t="shared" si="25"/>
        <v>0.25927267363656692</v>
      </c>
      <c r="J106" s="32">
        <f>J105</f>
        <v>160162466</v>
      </c>
      <c r="K106" s="37">
        <f t="shared" si="26"/>
        <v>0.20986494120087901</v>
      </c>
      <c r="L106" s="32">
        <f>L105</f>
        <v>0</v>
      </c>
      <c r="M106" s="37">
        <f t="shared" si="27"/>
        <v>0</v>
      </c>
      <c r="N106" s="32">
        <f t="shared" si="28"/>
        <v>514854244</v>
      </c>
      <c r="O106" s="37">
        <f t="shared" si="29"/>
        <v>0.6746265735199346</v>
      </c>
      <c r="P106" s="32">
        <f>P105</f>
        <v>152965114</v>
      </c>
      <c r="Q106" s="32">
        <f>Q105</f>
        <v>724426250</v>
      </c>
      <c r="R106" s="32">
        <f>R105</f>
        <v>726419840</v>
      </c>
      <c r="S106" s="32">
        <f>S105</f>
        <v>488267767</v>
      </c>
      <c r="T106" s="37">
        <f t="shared" si="30"/>
        <v>0.67215643091466226</v>
      </c>
      <c r="U106" s="37">
        <f t="shared" si="31"/>
        <v>4.7052244866760962E-2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0</v>
      </c>
      <c r="E107" s="31">
        <v>0</v>
      </c>
      <c r="F107" s="31">
        <v>0</v>
      </c>
      <c r="G107" s="36">
        <f t="shared" si="24"/>
        <v>0</v>
      </c>
      <c r="H107" s="31">
        <v>0</v>
      </c>
      <c r="I107" s="36">
        <f t="shared" si="25"/>
        <v>0</v>
      </c>
      <c r="J107" s="31">
        <v>0</v>
      </c>
      <c r="K107" s="36">
        <f t="shared" si="26"/>
        <v>0</v>
      </c>
      <c r="L107" s="31">
        <v>0</v>
      </c>
      <c r="M107" s="36">
        <f t="shared" si="27"/>
        <v>0</v>
      </c>
      <c r="N107" s="31">
        <f t="shared" si="28"/>
        <v>0</v>
      </c>
      <c r="O107" s="36">
        <f t="shared" si="29"/>
        <v>0</v>
      </c>
      <c r="P107" s="31">
        <v>0</v>
      </c>
      <c r="Q107" s="31">
        <v>0</v>
      </c>
      <c r="R107" s="31">
        <v>0</v>
      </c>
      <c r="S107" s="31">
        <v>0</v>
      </c>
      <c r="T107" s="36">
        <f t="shared" si="30"/>
        <v>0</v>
      </c>
      <c r="U107" s="36">
        <f t="shared" si="31"/>
        <v>0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0</v>
      </c>
      <c r="E108" s="31">
        <v>0</v>
      </c>
      <c r="F108" s="31">
        <v>0</v>
      </c>
      <c r="G108" s="36">
        <f t="shared" si="24"/>
        <v>0</v>
      </c>
      <c r="H108" s="31">
        <v>0</v>
      </c>
      <c r="I108" s="36">
        <f t="shared" si="25"/>
        <v>0</v>
      </c>
      <c r="J108" s="31">
        <v>0</v>
      </c>
      <c r="K108" s="36">
        <f t="shared" si="26"/>
        <v>0</v>
      </c>
      <c r="L108" s="31">
        <v>0</v>
      </c>
      <c r="M108" s="36">
        <f t="shared" si="27"/>
        <v>0</v>
      </c>
      <c r="N108" s="31">
        <f t="shared" si="28"/>
        <v>0</v>
      </c>
      <c r="O108" s="36">
        <f t="shared" si="29"/>
        <v>0</v>
      </c>
      <c r="P108" s="31">
        <v>0</v>
      </c>
      <c r="Q108" s="31">
        <v>0</v>
      </c>
      <c r="R108" s="31">
        <v>0</v>
      </c>
      <c r="S108" s="31">
        <v>0</v>
      </c>
      <c r="T108" s="36">
        <f t="shared" si="30"/>
        <v>0</v>
      </c>
      <c r="U108" s="36">
        <f t="shared" si="31"/>
        <v>0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0</v>
      </c>
      <c r="E109" s="31">
        <v>0</v>
      </c>
      <c r="F109" s="31">
        <v>0</v>
      </c>
      <c r="G109" s="36">
        <f t="shared" si="24"/>
        <v>0</v>
      </c>
      <c r="H109" s="31">
        <v>0</v>
      </c>
      <c r="I109" s="36">
        <f t="shared" si="25"/>
        <v>0</v>
      </c>
      <c r="J109" s="31">
        <v>0</v>
      </c>
      <c r="K109" s="36">
        <f t="shared" si="26"/>
        <v>0</v>
      </c>
      <c r="L109" s="31">
        <v>0</v>
      </c>
      <c r="M109" s="36">
        <f t="shared" si="27"/>
        <v>0</v>
      </c>
      <c r="N109" s="31">
        <f t="shared" si="28"/>
        <v>0</v>
      </c>
      <c r="O109" s="36">
        <f t="shared" si="29"/>
        <v>0</v>
      </c>
      <c r="P109" s="31">
        <v>0</v>
      </c>
      <c r="Q109" s="31">
        <v>0</v>
      </c>
      <c r="R109" s="31">
        <v>0</v>
      </c>
      <c r="S109" s="31">
        <v>0</v>
      </c>
      <c r="T109" s="36">
        <f t="shared" si="30"/>
        <v>0</v>
      </c>
      <c r="U109" s="36">
        <f t="shared" si="31"/>
        <v>0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0</v>
      </c>
      <c r="E110" s="31">
        <v>0</v>
      </c>
      <c r="F110" s="31">
        <v>0</v>
      </c>
      <c r="G110" s="36">
        <f t="shared" si="24"/>
        <v>0</v>
      </c>
      <c r="H110" s="31">
        <v>0</v>
      </c>
      <c r="I110" s="36">
        <f t="shared" si="25"/>
        <v>0</v>
      </c>
      <c r="J110" s="31">
        <v>0</v>
      </c>
      <c r="K110" s="36">
        <f t="shared" si="26"/>
        <v>0</v>
      </c>
      <c r="L110" s="31">
        <v>0</v>
      </c>
      <c r="M110" s="36">
        <f t="shared" si="27"/>
        <v>0</v>
      </c>
      <c r="N110" s="31">
        <f t="shared" si="28"/>
        <v>0</v>
      </c>
      <c r="O110" s="36">
        <f t="shared" si="29"/>
        <v>0</v>
      </c>
      <c r="P110" s="31">
        <v>0</v>
      </c>
      <c r="Q110" s="31">
        <v>0</v>
      </c>
      <c r="R110" s="31">
        <v>0</v>
      </c>
      <c r="S110" s="31">
        <v>0</v>
      </c>
      <c r="T110" s="36">
        <f t="shared" si="30"/>
        <v>0</v>
      </c>
      <c r="U110" s="36">
        <f t="shared" si="31"/>
        <v>0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605063</v>
      </c>
      <c r="E111" s="31">
        <v>384873</v>
      </c>
      <c r="F111" s="31">
        <v>39720</v>
      </c>
      <c r="G111" s="36">
        <f t="shared" si="24"/>
        <v>6.564605669161723E-2</v>
      </c>
      <c r="H111" s="31">
        <v>23394</v>
      </c>
      <c r="I111" s="36">
        <f t="shared" si="25"/>
        <v>3.8663742453265197E-2</v>
      </c>
      <c r="J111" s="31">
        <v>1990</v>
      </c>
      <c r="K111" s="36">
        <f t="shared" si="26"/>
        <v>5.1705367744684606E-3</v>
      </c>
      <c r="L111" s="31">
        <v>0</v>
      </c>
      <c r="M111" s="36">
        <f t="shared" si="27"/>
        <v>0</v>
      </c>
      <c r="N111" s="31">
        <f t="shared" si="28"/>
        <v>65104</v>
      </c>
      <c r="O111" s="36">
        <f t="shared" si="29"/>
        <v>0.16915709857537423</v>
      </c>
      <c r="P111" s="31">
        <v>36309</v>
      </c>
      <c r="Q111" s="31">
        <v>587440</v>
      </c>
      <c r="R111" s="31">
        <v>534162</v>
      </c>
      <c r="S111" s="31">
        <v>126463</v>
      </c>
      <c r="T111" s="36">
        <f t="shared" si="30"/>
        <v>0.23675027426136641</v>
      </c>
      <c r="U111" s="36">
        <f t="shared" si="31"/>
        <v>-0.94519265195956925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605063</v>
      </c>
      <c r="E112" s="32">
        <f>SUM(E107:E111)</f>
        <v>384873</v>
      </c>
      <c r="F112" s="32">
        <f>SUM(F107:F111)</f>
        <v>39720</v>
      </c>
      <c r="G112" s="37">
        <f t="shared" si="24"/>
        <v>6.564605669161723E-2</v>
      </c>
      <c r="H112" s="32">
        <f>SUM(H107:H111)</f>
        <v>23394</v>
      </c>
      <c r="I112" s="37">
        <f t="shared" si="25"/>
        <v>3.8663742453265197E-2</v>
      </c>
      <c r="J112" s="32">
        <f>SUM(J107:J111)</f>
        <v>1990</v>
      </c>
      <c r="K112" s="37">
        <f t="shared" si="26"/>
        <v>5.1705367744684606E-3</v>
      </c>
      <c r="L112" s="32">
        <f>SUM(L107:L111)</f>
        <v>0</v>
      </c>
      <c r="M112" s="37">
        <f t="shared" si="27"/>
        <v>0</v>
      </c>
      <c r="N112" s="32">
        <f t="shared" si="28"/>
        <v>65104</v>
      </c>
      <c r="O112" s="37">
        <f t="shared" si="29"/>
        <v>0.16915709857537423</v>
      </c>
      <c r="P112" s="32">
        <f>SUM(P107:P111)</f>
        <v>36309</v>
      </c>
      <c r="Q112" s="32">
        <f>SUM(Q107:Q111)</f>
        <v>587440</v>
      </c>
      <c r="R112" s="32">
        <f>SUM(R107:R111)</f>
        <v>534162</v>
      </c>
      <c r="S112" s="32">
        <f>SUM(S107:S111)</f>
        <v>126463</v>
      </c>
      <c r="T112" s="37">
        <f t="shared" si="30"/>
        <v>0.23675027426136641</v>
      </c>
      <c r="U112" s="37">
        <f t="shared" si="31"/>
        <v>-0.94519265195956925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730000</v>
      </c>
      <c r="E113" s="31">
        <v>432000</v>
      </c>
      <c r="F113" s="31">
        <v>82390</v>
      </c>
      <c r="G113" s="36">
        <f t="shared" si="24"/>
        <v>0.11286301369863014</v>
      </c>
      <c r="H113" s="31">
        <v>182798</v>
      </c>
      <c r="I113" s="36">
        <f t="shared" si="25"/>
        <v>0.2504082191780822</v>
      </c>
      <c r="J113" s="31">
        <v>12294</v>
      </c>
      <c r="K113" s="36">
        <f t="shared" si="26"/>
        <v>2.8458333333333332E-2</v>
      </c>
      <c r="L113" s="31">
        <v>0</v>
      </c>
      <c r="M113" s="36">
        <f t="shared" si="27"/>
        <v>0</v>
      </c>
      <c r="N113" s="31">
        <f t="shared" si="28"/>
        <v>277482</v>
      </c>
      <c r="O113" s="36">
        <f t="shared" si="29"/>
        <v>0.64231944444444444</v>
      </c>
      <c r="P113" s="31">
        <v>242753</v>
      </c>
      <c r="Q113" s="31">
        <v>1340000</v>
      </c>
      <c r="R113" s="31">
        <v>1240000</v>
      </c>
      <c r="S113" s="31">
        <v>644930</v>
      </c>
      <c r="T113" s="36">
        <f t="shared" si="30"/>
        <v>0.52010483870967739</v>
      </c>
      <c r="U113" s="36">
        <f t="shared" si="31"/>
        <v>-0.94935592968984939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0</v>
      </c>
      <c r="E114" s="31">
        <v>0</v>
      </c>
      <c r="F114" s="31">
        <v>0</v>
      </c>
      <c r="G114" s="36">
        <f t="shared" si="24"/>
        <v>0</v>
      </c>
      <c r="H114" s="31">
        <v>0</v>
      </c>
      <c r="I114" s="36">
        <f t="shared" si="25"/>
        <v>0</v>
      </c>
      <c r="J114" s="31">
        <v>0</v>
      </c>
      <c r="K114" s="36">
        <f t="shared" si="26"/>
        <v>0</v>
      </c>
      <c r="L114" s="31">
        <v>0</v>
      </c>
      <c r="M114" s="36">
        <f t="shared" si="27"/>
        <v>0</v>
      </c>
      <c r="N114" s="31">
        <f t="shared" si="28"/>
        <v>0</v>
      </c>
      <c r="O114" s="36">
        <f t="shared" si="29"/>
        <v>0</v>
      </c>
      <c r="P114" s="31">
        <v>0</v>
      </c>
      <c r="Q114" s="31">
        <v>0</v>
      </c>
      <c r="R114" s="31">
        <v>0</v>
      </c>
      <c r="S114" s="31">
        <v>0</v>
      </c>
      <c r="T114" s="36">
        <f t="shared" si="30"/>
        <v>0</v>
      </c>
      <c r="U114" s="36">
        <f t="shared" si="31"/>
        <v>0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0</v>
      </c>
      <c r="E115" s="31">
        <v>0</v>
      </c>
      <c r="F115" s="31">
        <v>0</v>
      </c>
      <c r="G115" s="36">
        <f t="shared" si="24"/>
        <v>0</v>
      </c>
      <c r="H115" s="31">
        <v>0</v>
      </c>
      <c r="I115" s="36">
        <f t="shared" si="25"/>
        <v>0</v>
      </c>
      <c r="J115" s="31">
        <v>0</v>
      </c>
      <c r="K115" s="36">
        <f t="shared" si="26"/>
        <v>0</v>
      </c>
      <c r="L115" s="31">
        <v>0</v>
      </c>
      <c r="M115" s="36">
        <f t="shared" si="27"/>
        <v>0</v>
      </c>
      <c r="N115" s="31">
        <f t="shared" si="28"/>
        <v>0</v>
      </c>
      <c r="O115" s="36">
        <f t="shared" si="29"/>
        <v>0</v>
      </c>
      <c r="P115" s="31">
        <v>0</v>
      </c>
      <c r="Q115" s="31">
        <v>0</v>
      </c>
      <c r="R115" s="31">
        <v>0</v>
      </c>
      <c r="S115" s="31">
        <v>0</v>
      </c>
      <c r="T115" s="36">
        <f t="shared" si="30"/>
        <v>0</v>
      </c>
      <c r="U115" s="36">
        <f t="shared" si="31"/>
        <v>0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0</v>
      </c>
      <c r="E116" s="31">
        <v>0</v>
      </c>
      <c r="F116" s="31">
        <v>0</v>
      </c>
      <c r="G116" s="36">
        <f t="shared" si="24"/>
        <v>0</v>
      </c>
      <c r="H116" s="31">
        <v>0</v>
      </c>
      <c r="I116" s="36">
        <f t="shared" si="25"/>
        <v>0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0</v>
      </c>
      <c r="O116" s="36">
        <f t="shared" si="29"/>
        <v>0</v>
      </c>
      <c r="P116" s="31">
        <v>8984</v>
      </c>
      <c r="Q116" s="31">
        <v>30000</v>
      </c>
      <c r="R116" s="31">
        <v>30000</v>
      </c>
      <c r="S116" s="31">
        <v>64716</v>
      </c>
      <c r="T116" s="36">
        <f t="shared" si="30"/>
        <v>2.1572</v>
      </c>
      <c r="U116" s="36">
        <f t="shared" si="31"/>
        <v>-1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9124276</v>
      </c>
      <c r="E117" s="31">
        <v>9124276</v>
      </c>
      <c r="F117" s="31">
        <v>2030015</v>
      </c>
      <c r="G117" s="36">
        <f t="shared" si="24"/>
        <v>0.22248504977271621</v>
      </c>
      <c r="H117" s="31">
        <v>2794624</v>
      </c>
      <c r="I117" s="36">
        <f t="shared" si="25"/>
        <v>0.3062844657482961</v>
      </c>
      <c r="J117" s="31">
        <v>1350157</v>
      </c>
      <c r="K117" s="36">
        <f t="shared" si="26"/>
        <v>0.14797415159295926</v>
      </c>
      <c r="L117" s="31">
        <v>0</v>
      </c>
      <c r="M117" s="36">
        <f t="shared" si="27"/>
        <v>0</v>
      </c>
      <c r="N117" s="31">
        <f t="shared" si="28"/>
        <v>6174796</v>
      </c>
      <c r="O117" s="36">
        <f t="shared" si="29"/>
        <v>0.6767436671139716</v>
      </c>
      <c r="P117" s="31">
        <v>1892715</v>
      </c>
      <c r="Q117" s="31">
        <v>0</v>
      </c>
      <c r="R117" s="31">
        <v>8682686</v>
      </c>
      <c r="S117" s="31">
        <v>6251858</v>
      </c>
      <c r="T117" s="36">
        <f t="shared" si="30"/>
        <v>0.72003732485546523</v>
      </c>
      <c r="U117" s="36">
        <f t="shared" si="31"/>
        <v>-0.28665594133295291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264000</v>
      </c>
      <c r="E118" s="31">
        <v>238000</v>
      </c>
      <c r="F118" s="31">
        <v>97005</v>
      </c>
      <c r="G118" s="36">
        <f t="shared" si="24"/>
        <v>0.36744318181818181</v>
      </c>
      <c r="H118" s="31">
        <v>99348</v>
      </c>
      <c r="I118" s="36">
        <f t="shared" si="25"/>
        <v>0.37631818181818183</v>
      </c>
      <c r="J118" s="31">
        <v>7200</v>
      </c>
      <c r="K118" s="36">
        <f t="shared" si="26"/>
        <v>3.0252100840336135E-2</v>
      </c>
      <c r="L118" s="31">
        <v>0</v>
      </c>
      <c r="M118" s="36">
        <f t="shared" si="27"/>
        <v>0</v>
      </c>
      <c r="N118" s="31">
        <f t="shared" si="28"/>
        <v>203553</v>
      </c>
      <c r="O118" s="36">
        <f t="shared" si="29"/>
        <v>0.85526470588235293</v>
      </c>
      <c r="P118" s="31">
        <v>5550</v>
      </c>
      <c r="Q118" s="31">
        <v>308880</v>
      </c>
      <c r="R118" s="31">
        <v>304000</v>
      </c>
      <c r="S118" s="31">
        <v>244498</v>
      </c>
      <c r="T118" s="36">
        <f t="shared" si="30"/>
        <v>0.80426973684210523</v>
      </c>
      <c r="U118" s="36">
        <f t="shared" si="31"/>
        <v>0.29729729729729737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0</v>
      </c>
      <c r="E119" s="31">
        <v>0</v>
      </c>
      <c r="F119" s="31">
        <v>0</v>
      </c>
      <c r="G119" s="36">
        <f t="shared" si="24"/>
        <v>0</v>
      </c>
      <c r="H119" s="31">
        <v>0</v>
      </c>
      <c r="I119" s="36">
        <f t="shared" si="25"/>
        <v>0</v>
      </c>
      <c r="J119" s="31">
        <v>0</v>
      </c>
      <c r="K119" s="36">
        <f t="shared" si="26"/>
        <v>0</v>
      </c>
      <c r="L119" s="31">
        <v>0</v>
      </c>
      <c r="M119" s="36">
        <f t="shared" si="27"/>
        <v>0</v>
      </c>
      <c r="N119" s="31">
        <f t="shared" si="28"/>
        <v>0</v>
      </c>
      <c r="O119" s="36">
        <f t="shared" si="29"/>
        <v>0</v>
      </c>
      <c r="P119" s="31">
        <v>0</v>
      </c>
      <c r="Q119" s="31">
        <v>0</v>
      </c>
      <c r="R119" s="31">
        <v>0</v>
      </c>
      <c r="S119" s="31">
        <v>0</v>
      </c>
      <c r="T119" s="36">
        <f t="shared" si="30"/>
        <v>0</v>
      </c>
      <c r="U119" s="36">
        <f t="shared" si="31"/>
        <v>0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0</v>
      </c>
      <c r="E120" s="31">
        <v>0</v>
      </c>
      <c r="F120" s="31">
        <v>0</v>
      </c>
      <c r="G120" s="36">
        <f t="shared" si="24"/>
        <v>0</v>
      </c>
      <c r="H120" s="31">
        <v>0</v>
      </c>
      <c r="I120" s="36">
        <f t="shared" si="25"/>
        <v>0</v>
      </c>
      <c r="J120" s="31">
        <v>0</v>
      </c>
      <c r="K120" s="36">
        <f t="shared" si="26"/>
        <v>0</v>
      </c>
      <c r="L120" s="31">
        <v>0</v>
      </c>
      <c r="M120" s="36">
        <f t="shared" si="27"/>
        <v>0</v>
      </c>
      <c r="N120" s="31">
        <f t="shared" si="28"/>
        <v>0</v>
      </c>
      <c r="O120" s="36">
        <f t="shared" si="29"/>
        <v>0</v>
      </c>
      <c r="P120" s="31">
        <v>0</v>
      </c>
      <c r="Q120" s="31">
        <v>0</v>
      </c>
      <c r="R120" s="31">
        <v>0</v>
      </c>
      <c r="S120" s="31">
        <v>0</v>
      </c>
      <c r="T120" s="36">
        <f t="shared" si="30"/>
        <v>0</v>
      </c>
      <c r="U120" s="36">
        <f t="shared" si="31"/>
        <v>0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10118276</v>
      </c>
      <c r="E121" s="32">
        <f>SUM(E113:E120)</f>
        <v>9794276</v>
      </c>
      <c r="F121" s="32">
        <f>SUM(F113:F120)</f>
        <v>2209410</v>
      </c>
      <c r="G121" s="37">
        <f t="shared" si="24"/>
        <v>0.21835834484056374</v>
      </c>
      <c r="H121" s="32">
        <f>SUM(H113:H120)</f>
        <v>3076770</v>
      </c>
      <c r="I121" s="37">
        <f t="shared" si="25"/>
        <v>0.30408045797525191</v>
      </c>
      <c r="J121" s="32">
        <f>SUM(J113:J120)</f>
        <v>1369651</v>
      </c>
      <c r="K121" s="37">
        <f t="shared" si="26"/>
        <v>0.13984198525751163</v>
      </c>
      <c r="L121" s="32">
        <f>SUM(L113:L120)</f>
        <v>0</v>
      </c>
      <c r="M121" s="37">
        <f t="shared" si="27"/>
        <v>0</v>
      </c>
      <c r="N121" s="32">
        <f t="shared" si="28"/>
        <v>6655831</v>
      </c>
      <c r="O121" s="37">
        <f t="shared" si="29"/>
        <v>0.67956334904182814</v>
      </c>
      <c r="P121" s="32">
        <f>SUM(P113:P120)</f>
        <v>2150002</v>
      </c>
      <c r="Q121" s="32">
        <f>SUM(Q113:Q120)</f>
        <v>1678880</v>
      </c>
      <c r="R121" s="32">
        <f>SUM(R113:R120)</f>
        <v>10256686</v>
      </c>
      <c r="S121" s="32">
        <f>SUM(S113:S120)</f>
        <v>7206002</v>
      </c>
      <c r="T121" s="37">
        <f t="shared" si="30"/>
        <v>0.70256630650484964</v>
      </c>
      <c r="U121" s="37">
        <f t="shared" si="31"/>
        <v>-0.36295361585710151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0</v>
      </c>
      <c r="E122" s="31">
        <v>0</v>
      </c>
      <c r="F122" s="31">
        <v>0</v>
      </c>
      <c r="G122" s="36">
        <f t="shared" si="24"/>
        <v>0</v>
      </c>
      <c r="H122" s="31">
        <v>0</v>
      </c>
      <c r="I122" s="36">
        <f t="shared" si="25"/>
        <v>0</v>
      </c>
      <c r="J122" s="31">
        <v>0</v>
      </c>
      <c r="K122" s="36">
        <f t="shared" si="26"/>
        <v>0</v>
      </c>
      <c r="L122" s="31">
        <v>0</v>
      </c>
      <c r="M122" s="36">
        <f t="shared" si="27"/>
        <v>0</v>
      </c>
      <c r="N122" s="31">
        <f t="shared" si="28"/>
        <v>0</v>
      </c>
      <c r="O122" s="36">
        <f t="shared" si="29"/>
        <v>0</v>
      </c>
      <c r="P122" s="31">
        <v>0</v>
      </c>
      <c r="Q122" s="31">
        <v>0</v>
      </c>
      <c r="R122" s="31">
        <v>0</v>
      </c>
      <c r="S122" s="31">
        <v>0</v>
      </c>
      <c r="T122" s="36">
        <f t="shared" si="30"/>
        <v>0</v>
      </c>
      <c r="U122" s="36">
        <f t="shared" si="31"/>
        <v>0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0</v>
      </c>
      <c r="E123" s="31">
        <v>0</v>
      </c>
      <c r="F123" s="31">
        <v>0</v>
      </c>
      <c r="G123" s="36">
        <f t="shared" si="24"/>
        <v>0</v>
      </c>
      <c r="H123" s="31">
        <v>0</v>
      </c>
      <c r="I123" s="36">
        <f t="shared" si="25"/>
        <v>0</v>
      </c>
      <c r="J123" s="31">
        <v>0</v>
      </c>
      <c r="K123" s="36">
        <f t="shared" si="26"/>
        <v>0</v>
      </c>
      <c r="L123" s="31">
        <v>0</v>
      </c>
      <c r="M123" s="36">
        <f t="shared" si="27"/>
        <v>0</v>
      </c>
      <c r="N123" s="31">
        <f t="shared" si="28"/>
        <v>0</v>
      </c>
      <c r="O123" s="36">
        <f t="shared" si="29"/>
        <v>0</v>
      </c>
      <c r="P123" s="31">
        <v>0</v>
      </c>
      <c r="Q123" s="31">
        <v>0</v>
      </c>
      <c r="R123" s="31">
        <v>0</v>
      </c>
      <c r="S123" s="31">
        <v>0</v>
      </c>
      <c r="T123" s="36">
        <f t="shared" si="30"/>
        <v>0</v>
      </c>
      <c r="U123" s="36">
        <f t="shared" si="31"/>
        <v>0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0</v>
      </c>
      <c r="E124" s="31">
        <v>0</v>
      </c>
      <c r="F124" s="31">
        <v>0</v>
      </c>
      <c r="G124" s="36">
        <f t="shared" si="24"/>
        <v>0</v>
      </c>
      <c r="H124" s="31">
        <v>0</v>
      </c>
      <c r="I124" s="36">
        <f t="shared" si="25"/>
        <v>0</v>
      </c>
      <c r="J124" s="31">
        <v>0</v>
      </c>
      <c r="K124" s="36">
        <f t="shared" si="26"/>
        <v>0</v>
      </c>
      <c r="L124" s="31">
        <v>0</v>
      </c>
      <c r="M124" s="36">
        <f t="shared" si="27"/>
        <v>0</v>
      </c>
      <c r="N124" s="31">
        <f t="shared" si="28"/>
        <v>0</v>
      </c>
      <c r="O124" s="36">
        <f t="shared" si="29"/>
        <v>0</v>
      </c>
      <c r="P124" s="31">
        <v>0</v>
      </c>
      <c r="Q124" s="31">
        <v>0</v>
      </c>
      <c r="R124" s="31">
        <v>0</v>
      </c>
      <c r="S124" s="31">
        <v>0</v>
      </c>
      <c r="T124" s="36">
        <f t="shared" si="30"/>
        <v>0</v>
      </c>
      <c r="U124" s="36">
        <f t="shared" si="31"/>
        <v>0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48711720</v>
      </c>
      <c r="E125" s="31">
        <v>46273514</v>
      </c>
      <c r="F125" s="31">
        <v>9044939</v>
      </c>
      <c r="G125" s="36">
        <f t="shared" si="24"/>
        <v>0.18568301427254058</v>
      </c>
      <c r="H125" s="31">
        <v>10751109</v>
      </c>
      <c r="I125" s="36">
        <f t="shared" si="25"/>
        <v>0.22070887663174282</v>
      </c>
      <c r="J125" s="31">
        <v>10494565</v>
      </c>
      <c r="K125" s="36">
        <f t="shared" si="26"/>
        <v>0.22679420888588664</v>
      </c>
      <c r="L125" s="31">
        <v>0</v>
      </c>
      <c r="M125" s="36">
        <f t="shared" si="27"/>
        <v>0</v>
      </c>
      <c r="N125" s="31">
        <f t="shared" si="28"/>
        <v>30290613</v>
      </c>
      <c r="O125" s="36">
        <f t="shared" si="29"/>
        <v>0.6545993675777465</v>
      </c>
      <c r="P125" s="31">
        <v>6762132</v>
      </c>
      <c r="Q125" s="31">
        <v>50304624</v>
      </c>
      <c r="R125" s="31">
        <v>40718019</v>
      </c>
      <c r="S125" s="31">
        <v>27509754</v>
      </c>
      <c r="T125" s="36">
        <f t="shared" si="30"/>
        <v>0.67561621796973959</v>
      </c>
      <c r="U125" s="36">
        <f t="shared" si="31"/>
        <v>0.55196097917047471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48711720</v>
      </c>
      <c r="E126" s="32">
        <f>SUM(E122:E125)</f>
        <v>46273514</v>
      </c>
      <c r="F126" s="32">
        <f>SUM(F122:F125)</f>
        <v>9044939</v>
      </c>
      <c r="G126" s="37">
        <f t="shared" si="24"/>
        <v>0.18568301427254058</v>
      </c>
      <c r="H126" s="32">
        <f>SUM(H122:H125)</f>
        <v>10751109</v>
      </c>
      <c r="I126" s="37">
        <f t="shared" si="25"/>
        <v>0.22070887663174282</v>
      </c>
      <c r="J126" s="32">
        <f>SUM(J122:J125)</f>
        <v>10494565</v>
      </c>
      <c r="K126" s="37">
        <f t="shared" si="26"/>
        <v>0.22679420888588664</v>
      </c>
      <c r="L126" s="32">
        <f>SUM(L122:L125)</f>
        <v>0</v>
      </c>
      <c r="M126" s="37">
        <f t="shared" si="27"/>
        <v>0</v>
      </c>
      <c r="N126" s="32">
        <f t="shared" si="28"/>
        <v>30290613</v>
      </c>
      <c r="O126" s="37">
        <f t="shared" si="29"/>
        <v>0.6545993675777465</v>
      </c>
      <c r="P126" s="32">
        <f>SUM(P122:P125)</f>
        <v>6762132</v>
      </c>
      <c r="Q126" s="32">
        <f>SUM(Q122:Q125)</f>
        <v>50304624</v>
      </c>
      <c r="R126" s="32">
        <f>SUM(R122:R125)</f>
        <v>40718019</v>
      </c>
      <c r="S126" s="32">
        <f>SUM(S122:S125)</f>
        <v>27509754</v>
      </c>
      <c r="T126" s="37">
        <f t="shared" si="30"/>
        <v>0.67561621796973959</v>
      </c>
      <c r="U126" s="37">
        <f t="shared" si="31"/>
        <v>0.55196097917047471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0</v>
      </c>
      <c r="E127" s="31">
        <v>0</v>
      </c>
      <c r="F127" s="31">
        <v>0</v>
      </c>
      <c r="G127" s="36">
        <f t="shared" si="24"/>
        <v>0</v>
      </c>
      <c r="H127" s="31">
        <v>0</v>
      </c>
      <c r="I127" s="36">
        <f t="shared" si="25"/>
        <v>0</v>
      </c>
      <c r="J127" s="31">
        <v>0</v>
      </c>
      <c r="K127" s="36">
        <f t="shared" si="26"/>
        <v>0</v>
      </c>
      <c r="L127" s="31">
        <v>0</v>
      </c>
      <c r="M127" s="36">
        <f t="shared" si="27"/>
        <v>0</v>
      </c>
      <c r="N127" s="31">
        <f t="shared" si="28"/>
        <v>0</v>
      </c>
      <c r="O127" s="36">
        <f t="shared" si="29"/>
        <v>0</v>
      </c>
      <c r="P127" s="31">
        <v>0</v>
      </c>
      <c r="Q127" s="31">
        <v>0</v>
      </c>
      <c r="R127" s="31">
        <v>0</v>
      </c>
      <c r="S127" s="31">
        <v>0</v>
      </c>
      <c r="T127" s="36">
        <f t="shared" si="30"/>
        <v>0</v>
      </c>
      <c r="U127" s="36">
        <f t="shared" si="31"/>
        <v>0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0</v>
      </c>
      <c r="E128" s="31">
        <v>0</v>
      </c>
      <c r="F128" s="31">
        <v>0</v>
      </c>
      <c r="G128" s="36">
        <f t="shared" si="24"/>
        <v>0</v>
      </c>
      <c r="H128" s="31">
        <v>0</v>
      </c>
      <c r="I128" s="36">
        <f t="shared" si="25"/>
        <v>0</v>
      </c>
      <c r="J128" s="31">
        <v>0</v>
      </c>
      <c r="K128" s="36">
        <f t="shared" si="26"/>
        <v>0</v>
      </c>
      <c r="L128" s="31">
        <v>0</v>
      </c>
      <c r="M128" s="36">
        <f t="shared" si="27"/>
        <v>0</v>
      </c>
      <c r="N128" s="31">
        <f t="shared" si="28"/>
        <v>0</v>
      </c>
      <c r="O128" s="36">
        <f t="shared" si="29"/>
        <v>0</v>
      </c>
      <c r="P128" s="31">
        <v>0</v>
      </c>
      <c r="Q128" s="31">
        <v>0</v>
      </c>
      <c r="R128" s="31">
        <v>0</v>
      </c>
      <c r="S128" s="31">
        <v>0</v>
      </c>
      <c r="T128" s="36">
        <f t="shared" si="30"/>
        <v>0</v>
      </c>
      <c r="U128" s="36">
        <f t="shared" si="31"/>
        <v>0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0</v>
      </c>
      <c r="E129" s="31">
        <v>0</v>
      </c>
      <c r="F129" s="31">
        <v>0</v>
      </c>
      <c r="G129" s="36">
        <f t="shared" si="24"/>
        <v>0</v>
      </c>
      <c r="H129" s="31">
        <v>0</v>
      </c>
      <c r="I129" s="36">
        <f t="shared" si="25"/>
        <v>0</v>
      </c>
      <c r="J129" s="31">
        <v>0</v>
      </c>
      <c r="K129" s="36">
        <f t="shared" si="26"/>
        <v>0</v>
      </c>
      <c r="L129" s="31">
        <v>0</v>
      </c>
      <c r="M129" s="36">
        <f t="shared" si="27"/>
        <v>0</v>
      </c>
      <c r="N129" s="31">
        <f t="shared" si="28"/>
        <v>0</v>
      </c>
      <c r="O129" s="36">
        <f t="shared" si="29"/>
        <v>0</v>
      </c>
      <c r="P129" s="31">
        <v>0</v>
      </c>
      <c r="Q129" s="31">
        <v>0</v>
      </c>
      <c r="R129" s="31">
        <v>0</v>
      </c>
      <c r="S129" s="31">
        <v>0</v>
      </c>
      <c r="T129" s="36">
        <f t="shared" si="30"/>
        <v>0</v>
      </c>
      <c r="U129" s="36">
        <f t="shared" si="31"/>
        <v>0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0</v>
      </c>
      <c r="E130" s="31">
        <v>0</v>
      </c>
      <c r="F130" s="31">
        <v>0</v>
      </c>
      <c r="G130" s="36">
        <f t="shared" si="24"/>
        <v>0</v>
      </c>
      <c r="H130" s="31">
        <v>0</v>
      </c>
      <c r="I130" s="36">
        <f t="shared" si="25"/>
        <v>0</v>
      </c>
      <c r="J130" s="31">
        <v>0</v>
      </c>
      <c r="K130" s="36">
        <f t="shared" si="26"/>
        <v>0</v>
      </c>
      <c r="L130" s="31">
        <v>0</v>
      </c>
      <c r="M130" s="36">
        <f t="shared" si="27"/>
        <v>0</v>
      </c>
      <c r="N130" s="31">
        <f t="shared" si="28"/>
        <v>0</v>
      </c>
      <c r="O130" s="36">
        <f t="shared" si="29"/>
        <v>0</v>
      </c>
      <c r="P130" s="31">
        <v>0</v>
      </c>
      <c r="Q130" s="31">
        <v>0</v>
      </c>
      <c r="R130" s="31">
        <v>0</v>
      </c>
      <c r="S130" s="31">
        <v>0</v>
      </c>
      <c r="T130" s="36">
        <f t="shared" si="30"/>
        <v>0</v>
      </c>
      <c r="U130" s="36">
        <f t="shared" si="31"/>
        <v>0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0</v>
      </c>
      <c r="E131" s="31">
        <v>0</v>
      </c>
      <c r="F131" s="31">
        <v>0</v>
      </c>
      <c r="G131" s="36">
        <f t="shared" si="24"/>
        <v>0</v>
      </c>
      <c r="H131" s="31">
        <v>0</v>
      </c>
      <c r="I131" s="36">
        <f t="shared" si="25"/>
        <v>0</v>
      </c>
      <c r="J131" s="31">
        <v>0</v>
      </c>
      <c r="K131" s="36">
        <f t="shared" si="26"/>
        <v>0</v>
      </c>
      <c r="L131" s="31">
        <v>0</v>
      </c>
      <c r="M131" s="36">
        <f t="shared" si="27"/>
        <v>0</v>
      </c>
      <c r="N131" s="31">
        <f t="shared" si="28"/>
        <v>0</v>
      </c>
      <c r="O131" s="36">
        <f t="shared" si="29"/>
        <v>0</v>
      </c>
      <c r="P131" s="31">
        <v>0</v>
      </c>
      <c r="Q131" s="31">
        <v>0</v>
      </c>
      <c r="R131" s="31">
        <v>0</v>
      </c>
      <c r="S131" s="31">
        <v>0</v>
      </c>
      <c r="T131" s="36">
        <f t="shared" si="30"/>
        <v>0</v>
      </c>
      <c r="U131" s="36">
        <f t="shared" si="31"/>
        <v>0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0</v>
      </c>
      <c r="E132" s="32">
        <f>SUM(E127:E131)</f>
        <v>0</v>
      </c>
      <c r="F132" s="32">
        <f>SUM(F127:F131)</f>
        <v>0</v>
      </c>
      <c r="G132" s="37">
        <f t="shared" si="24"/>
        <v>0</v>
      </c>
      <c r="H132" s="32">
        <f>SUM(H127:H131)</f>
        <v>0</v>
      </c>
      <c r="I132" s="37">
        <f t="shared" si="25"/>
        <v>0</v>
      </c>
      <c r="J132" s="32">
        <f>SUM(J127:J131)</f>
        <v>0</v>
      </c>
      <c r="K132" s="37">
        <f t="shared" si="26"/>
        <v>0</v>
      </c>
      <c r="L132" s="32">
        <f>SUM(L127:L131)</f>
        <v>0</v>
      </c>
      <c r="M132" s="37">
        <f t="shared" si="27"/>
        <v>0</v>
      </c>
      <c r="N132" s="32">
        <f t="shared" si="28"/>
        <v>0</v>
      </c>
      <c r="O132" s="37">
        <f t="shared" si="29"/>
        <v>0</v>
      </c>
      <c r="P132" s="32">
        <f>SUM(P127:P131)</f>
        <v>0</v>
      </c>
      <c r="Q132" s="32">
        <f>SUM(Q127:Q131)</f>
        <v>0</v>
      </c>
      <c r="R132" s="32">
        <f>SUM(R127:R131)</f>
        <v>0</v>
      </c>
      <c r="S132" s="32">
        <f>SUM(S127:S131)</f>
        <v>0</v>
      </c>
      <c r="T132" s="37">
        <f t="shared" si="30"/>
        <v>0</v>
      </c>
      <c r="U132" s="37">
        <f t="shared" si="31"/>
        <v>0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11452486</v>
      </c>
      <c r="E133" s="31">
        <v>11276512</v>
      </c>
      <c r="F133" s="31">
        <v>2803243</v>
      </c>
      <c r="G133" s="36">
        <f t="shared" si="24"/>
        <v>0.24477157186657988</v>
      </c>
      <c r="H133" s="31">
        <v>2663340</v>
      </c>
      <c r="I133" s="36">
        <f t="shared" si="25"/>
        <v>0.23255562154802023</v>
      </c>
      <c r="J133" s="31">
        <v>2618971</v>
      </c>
      <c r="K133" s="36">
        <f t="shared" si="26"/>
        <v>0.2322500964837354</v>
      </c>
      <c r="L133" s="31">
        <v>0</v>
      </c>
      <c r="M133" s="36">
        <f t="shared" si="27"/>
        <v>0</v>
      </c>
      <c r="N133" s="31">
        <f t="shared" si="28"/>
        <v>8085554</v>
      </c>
      <c r="O133" s="36">
        <f t="shared" si="29"/>
        <v>0.71702615134892778</v>
      </c>
      <c r="P133" s="31">
        <v>2550367</v>
      </c>
      <c r="Q133" s="31">
        <v>10669663</v>
      </c>
      <c r="R133" s="31">
        <v>10579663</v>
      </c>
      <c r="S133" s="31">
        <v>7301355</v>
      </c>
      <c r="T133" s="36">
        <f t="shared" si="30"/>
        <v>0.69013115068031938</v>
      </c>
      <c r="U133" s="36">
        <f t="shared" si="31"/>
        <v>2.6899657970794077E-2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0</v>
      </c>
      <c r="E134" s="31">
        <v>0</v>
      </c>
      <c r="F134" s="31">
        <v>0</v>
      </c>
      <c r="G134" s="36">
        <f t="shared" si="24"/>
        <v>0</v>
      </c>
      <c r="H134" s="31">
        <v>0</v>
      </c>
      <c r="I134" s="36">
        <f t="shared" si="25"/>
        <v>0</v>
      </c>
      <c r="J134" s="31">
        <v>0</v>
      </c>
      <c r="K134" s="36">
        <f t="shared" si="26"/>
        <v>0</v>
      </c>
      <c r="L134" s="31">
        <v>0</v>
      </c>
      <c r="M134" s="36">
        <f t="shared" si="27"/>
        <v>0</v>
      </c>
      <c r="N134" s="31">
        <f t="shared" si="28"/>
        <v>0</v>
      </c>
      <c r="O134" s="36">
        <f t="shared" si="29"/>
        <v>0</v>
      </c>
      <c r="P134" s="31">
        <v>0</v>
      </c>
      <c r="Q134" s="31">
        <v>0</v>
      </c>
      <c r="R134" s="31">
        <v>0</v>
      </c>
      <c r="S134" s="31">
        <v>0</v>
      </c>
      <c r="T134" s="36">
        <f t="shared" si="30"/>
        <v>0</v>
      </c>
      <c r="U134" s="36">
        <f t="shared" si="31"/>
        <v>0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0</v>
      </c>
      <c r="E135" s="31">
        <v>0</v>
      </c>
      <c r="F135" s="31">
        <v>0</v>
      </c>
      <c r="G135" s="36">
        <f t="shared" si="24"/>
        <v>0</v>
      </c>
      <c r="H135" s="31">
        <v>0</v>
      </c>
      <c r="I135" s="36">
        <f t="shared" si="25"/>
        <v>0</v>
      </c>
      <c r="J135" s="31">
        <v>0</v>
      </c>
      <c r="K135" s="36">
        <f t="shared" si="26"/>
        <v>0</v>
      </c>
      <c r="L135" s="31">
        <v>0</v>
      </c>
      <c r="M135" s="36">
        <f t="shared" si="27"/>
        <v>0</v>
      </c>
      <c r="N135" s="31">
        <f t="shared" si="28"/>
        <v>0</v>
      </c>
      <c r="O135" s="36">
        <f t="shared" si="29"/>
        <v>0</v>
      </c>
      <c r="P135" s="31">
        <v>0</v>
      </c>
      <c r="Q135" s="31">
        <v>0</v>
      </c>
      <c r="R135" s="31">
        <v>0</v>
      </c>
      <c r="S135" s="31">
        <v>0</v>
      </c>
      <c r="T135" s="36">
        <f t="shared" si="30"/>
        <v>0</v>
      </c>
      <c r="U135" s="36">
        <f t="shared" si="31"/>
        <v>0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6786401</v>
      </c>
      <c r="E136" s="31">
        <v>5342699</v>
      </c>
      <c r="F136" s="31">
        <v>1204128</v>
      </c>
      <c r="G136" s="36">
        <f t="shared" si="24"/>
        <v>0.17743248593768626</v>
      </c>
      <c r="H136" s="31">
        <v>1133396</v>
      </c>
      <c r="I136" s="36">
        <f t="shared" si="25"/>
        <v>0.16700987754776059</v>
      </c>
      <c r="J136" s="31">
        <v>1073101</v>
      </c>
      <c r="K136" s="36">
        <f t="shared" si="26"/>
        <v>0.20085372580413008</v>
      </c>
      <c r="L136" s="31">
        <v>0</v>
      </c>
      <c r="M136" s="36">
        <f t="shared" si="27"/>
        <v>0</v>
      </c>
      <c r="N136" s="31">
        <f t="shared" si="28"/>
        <v>3410625</v>
      </c>
      <c r="O136" s="36">
        <f t="shared" si="29"/>
        <v>0.6383711678310906</v>
      </c>
      <c r="P136" s="31">
        <v>1539370</v>
      </c>
      <c r="Q136" s="31">
        <v>5852059</v>
      </c>
      <c r="R136" s="31">
        <v>6506619</v>
      </c>
      <c r="S136" s="31">
        <v>4758149</v>
      </c>
      <c r="T136" s="36">
        <f t="shared" si="30"/>
        <v>0.73127825680280345</v>
      </c>
      <c r="U136" s="36">
        <f t="shared" si="31"/>
        <v>-0.30289598991795341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18238887</v>
      </c>
      <c r="E137" s="32">
        <f>SUM(E133:E136)</f>
        <v>16619211</v>
      </c>
      <c r="F137" s="32">
        <f>SUM(F133:F136)</f>
        <v>4007371</v>
      </c>
      <c r="G137" s="37">
        <f t="shared" ref="G137:G170" si="32">IF(($D137     =0),0,($F137     /$D137     ))</f>
        <v>0.21971576445426741</v>
      </c>
      <c r="H137" s="32">
        <f>SUM(H133:H136)</f>
        <v>3796736</v>
      </c>
      <c r="I137" s="37">
        <f t="shared" ref="I137:I170" si="33">IF(($D137     =0),0,($H137     /$D137     ))</f>
        <v>0.20816708826585745</v>
      </c>
      <c r="J137" s="32">
        <f>SUM(J133:J136)</f>
        <v>3692072</v>
      </c>
      <c r="K137" s="37">
        <f t="shared" ref="K137:K170" si="34">IF(($E137     =0),0,($J137     /$E137     ))</f>
        <v>0.22215687615976473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11496179</v>
      </c>
      <c r="O137" s="37">
        <f t="shared" ref="O137:O170" si="37">IF(($E137     =0),0,($N137     /$E137     ))</f>
        <v>0.69174035999663286</v>
      </c>
      <c r="P137" s="32">
        <f>SUM(P133:P136)</f>
        <v>4089737</v>
      </c>
      <c r="Q137" s="32">
        <f>SUM(Q133:Q136)</f>
        <v>16521722</v>
      </c>
      <c r="R137" s="32">
        <f>SUM(R133:R136)</f>
        <v>17086282</v>
      </c>
      <c r="S137" s="32">
        <f>SUM(S133:S136)</f>
        <v>12059504</v>
      </c>
      <c r="T137" s="37">
        <f t="shared" ref="T137:T170" si="38">IF(($R137     =0),0,($S137     /$R137     ))</f>
        <v>0.70580036078065433</v>
      </c>
      <c r="U137" s="37">
        <f t="shared" ref="U137:U170" si="39">IF(($P137     =0),0,(($J137     /$P137     )-1))</f>
        <v>-9.7234858867452867E-2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0</v>
      </c>
      <c r="E138" s="31">
        <v>0</v>
      </c>
      <c r="F138" s="31">
        <v>0</v>
      </c>
      <c r="G138" s="36">
        <f t="shared" si="32"/>
        <v>0</v>
      </c>
      <c r="H138" s="31">
        <v>0</v>
      </c>
      <c r="I138" s="36">
        <f t="shared" si="33"/>
        <v>0</v>
      </c>
      <c r="J138" s="31">
        <v>0</v>
      </c>
      <c r="K138" s="36">
        <f t="shared" si="34"/>
        <v>0</v>
      </c>
      <c r="L138" s="31">
        <v>0</v>
      </c>
      <c r="M138" s="36">
        <f t="shared" si="35"/>
        <v>0</v>
      </c>
      <c r="N138" s="31">
        <f t="shared" si="36"/>
        <v>0</v>
      </c>
      <c r="O138" s="36">
        <f t="shared" si="37"/>
        <v>0</v>
      </c>
      <c r="P138" s="31">
        <v>0</v>
      </c>
      <c r="Q138" s="31">
        <v>0</v>
      </c>
      <c r="R138" s="31">
        <v>0</v>
      </c>
      <c r="S138" s="31">
        <v>0</v>
      </c>
      <c r="T138" s="36">
        <f t="shared" si="38"/>
        <v>0</v>
      </c>
      <c r="U138" s="36">
        <f t="shared" si="39"/>
        <v>0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0</v>
      </c>
      <c r="E139" s="31">
        <v>0</v>
      </c>
      <c r="F139" s="31">
        <v>0</v>
      </c>
      <c r="G139" s="36">
        <f t="shared" si="32"/>
        <v>0</v>
      </c>
      <c r="H139" s="31">
        <v>0</v>
      </c>
      <c r="I139" s="36">
        <f t="shared" si="33"/>
        <v>0</v>
      </c>
      <c r="J139" s="31">
        <v>0</v>
      </c>
      <c r="K139" s="36">
        <f t="shared" si="34"/>
        <v>0</v>
      </c>
      <c r="L139" s="31">
        <v>0</v>
      </c>
      <c r="M139" s="36">
        <f t="shared" si="35"/>
        <v>0</v>
      </c>
      <c r="N139" s="31">
        <f t="shared" si="36"/>
        <v>0</v>
      </c>
      <c r="O139" s="36">
        <f t="shared" si="37"/>
        <v>0</v>
      </c>
      <c r="P139" s="31">
        <v>0</v>
      </c>
      <c r="Q139" s="31">
        <v>0</v>
      </c>
      <c r="R139" s="31">
        <v>0</v>
      </c>
      <c r="S139" s="31">
        <v>0</v>
      </c>
      <c r="T139" s="36">
        <f t="shared" si="38"/>
        <v>0</v>
      </c>
      <c r="U139" s="36">
        <f t="shared" si="39"/>
        <v>0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0</v>
      </c>
      <c r="E140" s="31">
        <v>0</v>
      </c>
      <c r="F140" s="31">
        <v>0</v>
      </c>
      <c r="G140" s="36">
        <f t="shared" si="32"/>
        <v>0</v>
      </c>
      <c r="H140" s="31">
        <v>0</v>
      </c>
      <c r="I140" s="36">
        <f t="shared" si="33"/>
        <v>0</v>
      </c>
      <c r="J140" s="31">
        <v>0</v>
      </c>
      <c r="K140" s="36">
        <f t="shared" si="34"/>
        <v>0</v>
      </c>
      <c r="L140" s="31">
        <v>0</v>
      </c>
      <c r="M140" s="36">
        <f t="shared" si="35"/>
        <v>0</v>
      </c>
      <c r="N140" s="31">
        <f t="shared" si="36"/>
        <v>0</v>
      </c>
      <c r="O140" s="36">
        <f t="shared" si="37"/>
        <v>0</v>
      </c>
      <c r="P140" s="31">
        <v>0</v>
      </c>
      <c r="Q140" s="31">
        <v>0</v>
      </c>
      <c r="R140" s="31">
        <v>0</v>
      </c>
      <c r="S140" s="31">
        <v>0</v>
      </c>
      <c r="T140" s="36">
        <f t="shared" si="38"/>
        <v>0</v>
      </c>
      <c r="U140" s="36">
        <f t="shared" si="39"/>
        <v>0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0</v>
      </c>
      <c r="E141" s="31">
        <v>0</v>
      </c>
      <c r="F141" s="31">
        <v>0</v>
      </c>
      <c r="G141" s="36">
        <f t="shared" si="32"/>
        <v>0</v>
      </c>
      <c r="H141" s="31">
        <v>0</v>
      </c>
      <c r="I141" s="36">
        <f t="shared" si="33"/>
        <v>0</v>
      </c>
      <c r="J141" s="31">
        <v>0</v>
      </c>
      <c r="K141" s="36">
        <f t="shared" si="34"/>
        <v>0</v>
      </c>
      <c r="L141" s="31">
        <v>0</v>
      </c>
      <c r="M141" s="36">
        <f t="shared" si="35"/>
        <v>0</v>
      </c>
      <c r="N141" s="31">
        <f t="shared" si="36"/>
        <v>0</v>
      </c>
      <c r="O141" s="36">
        <f t="shared" si="37"/>
        <v>0</v>
      </c>
      <c r="P141" s="31">
        <v>0</v>
      </c>
      <c r="Q141" s="31">
        <v>0</v>
      </c>
      <c r="R141" s="31">
        <v>0</v>
      </c>
      <c r="S141" s="31">
        <v>0</v>
      </c>
      <c r="T141" s="36">
        <f t="shared" si="38"/>
        <v>0</v>
      </c>
      <c r="U141" s="36">
        <f t="shared" si="39"/>
        <v>0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10000</v>
      </c>
      <c r="E142" s="31">
        <v>10000</v>
      </c>
      <c r="F142" s="31">
        <v>0</v>
      </c>
      <c r="G142" s="36">
        <f t="shared" si="32"/>
        <v>0</v>
      </c>
      <c r="H142" s="31">
        <v>0</v>
      </c>
      <c r="I142" s="36">
        <f t="shared" si="33"/>
        <v>0</v>
      </c>
      <c r="J142" s="31">
        <v>0</v>
      </c>
      <c r="K142" s="36">
        <f t="shared" si="34"/>
        <v>0</v>
      </c>
      <c r="L142" s="31">
        <v>0</v>
      </c>
      <c r="M142" s="36">
        <f t="shared" si="35"/>
        <v>0</v>
      </c>
      <c r="N142" s="31">
        <f t="shared" si="36"/>
        <v>0</v>
      </c>
      <c r="O142" s="36">
        <f t="shared" si="37"/>
        <v>0</v>
      </c>
      <c r="P142" s="31">
        <v>0</v>
      </c>
      <c r="Q142" s="31">
        <v>26087</v>
      </c>
      <c r="R142" s="31">
        <v>26087</v>
      </c>
      <c r="S142" s="31">
        <v>0</v>
      </c>
      <c r="T142" s="36">
        <f t="shared" si="38"/>
        <v>0</v>
      </c>
      <c r="U142" s="36">
        <f t="shared" si="39"/>
        <v>0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12209999</v>
      </c>
      <c r="E143" s="31">
        <v>12272394</v>
      </c>
      <c r="F143" s="31">
        <v>2528330</v>
      </c>
      <c r="G143" s="36">
        <f t="shared" si="32"/>
        <v>0.20707045102952096</v>
      </c>
      <c r="H143" s="31">
        <v>2514099</v>
      </c>
      <c r="I143" s="36">
        <f t="shared" si="33"/>
        <v>0.20590493086854469</v>
      </c>
      <c r="J143" s="31">
        <v>2623969</v>
      </c>
      <c r="K143" s="36">
        <f t="shared" si="34"/>
        <v>0.21381068762948777</v>
      </c>
      <c r="L143" s="31">
        <v>0</v>
      </c>
      <c r="M143" s="36">
        <f t="shared" si="35"/>
        <v>0</v>
      </c>
      <c r="N143" s="31">
        <f t="shared" si="36"/>
        <v>7666398</v>
      </c>
      <c r="O143" s="36">
        <f t="shared" si="37"/>
        <v>0.6246864303737315</v>
      </c>
      <c r="P143" s="31">
        <v>2500519</v>
      </c>
      <c r="Q143" s="31">
        <v>12673759</v>
      </c>
      <c r="R143" s="31">
        <v>12234616</v>
      </c>
      <c r="S143" s="31">
        <v>7565118</v>
      </c>
      <c r="T143" s="36">
        <f t="shared" si="38"/>
        <v>0.61833718361083012</v>
      </c>
      <c r="U143" s="36">
        <f t="shared" si="39"/>
        <v>4.9369750839725723E-2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12219999</v>
      </c>
      <c r="E144" s="32">
        <f>SUM(E138:E143)</f>
        <v>12282394</v>
      </c>
      <c r="F144" s="32">
        <f>SUM(F138:F143)</f>
        <v>2528330</v>
      </c>
      <c r="G144" s="37">
        <f t="shared" si="32"/>
        <v>0.20690099892806865</v>
      </c>
      <c r="H144" s="32">
        <f>SUM(H138:H143)</f>
        <v>2514099</v>
      </c>
      <c r="I144" s="37">
        <f t="shared" si="33"/>
        <v>0.20573643254798957</v>
      </c>
      <c r="J144" s="32">
        <f>SUM(J138:J143)</f>
        <v>2623969</v>
      </c>
      <c r="K144" s="37">
        <f t="shared" si="34"/>
        <v>0.21363660862857844</v>
      </c>
      <c r="L144" s="32">
        <f>SUM(L138:L143)</f>
        <v>0</v>
      </c>
      <c r="M144" s="37">
        <f t="shared" si="35"/>
        <v>0</v>
      </c>
      <c r="N144" s="32">
        <f t="shared" si="36"/>
        <v>7666398</v>
      </c>
      <c r="O144" s="37">
        <f t="shared" si="37"/>
        <v>0.62417782722163118</v>
      </c>
      <c r="P144" s="32">
        <f>SUM(P138:P143)</f>
        <v>2500519</v>
      </c>
      <c r="Q144" s="32">
        <f>SUM(Q138:Q143)</f>
        <v>12699846</v>
      </c>
      <c r="R144" s="32">
        <f>SUM(R138:R143)</f>
        <v>12260703</v>
      </c>
      <c r="S144" s="32">
        <f>SUM(S138:S143)</f>
        <v>7565118</v>
      </c>
      <c r="T144" s="37">
        <f t="shared" si="38"/>
        <v>0.6170215525161975</v>
      </c>
      <c r="U144" s="37">
        <f t="shared" si="39"/>
        <v>4.9369750839725723E-2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201416</v>
      </c>
      <c r="E145" s="31">
        <v>400000</v>
      </c>
      <c r="F145" s="31">
        <v>0</v>
      </c>
      <c r="G145" s="36">
        <f t="shared" si="32"/>
        <v>0</v>
      </c>
      <c r="H145" s="31">
        <v>0</v>
      </c>
      <c r="I145" s="36">
        <f t="shared" si="33"/>
        <v>0</v>
      </c>
      <c r="J145" s="31">
        <v>0</v>
      </c>
      <c r="K145" s="36">
        <f t="shared" si="34"/>
        <v>0</v>
      </c>
      <c r="L145" s="31">
        <v>0</v>
      </c>
      <c r="M145" s="36">
        <f t="shared" si="35"/>
        <v>0</v>
      </c>
      <c r="N145" s="31">
        <f t="shared" si="36"/>
        <v>0</v>
      </c>
      <c r="O145" s="36">
        <f t="shared" si="37"/>
        <v>0</v>
      </c>
      <c r="P145" s="31">
        <v>0</v>
      </c>
      <c r="Q145" s="31">
        <v>201416</v>
      </c>
      <c r="R145" s="31">
        <v>201416</v>
      </c>
      <c r="S145" s="31">
        <v>0</v>
      </c>
      <c r="T145" s="36">
        <f t="shared" si="38"/>
        <v>0</v>
      </c>
      <c r="U145" s="36">
        <f t="shared" si="39"/>
        <v>0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0</v>
      </c>
      <c r="E146" s="31">
        <v>14090</v>
      </c>
      <c r="F146" s="31">
        <v>0</v>
      </c>
      <c r="G146" s="36">
        <f t="shared" si="32"/>
        <v>0</v>
      </c>
      <c r="H146" s="31">
        <v>0</v>
      </c>
      <c r="I146" s="36">
        <f t="shared" si="33"/>
        <v>0</v>
      </c>
      <c r="J146" s="31">
        <v>14090</v>
      </c>
      <c r="K146" s="36">
        <f t="shared" si="34"/>
        <v>1</v>
      </c>
      <c r="L146" s="31">
        <v>0</v>
      </c>
      <c r="M146" s="36">
        <f t="shared" si="35"/>
        <v>0</v>
      </c>
      <c r="N146" s="31">
        <f t="shared" si="36"/>
        <v>14090</v>
      </c>
      <c r="O146" s="36">
        <f t="shared" si="37"/>
        <v>1</v>
      </c>
      <c r="P146" s="31">
        <v>8043</v>
      </c>
      <c r="Q146" s="31">
        <v>506957</v>
      </c>
      <c r="R146" s="31">
        <v>7945</v>
      </c>
      <c r="S146" s="31">
        <v>15988</v>
      </c>
      <c r="T146" s="36">
        <f t="shared" si="38"/>
        <v>2.0123348017621145</v>
      </c>
      <c r="U146" s="36">
        <f t="shared" si="39"/>
        <v>0.75183389282605995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0</v>
      </c>
      <c r="E147" s="31">
        <v>0</v>
      </c>
      <c r="F147" s="31">
        <v>0</v>
      </c>
      <c r="G147" s="36">
        <f t="shared" si="32"/>
        <v>0</v>
      </c>
      <c r="H147" s="31">
        <v>0</v>
      </c>
      <c r="I147" s="36">
        <f t="shared" si="33"/>
        <v>0</v>
      </c>
      <c r="J147" s="31">
        <v>0</v>
      </c>
      <c r="K147" s="36">
        <f t="shared" si="34"/>
        <v>0</v>
      </c>
      <c r="L147" s="31">
        <v>0</v>
      </c>
      <c r="M147" s="36">
        <f t="shared" si="35"/>
        <v>0</v>
      </c>
      <c r="N147" s="31">
        <f t="shared" si="36"/>
        <v>0</v>
      </c>
      <c r="O147" s="36">
        <f t="shared" si="37"/>
        <v>0</v>
      </c>
      <c r="P147" s="31">
        <v>0</v>
      </c>
      <c r="Q147" s="31">
        <v>0</v>
      </c>
      <c r="R147" s="31">
        <v>0</v>
      </c>
      <c r="S147" s="31">
        <v>0</v>
      </c>
      <c r="T147" s="36">
        <f t="shared" si="38"/>
        <v>0</v>
      </c>
      <c r="U147" s="36">
        <f t="shared" si="39"/>
        <v>0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0</v>
      </c>
      <c r="E148" s="31">
        <v>0</v>
      </c>
      <c r="F148" s="31">
        <v>0</v>
      </c>
      <c r="G148" s="36">
        <f t="shared" si="32"/>
        <v>0</v>
      </c>
      <c r="H148" s="31">
        <v>0</v>
      </c>
      <c r="I148" s="36">
        <f t="shared" si="33"/>
        <v>0</v>
      </c>
      <c r="J148" s="31">
        <v>0</v>
      </c>
      <c r="K148" s="36">
        <f t="shared" si="34"/>
        <v>0</v>
      </c>
      <c r="L148" s="31">
        <v>0</v>
      </c>
      <c r="M148" s="36">
        <f t="shared" si="35"/>
        <v>0</v>
      </c>
      <c r="N148" s="31">
        <f t="shared" si="36"/>
        <v>0</v>
      </c>
      <c r="O148" s="36">
        <f t="shared" si="37"/>
        <v>0</v>
      </c>
      <c r="P148" s="31">
        <v>0</v>
      </c>
      <c r="Q148" s="31">
        <v>0</v>
      </c>
      <c r="R148" s="31">
        <v>0</v>
      </c>
      <c r="S148" s="31">
        <v>0</v>
      </c>
      <c r="T148" s="36">
        <f t="shared" si="38"/>
        <v>0</v>
      </c>
      <c r="U148" s="36">
        <f t="shared" si="39"/>
        <v>0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542360</v>
      </c>
      <c r="E149" s="31">
        <v>442360</v>
      </c>
      <c r="F149" s="31">
        <v>7303</v>
      </c>
      <c r="G149" s="36">
        <f t="shared" si="32"/>
        <v>1.3465226049118666E-2</v>
      </c>
      <c r="H149" s="31">
        <v>26120</v>
      </c>
      <c r="I149" s="36">
        <f t="shared" si="33"/>
        <v>4.815989379747769E-2</v>
      </c>
      <c r="J149" s="31">
        <v>33008</v>
      </c>
      <c r="K149" s="36">
        <f t="shared" si="34"/>
        <v>7.4617958224070899E-2</v>
      </c>
      <c r="L149" s="31">
        <v>0</v>
      </c>
      <c r="M149" s="36">
        <f t="shared" si="35"/>
        <v>0</v>
      </c>
      <c r="N149" s="31">
        <f t="shared" si="36"/>
        <v>66431</v>
      </c>
      <c r="O149" s="36">
        <f t="shared" si="37"/>
        <v>0.15017406637128131</v>
      </c>
      <c r="P149" s="31">
        <v>14369</v>
      </c>
      <c r="Q149" s="31">
        <v>1550000</v>
      </c>
      <c r="R149" s="31">
        <v>650000</v>
      </c>
      <c r="S149" s="31">
        <v>306446</v>
      </c>
      <c r="T149" s="36">
        <f t="shared" si="38"/>
        <v>0.47145538461538461</v>
      </c>
      <c r="U149" s="36">
        <f t="shared" si="39"/>
        <v>1.2971675133968961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743776</v>
      </c>
      <c r="E150" s="32">
        <f>SUM(E145:E149)</f>
        <v>856450</v>
      </c>
      <c r="F150" s="32">
        <f>SUM(F145:F149)</f>
        <v>7303</v>
      </c>
      <c r="G150" s="37">
        <f t="shared" si="32"/>
        <v>9.8188164178462326E-3</v>
      </c>
      <c r="H150" s="32">
        <f>SUM(H145:H149)</f>
        <v>26120</v>
      </c>
      <c r="I150" s="37">
        <f t="shared" si="33"/>
        <v>3.5118100073140299E-2</v>
      </c>
      <c r="J150" s="32">
        <f>SUM(J145:J149)</f>
        <v>47098</v>
      </c>
      <c r="K150" s="37">
        <f t="shared" si="34"/>
        <v>5.4992118629225289E-2</v>
      </c>
      <c r="L150" s="32">
        <f>SUM(L145:L149)</f>
        <v>0</v>
      </c>
      <c r="M150" s="37">
        <f t="shared" si="35"/>
        <v>0</v>
      </c>
      <c r="N150" s="32">
        <f t="shared" si="36"/>
        <v>80521</v>
      </c>
      <c r="O150" s="37">
        <f t="shared" si="37"/>
        <v>9.4017163874131587E-2</v>
      </c>
      <c r="P150" s="32">
        <f>SUM(P145:P149)</f>
        <v>22412</v>
      </c>
      <c r="Q150" s="32">
        <f>SUM(Q145:Q149)</f>
        <v>2258373</v>
      </c>
      <c r="R150" s="32">
        <f>SUM(R145:R149)</f>
        <v>859361</v>
      </c>
      <c r="S150" s="32">
        <f>SUM(S145:S149)</f>
        <v>322434</v>
      </c>
      <c r="T150" s="37">
        <f t="shared" si="38"/>
        <v>0.375202039655046</v>
      </c>
      <c r="U150" s="37">
        <f t="shared" si="39"/>
        <v>1.1014635016955201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0</v>
      </c>
      <c r="E151" s="31">
        <v>50000</v>
      </c>
      <c r="F151" s="31">
        <v>0</v>
      </c>
      <c r="G151" s="36">
        <f t="shared" si="32"/>
        <v>0</v>
      </c>
      <c r="H151" s="31">
        <v>0</v>
      </c>
      <c r="I151" s="36">
        <f t="shared" si="33"/>
        <v>0</v>
      </c>
      <c r="J151" s="31">
        <v>0</v>
      </c>
      <c r="K151" s="36">
        <f t="shared" si="34"/>
        <v>0</v>
      </c>
      <c r="L151" s="31">
        <v>0</v>
      </c>
      <c r="M151" s="36">
        <f t="shared" si="35"/>
        <v>0</v>
      </c>
      <c r="N151" s="31">
        <f t="shared" si="36"/>
        <v>0</v>
      </c>
      <c r="O151" s="36">
        <f t="shared" si="37"/>
        <v>0</v>
      </c>
      <c r="P151" s="31">
        <v>0</v>
      </c>
      <c r="Q151" s="31">
        <v>55000</v>
      </c>
      <c r="R151" s="31">
        <v>65000</v>
      </c>
      <c r="S151" s="31">
        <v>30753</v>
      </c>
      <c r="T151" s="36">
        <f t="shared" si="38"/>
        <v>0.47312307692307692</v>
      </c>
      <c r="U151" s="36">
        <f t="shared" si="39"/>
        <v>0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5608300</v>
      </c>
      <c r="E152" s="31">
        <v>5833114</v>
      </c>
      <c r="F152" s="31">
        <v>1290730</v>
      </c>
      <c r="G152" s="36">
        <f t="shared" si="32"/>
        <v>0.23014639017170979</v>
      </c>
      <c r="H152" s="31">
        <v>1890440</v>
      </c>
      <c r="I152" s="36">
        <f t="shared" si="33"/>
        <v>0.33707897223757644</v>
      </c>
      <c r="J152" s="31">
        <v>1341043</v>
      </c>
      <c r="K152" s="36">
        <f t="shared" si="34"/>
        <v>0.22990173001933445</v>
      </c>
      <c r="L152" s="31">
        <v>0</v>
      </c>
      <c r="M152" s="36">
        <f t="shared" si="35"/>
        <v>0</v>
      </c>
      <c r="N152" s="31">
        <f t="shared" si="36"/>
        <v>4522213</v>
      </c>
      <c r="O152" s="36">
        <f t="shared" si="37"/>
        <v>0.77526566427469101</v>
      </c>
      <c r="P152" s="31">
        <v>1388724</v>
      </c>
      <c r="Q152" s="31">
        <v>6026500</v>
      </c>
      <c r="R152" s="31">
        <v>5907405</v>
      </c>
      <c r="S152" s="31">
        <v>4542704</v>
      </c>
      <c r="T152" s="36">
        <f t="shared" si="38"/>
        <v>0.76898468955488919</v>
      </c>
      <c r="U152" s="36">
        <f t="shared" si="39"/>
        <v>-3.4334396179514393E-2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0</v>
      </c>
      <c r="E153" s="31">
        <v>0</v>
      </c>
      <c r="F153" s="31">
        <v>0</v>
      </c>
      <c r="G153" s="36">
        <f t="shared" si="32"/>
        <v>0</v>
      </c>
      <c r="H153" s="31">
        <v>0</v>
      </c>
      <c r="I153" s="36">
        <f t="shared" si="33"/>
        <v>0</v>
      </c>
      <c r="J153" s="31">
        <v>0</v>
      </c>
      <c r="K153" s="36">
        <f t="shared" si="34"/>
        <v>0</v>
      </c>
      <c r="L153" s="31">
        <v>0</v>
      </c>
      <c r="M153" s="36">
        <f t="shared" si="35"/>
        <v>0</v>
      </c>
      <c r="N153" s="31">
        <f t="shared" si="36"/>
        <v>0</v>
      </c>
      <c r="O153" s="36">
        <f t="shared" si="37"/>
        <v>0</v>
      </c>
      <c r="P153" s="31">
        <v>0</v>
      </c>
      <c r="Q153" s="31">
        <v>0</v>
      </c>
      <c r="R153" s="31">
        <v>0</v>
      </c>
      <c r="S153" s="31">
        <v>0</v>
      </c>
      <c r="T153" s="36">
        <f t="shared" si="38"/>
        <v>0</v>
      </c>
      <c r="U153" s="36">
        <f t="shared" si="39"/>
        <v>0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0</v>
      </c>
      <c r="E154" s="31">
        <v>0</v>
      </c>
      <c r="F154" s="31">
        <v>0</v>
      </c>
      <c r="G154" s="36">
        <f t="shared" si="32"/>
        <v>0</v>
      </c>
      <c r="H154" s="31">
        <v>0</v>
      </c>
      <c r="I154" s="36">
        <f t="shared" si="33"/>
        <v>0</v>
      </c>
      <c r="J154" s="31">
        <v>0</v>
      </c>
      <c r="K154" s="36">
        <f t="shared" si="34"/>
        <v>0</v>
      </c>
      <c r="L154" s="31">
        <v>0</v>
      </c>
      <c r="M154" s="36">
        <f t="shared" si="35"/>
        <v>0</v>
      </c>
      <c r="N154" s="31">
        <f t="shared" si="36"/>
        <v>0</v>
      </c>
      <c r="O154" s="36">
        <f t="shared" si="37"/>
        <v>0</v>
      </c>
      <c r="P154" s="31">
        <v>0</v>
      </c>
      <c r="Q154" s="31">
        <v>0</v>
      </c>
      <c r="R154" s="31">
        <v>0</v>
      </c>
      <c r="S154" s="31">
        <v>0</v>
      </c>
      <c r="T154" s="36">
        <f t="shared" si="38"/>
        <v>0</v>
      </c>
      <c r="U154" s="36">
        <f t="shared" si="39"/>
        <v>0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0</v>
      </c>
      <c r="E155" s="31">
        <v>0</v>
      </c>
      <c r="F155" s="31">
        <v>0</v>
      </c>
      <c r="G155" s="36">
        <f t="shared" si="32"/>
        <v>0</v>
      </c>
      <c r="H155" s="31">
        <v>0</v>
      </c>
      <c r="I155" s="36">
        <f t="shared" si="33"/>
        <v>0</v>
      </c>
      <c r="J155" s="31">
        <v>0</v>
      </c>
      <c r="K155" s="36">
        <f t="shared" si="34"/>
        <v>0</v>
      </c>
      <c r="L155" s="31">
        <v>0</v>
      </c>
      <c r="M155" s="36">
        <f t="shared" si="35"/>
        <v>0</v>
      </c>
      <c r="N155" s="31">
        <f t="shared" si="36"/>
        <v>0</v>
      </c>
      <c r="O155" s="36">
        <f t="shared" si="37"/>
        <v>0</v>
      </c>
      <c r="P155" s="31">
        <v>0</v>
      </c>
      <c r="Q155" s="31">
        <v>0</v>
      </c>
      <c r="R155" s="31">
        <v>0</v>
      </c>
      <c r="S155" s="31">
        <v>0</v>
      </c>
      <c r="T155" s="36">
        <f t="shared" si="38"/>
        <v>0</v>
      </c>
      <c r="U155" s="36">
        <f t="shared" si="39"/>
        <v>0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0</v>
      </c>
      <c r="E156" s="31">
        <v>0</v>
      </c>
      <c r="F156" s="31">
        <v>0</v>
      </c>
      <c r="G156" s="36">
        <f t="shared" si="32"/>
        <v>0</v>
      </c>
      <c r="H156" s="31">
        <v>0</v>
      </c>
      <c r="I156" s="36">
        <f t="shared" si="33"/>
        <v>0</v>
      </c>
      <c r="J156" s="31">
        <v>0</v>
      </c>
      <c r="K156" s="36">
        <f t="shared" si="34"/>
        <v>0</v>
      </c>
      <c r="L156" s="31">
        <v>0</v>
      </c>
      <c r="M156" s="36">
        <f t="shared" si="35"/>
        <v>0</v>
      </c>
      <c r="N156" s="31">
        <f t="shared" si="36"/>
        <v>0</v>
      </c>
      <c r="O156" s="36">
        <f t="shared" si="37"/>
        <v>0</v>
      </c>
      <c r="P156" s="31">
        <v>0</v>
      </c>
      <c r="Q156" s="31">
        <v>0</v>
      </c>
      <c r="R156" s="31">
        <v>0</v>
      </c>
      <c r="S156" s="31">
        <v>0</v>
      </c>
      <c r="T156" s="36">
        <f t="shared" si="38"/>
        <v>0</v>
      </c>
      <c r="U156" s="36">
        <f t="shared" si="39"/>
        <v>0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5608300</v>
      </c>
      <c r="E157" s="32">
        <f>SUM(E151:E156)</f>
        <v>5883114</v>
      </c>
      <c r="F157" s="32">
        <f>SUM(F151:F156)</f>
        <v>1290730</v>
      </c>
      <c r="G157" s="37">
        <f t="shared" si="32"/>
        <v>0.23014639017170979</v>
      </c>
      <c r="H157" s="32">
        <f>SUM(H151:H156)</f>
        <v>1890440</v>
      </c>
      <c r="I157" s="37">
        <f t="shared" si="33"/>
        <v>0.33707897223757644</v>
      </c>
      <c r="J157" s="32">
        <f>SUM(J151:J156)</f>
        <v>1341043</v>
      </c>
      <c r="K157" s="37">
        <f t="shared" si="34"/>
        <v>0.22794781811129275</v>
      </c>
      <c r="L157" s="32">
        <f>SUM(L151:L156)</f>
        <v>0</v>
      </c>
      <c r="M157" s="37">
        <f t="shared" si="35"/>
        <v>0</v>
      </c>
      <c r="N157" s="32">
        <f t="shared" si="36"/>
        <v>4522213</v>
      </c>
      <c r="O157" s="37">
        <f t="shared" si="37"/>
        <v>0.76867675860097218</v>
      </c>
      <c r="P157" s="32">
        <f>SUM(P151:P156)</f>
        <v>1388724</v>
      </c>
      <c r="Q157" s="32">
        <f>SUM(Q151:Q156)</f>
        <v>6081500</v>
      </c>
      <c r="R157" s="32">
        <f>SUM(R151:R156)</f>
        <v>5972405</v>
      </c>
      <c r="S157" s="32">
        <f>SUM(S151:S156)</f>
        <v>4573457</v>
      </c>
      <c r="T157" s="37">
        <f t="shared" si="38"/>
        <v>0.76576471287529901</v>
      </c>
      <c r="U157" s="37">
        <f t="shared" si="39"/>
        <v>-3.4334396179514393E-2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0</v>
      </c>
      <c r="E158" s="31">
        <v>0</v>
      </c>
      <c r="F158" s="31">
        <v>0</v>
      </c>
      <c r="G158" s="36">
        <f t="shared" si="32"/>
        <v>0</v>
      </c>
      <c r="H158" s="31">
        <v>0</v>
      </c>
      <c r="I158" s="36">
        <f t="shared" si="33"/>
        <v>0</v>
      </c>
      <c r="J158" s="31">
        <v>0</v>
      </c>
      <c r="K158" s="36">
        <f t="shared" si="34"/>
        <v>0</v>
      </c>
      <c r="L158" s="31">
        <v>0</v>
      </c>
      <c r="M158" s="36">
        <f t="shared" si="35"/>
        <v>0</v>
      </c>
      <c r="N158" s="31">
        <f t="shared" si="36"/>
        <v>0</v>
      </c>
      <c r="O158" s="36">
        <f t="shared" si="37"/>
        <v>0</v>
      </c>
      <c r="P158" s="31">
        <v>0</v>
      </c>
      <c r="Q158" s="31">
        <v>0</v>
      </c>
      <c r="R158" s="31">
        <v>0</v>
      </c>
      <c r="S158" s="31">
        <v>0</v>
      </c>
      <c r="T158" s="36">
        <f t="shared" si="38"/>
        <v>0</v>
      </c>
      <c r="U158" s="36">
        <f t="shared" si="39"/>
        <v>0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0</v>
      </c>
      <c r="E159" s="31">
        <v>0</v>
      </c>
      <c r="F159" s="31">
        <v>0</v>
      </c>
      <c r="G159" s="36">
        <f t="shared" si="32"/>
        <v>0</v>
      </c>
      <c r="H159" s="31">
        <v>0</v>
      </c>
      <c r="I159" s="36">
        <f t="shared" si="33"/>
        <v>0</v>
      </c>
      <c r="J159" s="31">
        <v>0</v>
      </c>
      <c r="K159" s="36">
        <f t="shared" si="34"/>
        <v>0</v>
      </c>
      <c r="L159" s="31">
        <v>0</v>
      </c>
      <c r="M159" s="36">
        <f t="shared" si="35"/>
        <v>0</v>
      </c>
      <c r="N159" s="31">
        <f t="shared" si="36"/>
        <v>0</v>
      </c>
      <c r="O159" s="36">
        <f t="shared" si="37"/>
        <v>0</v>
      </c>
      <c r="P159" s="31">
        <v>0</v>
      </c>
      <c r="Q159" s="31">
        <v>0</v>
      </c>
      <c r="R159" s="31">
        <v>0</v>
      </c>
      <c r="S159" s="31">
        <v>0</v>
      </c>
      <c r="T159" s="36">
        <f t="shared" si="38"/>
        <v>0</v>
      </c>
      <c r="U159" s="36">
        <f t="shared" si="39"/>
        <v>0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0</v>
      </c>
      <c r="E160" s="31">
        <v>0</v>
      </c>
      <c r="F160" s="31">
        <v>0</v>
      </c>
      <c r="G160" s="36">
        <f t="shared" si="32"/>
        <v>0</v>
      </c>
      <c r="H160" s="31">
        <v>0</v>
      </c>
      <c r="I160" s="36">
        <f t="shared" si="33"/>
        <v>0</v>
      </c>
      <c r="J160" s="31">
        <v>0</v>
      </c>
      <c r="K160" s="36">
        <f t="shared" si="34"/>
        <v>0</v>
      </c>
      <c r="L160" s="31">
        <v>0</v>
      </c>
      <c r="M160" s="36">
        <f t="shared" si="35"/>
        <v>0</v>
      </c>
      <c r="N160" s="31">
        <f t="shared" si="36"/>
        <v>0</v>
      </c>
      <c r="O160" s="36">
        <f t="shared" si="37"/>
        <v>0</v>
      </c>
      <c r="P160" s="31">
        <v>0</v>
      </c>
      <c r="Q160" s="31">
        <v>0</v>
      </c>
      <c r="R160" s="31">
        <v>0</v>
      </c>
      <c r="S160" s="31">
        <v>0</v>
      </c>
      <c r="T160" s="36">
        <f t="shared" si="38"/>
        <v>0</v>
      </c>
      <c r="U160" s="36">
        <f t="shared" si="39"/>
        <v>0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0</v>
      </c>
      <c r="E161" s="31">
        <v>0</v>
      </c>
      <c r="F161" s="31">
        <v>0</v>
      </c>
      <c r="G161" s="36">
        <f t="shared" si="32"/>
        <v>0</v>
      </c>
      <c r="H161" s="31">
        <v>0</v>
      </c>
      <c r="I161" s="36">
        <f t="shared" si="33"/>
        <v>0</v>
      </c>
      <c r="J161" s="31">
        <v>0</v>
      </c>
      <c r="K161" s="36">
        <f t="shared" si="34"/>
        <v>0</v>
      </c>
      <c r="L161" s="31">
        <v>0</v>
      </c>
      <c r="M161" s="36">
        <f t="shared" si="35"/>
        <v>0</v>
      </c>
      <c r="N161" s="31">
        <f t="shared" si="36"/>
        <v>0</v>
      </c>
      <c r="O161" s="36">
        <f t="shared" si="37"/>
        <v>0</v>
      </c>
      <c r="P161" s="31">
        <v>0</v>
      </c>
      <c r="Q161" s="31">
        <v>0</v>
      </c>
      <c r="R161" s="31">
        <v>0</v>
      </c>
      <c r="S161" s="31">
        <v>0</v>
      </c>
      <c r="T161" s="36">
        <f t="shared" si="38"/>
        <v>0</v>
      </c>
      <c r="U161" s="36">
        <f t="shared" si="39"/>
        <v>0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22550494</v>
      </c>
      <c r="E162" s="31">
        <v>19229023</v>
      </c>
      <c r="F162" s="31">
        <v>4539771</v>
      </c>
      <c r="G162" s="36">
        <f t="shared" si="32"/>
        <v>0.2013158115294503</v>
      </c>
      <c r="H162" s="31">
        <v>3859128</v>
      </c>
      <c r="I162" s="36">
        <f t="shared" si="33"/>
        <v>0.17113274769058273</v>
      </c>
      <c r="J162" s="31">
        <v>4553689</v>
      </c>
      <c r="K162" s="36">
        <f t="shared" si="34"/>
        <v>0.23681333159776241</v>
      </c>
      <c r="L162" s="31">
        <v>0</v>
      </c>
      <c r="M162" s="36">
        <f t="shared" si="35"/>
        <v>0</v>
      </c>
      <c r="N162" s="31">
        <f t="shared" si="36"/>
        <v>12952588</v>
      </c>
      <c r="O162" s="36">
        <f t="shared" si="37"/>
        <v>0.67359574118768284</v>
      </c>
      <c r="P162" s="31">
        <v>4838330</v>
      </c>
      <c r="Q162" s="31">
        <v>19411831</v>
      </c>
      <c r="R162" s="31">
        <v>19674230</v>
      </c>
      <c r="S162" s="31">
        <v>13585536</v>
      </c>
      <c r="T162" s="36">
        <f t="shared" si="38"/>
        <v>0.69052440680016447</v>
      </c>
      <c r="U162" s="36">
        <f t="shared" si="39"/>
        <v>-5.8830422893849765E-2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22550494</v>
      </c>
      <c r="E163" s="32">
        <f>SUM(E158:E162)</f>
        <v>19229023</v>
      </c>
      <c r="F163" s="32">
        <f>SUM(F158:F162)</f>
        <v>4539771</v>
      </c>
      <c r="G163" s="37">
        <f t="shared" si="32"/>
        <v>0.2013158115294503</v>
      </c>
      <c r="H163" s="32">
        <f>SUM(H158:H162)</f>
        <v>3859128</v>
      </c>
      <c r="I163" s="37">
        <f t="shared" si="33"/>
        <v>0.17113274769058273</v>
      </c>
      <c r="J163" s="32">
        <f>SUM(J158:J162)</f>
        <v>4553689</v>
      </c>
      <c r="K163" s="37">
        <f t="shared" si="34"/>
        <v>0.23681333159776241</v>
      </c>
      <c r="L163" s="32">
        <f>SUM(L158:L162)</f>
        <v>0</v>
      </c>
      <c r="M163" s="37">
        <f t="shared" si="35"/>
        <v>0</v>
      </c>
      <c r="N163" s="32">
        <f t="shared" si="36"/>
        <v>12952588</v>
      </c>
      <c r="O163" s="37">
        <f t="shared" si="37"/>
        <v>0.67359574118768284</v>
      </c>
      <c r="P163" s="32">
        <f>SUM(P158:P162)</f>
        <v>4838330</v>
      </c>
      <c r="Q163" s="32">
        <f>SUM(Q158:Q162)</f>
        <v>19411831</v>
      </c>
      <c r="R163" s="32">
        <f>SUM(R158:R162)</f>
        <v>19674230</v>
      </c>
      <c r="S163" s="32">
        <f>SUM(S158:S162)</f>
        <v>13585536</v>
      </c>
      <c r="T163" s="37">
        <f t="shared" si="38"/>
        <v>0.69052440680016447</v>
      </c>
      <c r="U163" s="37">
        <f t="shared" si="39"/>
        <v>-5.8830422893849765E-2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0</v>
      </c>
      <c r="E164" s="31">
        <v>0</v>
      </c>
      <c r="F164" s="31">
        <v>0</v>
      </c>
      <c r="G164" s="36">
        <f t="shared" si="32"/>
        <v>0</v>
      </c>
      <c r="H164" s="31">
        <v>0</v>
      </c>
      <c r="I164" s="36">
        <f t="shared" si="33"/>
        <v>0</v>
      </c>
      <c r="J164" s="31">
        <v>0</v>
      </c>
      <c r="K164" s="36">
        <f t="shared" si="34"/>
        <v>0</v>
      </c>
      <c r="L164" s="31">
        <v>0</v>
      </c>
      <c r="M164" s="36">
        <f t="shared" si="35"/>
        <v>0</v>
      </c>
      <c r="N164" s="31">
        <f t="shared" si="36"/>
        <v>0</v>
      </c>
      <c r="O164" s="36">
        <f t="shared" si="37"/>
        <v>0</v>
      </c>
      <c r="P164" s="31">
        <v>0</v>
      </c>
      <c r="Q164" s="31">
        <v>0</v>
      </c>
      <c r="R164" s="31">
        <v>0</v>
      </c>
      <c r="S164" s="31">
        <v>0</v>
      </c>
      <c r="T164" s="36">
        <f t="shared" si="38"/>
        <v>0</v>
      </c>
      <c r="U164" s="36">
        <f t="shared" si="39"/>
        <v>0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240060</v>
      </c>
      <c r="E165" s="31">
        <v>297060</v>
      </c>
      <c r="F165" s="31">
        <v>14760</v>
      </c>
      <c r="G165" s="36">
        <f t="shared" si="32"/>
        <v>6.1484628842789303E-2</v>
      </c>
      <c r="H165" s="31">
        <v>33426</v>
      </c>
      <c r="I165" s="36">
        <f t="shared" si="33"/>
        <v>0.13924018995251186</v>
      </c>
      <c r="J165" s="31">
        <v>100883</v>
      </c>
      <c r="K165" s="36">
        <f t="shared" si="34"/>
        <v>0.33960479364438162</v>
      </c>
      <c r="L165" s="31">
        <v>0</v>
      </c>
      <c r="M165" s="36">
        <f t="shared" si="35"/>
        <v>0</v>
      </c>
      <c r="N165" s="31">
        <f t="shared" si="36"/>
        <v>149069</v>
      </c>
      <c r="O165" s="36">
        <f t="shared" si="37"/>
        <v>0.50181444825961086</v>
      </c>
      <c r="P165" s="31">
        <v>0</v>
      </c>
      <c r="Q165" s="31">
        <v>0</v>
      </c>
      <c r="R165" s="31">
        <v>0</v>
      </c>
      <c r="S165" s="31">
        <v>0</v>
      </c>
      <c r="T165" s="36">
        <f t="shared" si="38"/>
        <v>0</v>
      </c>
      <c r="U165" s="36">
        <f t="shared" si="39"/>
        <v>0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0</v>
      </c>
      <c r="E166" s="31">
        <v>0</v>
      </c>
      <c r="F166" s="31">
        <v>0</v>
      </c>
      <c r="G166" s="36">
        <f t="shared" si="32"/>
        <v>0</v>
      </c>
      <c r="H166" s="31">
        <v>0</v>
      </c>
      <c r="I166" s="36">
        <f t="shared" si="33"/>
        <v>0</v>
      </c>
      <c r="J166" s="31">
        <v>0</v>
      </c>
      <c r="K166" s="36">
        <f t="shared" si="34"/>
        <v>0</v>
      </c>
      <c r="L166" s="31">
        <v>0</v>
      </c>
      <c r="M166" s="36">
        <f t="shared" si="35"/>
        <v>0</v>
      </c>
      <c r="N166" s="31">
        <f t="shared" si="36"/>
        <v>0</v>
      </c>
      <c r="O166" s="36">
        <f t="shared" si="37"/>
        <v>0</v>
      </c>
      <c r="P166" s="31">
        <v>0</v>
      </c>
      <c r="Q166" s="31">
        <v>0</v>
      </c>
      <c r="R166" s="31">
        <v>0</v>
      </c>
      <c r="S166" s="31">
        <v>0</v>
      </c>
      <c r="T166" s="36">
        <f t="shared" si="38"/>
        <v>0</v>
      </c>
      <c r="U166" s="36">
        <f t="shared" si="39"/>
        <v>0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0</v>
      </c>
      <c r="E167" s="31">
        <v>0</v>
      </c>
      <c r="F167" s="31">
        <v>0</v>
      </c>
      <c r="G167" s="36">
        <f t="shared" si="32"/>
        <v>0</v>
      </c>
      <c r="H167" s="31">
        <v>0</v>
      </c>
      <c r="I167" s="36">
        <f t="shared" si="33"/>
        <v>0</v>
      </c>
      <c r="J167" s="31">
        <v>0</v>
      </c>
      <c r="K167" s="36">
        <f t="shared" si="34"/>
        <v>0</v>
      </c>
      <c r="L167" s="31">
        <v>0</v>
      </c>
      <c r="M167" s="36">
        <f t="shared" si="35"/>
        <v>0</v>
      </c>
      <c r="N167" s="31">
        <f t="shared" si="36"/>
        <v>0</v>
      </c>
      <c r="O167" s="36">
        <f t="shared" si="37"/>
        <v>0</v>
      </c>
      <c r="P167" s="31">
        <v>0</v>
      </c>
      <c r="Q167" s="31">
        <v>0</v>
      </c>
      <c r="R167" s="31">
        <v>0</v>
      </c>
      <c r="S167" s="31">
        <v>0</v>
      </c>
      <c r="T167" s="36">
        <f t="shared" si="38"/>
        <v>0</v>
      </c>
      <c r="U167" s="36">
        <f t="shared" si="39"/>
        <v>0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0</v>
      </c>
      <c r="E168" s="31">
        <v>0</v>
      </c>
      <c r="F168" s="31">
        <v>0</v>
      </c>
      <c r="G168" s="36">
        <f t="shared" si="32"/>
        <v>0</v>
      </c>
      <c r="H168" s="31">
        <v>0</v>
      </c>
      <c r="I168" s="36">
        <f t="shared" si="33"/>
        <v>0</v>
      </c>
      <c r="J168" s="31">
        <v>0</v>
      </c>
      <c r="K168" s="36">
        <f t="shared" si="34"/>
        <v>0</v>
      </c>
      <c r="L168" s="31">
        <v>0</v>
      </c>
      <c r="M168" s="36">
        <f t="shared" si="35"/>
        <v>0</v>
      </c>
      <c r="N168" s="31">
        <f t="shared" si="36"/>
        <v>0</v>
      </c>
      <c r="O168" s="36">
        <f t="shared" si="37"/>
        <v>0</v>
      </c>
      <c r="P168" s="31">
        <v>0</v>
      </c>
      <c r="Q168" s="31">
        <v>0</v>
      </c>
      <c r="R168" s="31">
        <v>0</v>
      </c>
      <c r="S168" s="31">
        <v>0</v>
      </c>
      <c r="T168" s="36">
        <f t="shared" si="38"/>
        <v>0</v>
      </c>
      <c r="U168" s="36">
        <f t="shared" si="39"/>
        <v>0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240060</v>
      </c>
      <c r="E169" s="32">
        <f>SUM(E164:E168)</f>
        <v>297060</v>
      </c>
      <c r="F169" s="32">
        <f>SUM(F164:F168)</f>
        <v>14760</v>
      </c>
      <c r="G169" s="37">
        <f t="shared" si="32"/>
        <v>6.1484628842789303E-2</v>
      </c>
      <c r="H169" s="32">
        <f>SUM(H164:H168)</f>
        <v>33426</v>
      </c>
      <c r="I169" s="37">
        <f t="shared" si="33"/>
        <v>0.13924018995251186</v>
      </c>
      <c r="J169" s="32">
        <f>SUM(J164:J168)</f>
        <v>100883</v>
      </c>
      <c r="K169" s="37">
        <f t="shared" si="34"/>
        <v>0.33960479364438162</v>
      </c>
      <c r="L169" s="32">
        <f>SUM(L164:L168)</f>
        <v>0</v>
      </c>
      <c r="M169" s="37">
        <f t="shared" si="35"/>
        <v>0</v>
      </c>
      <c r="N169" s="32">
        <f t="shared" si="36"/>
        <v>149069</v>
      </c>
      <c r="O169" s="37">
        <f t="shared" si="37"/>
        <v>0.50181444825961086</v>
      </c>
      <c r="P169" s="32">
        <f>SUM(P164:P168)</f>
        <v>0</v>
      </c>
      <c r="Q169" s="32">
        <f>SUM(Q164:Q168)</f>
        <v>0</v>
      </c>
      <c r="R169" s="32">
        <f>SUM(R164:R168)</f>
        <v>0</v>
      </c>
      <c r="S169" s="32">
        <f>SUM(S164:S168)</f>
        <v>0</v>
      </c>
      <c r="T169" s="37">
        <f t="shared" si="38"/>
        <v>0</v>
      </c>
      <c r="U169" s="37">
        <f t="shared" si="39"/>
        <v>0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869751285</v>
      </c>
      <c r="E170" s="32">
        <f>SUM(E105,E107:E111,E113:E120,E122:E125,E127:E131,E133:E136,E138:E143,E145:E149,E151:E156,E158:E162,E164:E168)</f>
        <v>874789147</v>
      </c>
      <c r="F170" s="32">
        <f>SUM(F105,F107:F111,F113:F120,F122:F125,F127:F131,F133:F136,F138:F143,F145:F149,F151:F156,F158:F162,F164:F168)</f>
        <v>183734302</v>
      </c>
      <c r="G170" s="37">
        <f t="shared" si="32"/>
        <v>0.21124924466193803</v>
      </c>
      <c r="H170" s="32">
        <f>SUM(H105,H107:H111,H113:H120,H122:H125,H127:H131,H133:H136,H138:H143,H145:H149,H151:H156,H158:H162,H164:H168)</f>
        <v>220611032</v>
      </c>
      <c r="I170" s="37">
        <f t="shared" si="33"/>
        <v>0.25364841168357688</v>
      </c>
      <c r="J170" s="32">
        <f>SUM(J105,J107:J111,J113:J120,J122:J125,J127:J131,J133:J136,J138:J143,J145:J149,J151:J156,J158:J162,J164:J168)</f>
        <v>184387426</v>
      </c>
      <c r="K170" s="37">
        <f t="shared" si="34"/>
        <v>0.21077927936387625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588732760</v>
      </c>
      <c r="O170" s="37">
        <f t="shared" si="37"/>
        <v>0.67299961598631952</v>
      </c>
      <c r="P170" s="32">
        <f>SUM(P105,P107:P111,P113:P120,P122:P125,P127:P131,P133:P136,P138:P143,P145:P149,P151:P156,P158:P162,P164:P168)</f>
        <v>174753279</v>
      </c>
      <c r="Q170" s="32">
        <f>SUM(Q105,Q107:Q111,Q113:Q120,Q122:Q125,Q127:Q131,Q133:Q136,Q138:Q143,Q145:Q149,Q151:Q156,Q158:Q162,Q164:Q168)</f>
        <v>833970466</v>
      </c>
      <c r="R170" s="32">
        <f>SUM(R105,R107:R111,R113:R120,R122:R125,R127:R131,R133:R136,R138:R143,R145:R149,R151:R156,R158:R162,R164:R168)</f>
        <v>833781688</v>
      </c>
      <c r="S170" s="32">
        <f>SUM(S105,S107:S111,S113:S120,S122:S125,S127:S131,S133:S136,S138:S143,S145:S149,S151:S156,S158:S162,S164:S168)</f>
        <v>561216035</v>
      </c>
      <c r="T170" s="37">
        <f t="shared" si="38"/>
        <v>0.67309709852970534</v>
      </c>
      <c r="U170" s="37">
        <f t="shared" si="39"/>
        <v>5.5129992725343913E-2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0</v>
      </c>
      <c r="E173" s="31">
        <v>0</v>
      </c>
      <c r="F173" s="31">
        <v>0</v>
      </c>
      <c r="G173" s="36">
        <f t="shared" ref="G173:G205" si="40">IF(($D173     =0),0,($F173     /$D173     ))</f>
        <v>0</v>
      </c>
      <c r="H173" s="31">
        <v>0</v>
      </c>
      <c r="I173" s="36">
        <f t="shared" ref="I173:I205" si="41">IF(($D173     =0),0,($H173     /$D173     ))</f>
        <v>0</v>
      </c>
      <c r="J173" s="31">
        <v>0</v>
      </c>
      <c r="K173" s="36">
        <f t="shared" ref="K173:K205" si="42">IF(($E173     =0),0,($J173     /$E173     ))</f>
        <v>0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0</v>
      </c>
      <c r="O173" s="36">
        <f t="shared" ref="O173:O205" si="45">IF(($E173     =0),0,($N173     /$E173     ))</f>
        <v>0</v>
      </c>
      <c r="P173" s="31">
        <v>0</v>
      </c>
      <c r="Q173" s="31">
        <v>0</v>
      </c>
      <c r="R173" s="31">
        <v>0</v>
      </c>
      <c r="S173" s="31">
        <v>0</v>
      </c>
      <c r="T173" s="36">
        <f t="shared" ref="T173:T205" si="46">IF(($R173     =0),0,($S173     /$R173     ))</f>
        <v>0</v>
      </c>
      <c r="U173" s="36">
        <f t="shared" ref="U173:U205" si="47">IF(($P173     =0),0,(($J173     /$P173     )-1))</f>
        <v>0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0</v>
      </c>
      <c r="E174" s="31">
        <v>0</v>
      </c>
      <c r="F174" s="31">
        <v>0</v>
      </c>
      <c r="G174" s="36">
        <f t="shared" si="40"/>
        <v>0</v>
      </c>
      <c r="H174" s="31">
        <v>0</v>
      </c>
      <c r="I174" s="36">
        <f t="shared" si="41"/>
        <v>0</v>
      </c>
      <c r="J174" s="31">
        <v>0</v>
      </c>
      <c r="K174" s="36">
        <f t="shared" si="42"/>
        <v>0</v>
      </c>
      <c r="L174" s="31">
        <v>0</v>
      </c>
      <c r="M174" s="36">
        <f t="shared" si="43"/>
        <v>0</v>
      </c>
      <c r="N174" s="31">
        <f t="shared" si="44"/>
        <v>0</v>
      </c>
      <c r="O174" s="36">
        <f t="shared" si="45"/>
        <v>0</v>
      </c>
      <c r="P174" s="31">
        <v>0</v>
      </c>
      <c r="Q174" s="31">
        <v>0</v>
      </c>
      <c r="R174" s="31">
        <v>0</v>
      </c>
      <c r="S174" s="31">
        <v>0</v>
      </c>
      <c r="T174" s="36">
        <f t="shared" si="46"/>
        <v>0</v>
      </c>
      <c r="U174" s="36">
        <f t="shared" si="47"/>
        <v>0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10677462</v>
      </c>
      <c r="E175" s="31">
        <v>10677462</v>
      </c>
      <c r="F175" s="31">
        <v>1742334</v>
      </c>
      <c r="G175" s="36">
        <f t="shared" si="40"/>
        <v>0.16317866549185564</v>
      </c>
      <c r="H175" s="31">
        <v>432304</v>
      </c>
      <c r="I175" s="36">
        <f t="shared" si="41"/>
        <v>4.0487524095145458E-2</v>
      </c>
      <c r="J175" s="31">
        <v>458711</v>
      </c>
      <c r="K175" s="36">
        <f t="shared" si="42"/>
        <v>4.296067735946988E-2</v>
      </c>
      <c r="L175" s="31">
        <v>0</v>
      </c>
      <c r="M175" s="36">
        <f t="shared" si="43"/>
        <v>0</v>
      </c>
      <c r="N175" s="31">
        <f t="shared" si="44"/>
        <v>2633349</v>
      </c>
      <c r="O175" s="36">
        <f t="shared" si="45"/>
        <v>0.24662686694647099</v>
      </c>
      <c r="P175" s="31">
        <v>2436703</v>
      </c>
      <c r="Q175" s="31">
        <v>9637926</v>
      </c>
      <c r="R175" s="31">
        <v>9637926</v>
      </c>
      <c r="S175" s="31">
        <v>7692321</v>
      </c>
      <c r="T175" s="36">
        <f t="shared" si="46"/>
        <v>0.79813032388918526</v>
      </c>
      <c r="U175" s="36">
        <f t="shared" si="47"/>
        <v>-0.81174931864901056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20651975</v>
      </c>
      <c r="E176" s="31">
        <v>18217476</v>
      </c>
      <c r="F176" s="31">
        <v>3283012</v>
      </c>
      <c r="G176" s="36">
        <f t="shared" si="40"/>
        <v>0.15896842795906929</v>
      </c>
      <c r="H176" s="31">
        <v>4078926</v>
      </c>
      <c r="I176" s="36">
        <f t="shared" si="41"/>
        <v>0.19750779283821523</v>
      </c>
      <c r="J176" s="31">
        <v>3994716</v>
      </c>
      <c r="K176" s="36">
        <f t="shared" si="42"/>
        <v>0.21927933375622397</v>
      </c>
      <c r="L176" s="31">
        <v>0</v>
      </c>
      <c r="M176" s="36">
        <f t="shared" si="43"/>
        <v>0</v>
      </c>
      <c r="N176" s="31">
        <f t="shared" si="44"/>
        <v>11356654</v>
      </c>
      <c r="O176" s="36">
        <f t="shared" si="45"/>
        <v>0.62339338336441341</v>
      </c>
      <c r="P176" s="31">
        <v>3822875</v>
      </c>
      <c r="Q176" s="31">
        <v>20745428</v>
      </c>
      <c r="R176" s="31">
        <v>18375428</v>
      </c>
      <c r="S176" s="31">
        <v>10650665</v>
      </c>
      <c r="T176" s="36">
        <f t="shared" si="46"/>
        <v>0.57961452652966772</v>
      </c>
      <c r="U176" s="36">
        <f t="shared" si="47"/>
        <v>4.4950724258574937E-2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0</v>
      </c>
      <c r="E177" s="31">
        <v>0</v>
      </c>
      <c r="F177" s="31">
        <v>0</v>
      </c>
      <c r="G177" s="36">
        <f t="shared" si="40"/>
        <v>0</v>
      </c>
      <c r="H177" s="31">
        <v>0</v>
      </c>
      <c r="I177" s="36">
        <f t="shared" si="41"/>
        <v>0</v>
      </c>
      <c r="J177" s="31">
        <v>0</v>
      </c>
      <c r="K177" s="36">
        <f t="shared" si="42"/>
        <v>0</v>
      </c>
      <c r="L177" s="31">
        <v>0</v>
      </c>
      <c r="M177" s="36">
        <f t="shared" si="43"/>
        <v>0</v>
      </c>
      <c r="N177" s="31">
        <f t="shared" si="44"/>
        <v>0</v>
      </c>
      <c r="O177" s="36">
        <f t="shared" si="45"/>
        <v>0</v>
      </c>
      <c r="P177" s="31">
        <v>0</v>
      </c>
      <c r="Q177" s="31">
        <v>0</v>
      </c>
      <c r="R177" s="31">
        <v>0</v>
      </c>
      <c r="S177" s="31">
        <v>0</v>
      </c>
      <c r="T177" s="36">
        <f t="shared" si="46"/>
        <v>0</v>
      </c>
      <c r="U177" s="36">
        <f t="shared" si="47"/>
        <v>0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39557208</v>
      </c>
      <c r="E178" s="31">
        <v>41957208</v>
      </c>
      <c r="F178" s="31">
        <v>10675024</v>
      </c>
      <c r="G178" s="36">
        <f t="shared" si="40"/>
        <v>0.26986292864754258</v>
      </c>
      <c r="H178" s="31">
        <v>8871147</v>
      </c>
      <c r="I178" s="36">
        <f t="shared" si="41"/>
        <v>0.22426120165002544</v>
      </c>
      <c r="J178" s="31">
        <v>8903240</v>
      </c>
      <c r="K178" s="36">
        <f t="shared" si="42"/>
        <v>0.21219810431618805</v>
      </c>
      <c r="L178" s="31">
        <v>0</v>
      </c>
      <c r="M178" s="36">
        <f t="shared" si="43"/>
        <v>0</v>
      </c>
      <c r="N178" s="31">
        <f t="shared" si="44"/>
        <v>28449411</v>
      </c>
      <c r="O178" s="36">
        <f t="shared" si="45"/>
        <v>0.67805777257628774</v>
      </c>
      <c r="P178" s="31">
        <v>10462002</v>
      </c>
      <c r="Q178" s="31">
        <v>29064972</v>
      </c>
      <c r="R178" s="31">
        <v>36814972</v>
      </c>
      <c r="S178" s="31">
        <v>30578656</v>
      </c>
      <c r="T178" s="36">
        <f t="shared" si="46"/>
        <v>0.83060380977608783</v>
      </c>
      <c r="U178" s="36">
        <f t="shared" si="47"/>
        <v>-0.14899270713196189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70886645</v>
      </c>
      <c r="E179" s="32">
        <f>SUM(E173:E178)</f>
        <v>70852146</v>
      </c>
      <c r="F179" s="32">
        <f>SUM(F173:F178)</f>
        <v>15700370</v>
      </c>
      <c r="G179" s="37">
        <f t="shared" si="40"/>
        <v>0.22148558448491956</v>
      </c>
      <c r="H179" s="32">
        <f>SUM(H173:H178)</f>
        <v>13382377</v>
      </c>
      <c r="I179" s="37">
        <f t="shared" si="41"/>
        <v>0.18878558859711869</v>
      </c>
      <c r="J179" s="32">
        <f>SUM(J173:J178)</f>
        <v>13356667</v>
      </c>
      <c r="K179" s="37">
        <f t="shared" si="42"/>
        <v>0.1885146428733436</v>
      </c>
      <c r="L179" s="32">
        <f>SUM(L173:L178)</f>
        <v>0</v>
      </c>
      <c r="M179" s="37">
        <f t="shared" si="43"/>
        <v>0</v>
      </c>
      <c r="N179" s="32">
        <f t="shared" si="44"/>
        <v>42439414</v>
      </c>
      <c r="O179" s="37">
        <f t="shared" si="45"/>
        <v>0.59898558330188056</v>
      </c>
      <c r="P179" s="32">
        <f>SUM(P173:P178)</f>
        <v>16721580</v>
      </c>
      <c r="Q179" s="32">
        <f>SUM(Q173:Q178)</f>
        <v>59448326</v>
      </c>
      <c r="R179" s="32">
        <f>SUM(R173:R178)</f>
        <v>64828326</v>
      </c>
      <c r="S179" s="32">
        <f>SUM(S173:S178)</f>
        <v>48921642</v>
      </c>
      <c r="T179" s="37">
        <f t="shared" si="46"/>
        <v>0.75463373834456249</v>
      </c>
      <c r="U179" s="37">
        <f t="shared" si="47"/>
        <v>-0.20123176159190703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0</v>
      </c>
      <c r="E180" s="31">
        <v>0</v>
      </c>
      <c r="F180" s="31">
        <v>0</v>
      </c>
      <c r="G180" s="36">
        <f t="shared" si="40"/>
        <v>0</v>
      </c>
      <c r="H180" s="31">
        <v>0</v>
      </c>
      <c r="I180" s="36">
        <f t="shared" si="41"/>
        <v>0</v>
      </c>
      <c r="J180" s="31">
        <v>0</v>
      </c>
      <c r="K180" s="36">
        <f t="shared" si="42"/>
        <v>0</v>
      </c>
      <c r="L180" s="31">
        <v>0</v>
      </c>
      <c r="M180" s="36">
        <f t="shared" si="43"/>
        <v>0</v>
      </c>
      <c r="N180" s="31">
        <f t="shared" si="44"/>
        <v>0</v>
      </c>
      <c r="O180" s="36">
        <f t="shared" si="45"/>
        <v>0</v>
      </c>
      <c r="P180" s="31">
        <v>0</v>
      </c>
      <c r="Q180" s="31">
        <v>0</v>
      </c>
      <c r="R180" s="31">
        <v>0</v>
      </c>
      <c r="S180" s="31">
        <v>0</v>
      </c>
      <c r="T180" s="36">
        <f t="shared" si="46"/>
        <v>0</v>
      </c>
      <c r="U180" s="36">
        <f t="shared" si="47"/>
        <v>0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0</v>
      </c>
      <c r="E181" s="31">
        <v>0</v>
      </c>
      <c r="F181" s="31">
        <v>0</v>
      </c>
      <c r="G181" s="36">
        <f t="shared" si="40"/>
        <v>0</v>
      </c>
      <c r="H181" s="31">
        <v>0</v>
      </c>
      <c r="I181" s="36">
        <f t="shared" si="41"/>
        <v>0</v>
      </c>
      <c r="J181" s="31">
        <v>0</v>
      </c>
      <c r="K181" s="36">
        <f t="shared" si="42"/>
        <v>0</v>
      </c>
      <c r="L181" s="31">
        <v>0</v>
      </c>
      <c r="M181" s="36">
        <f t="shared" si="43"/>
        <v>0</v>
      </c>
      <c r="N181" s="31">
        <f t="shared" si="44"/>
        <v>0</v>
      </c>
      <c r="O181" s="36">
        <f t="shared" si="45"/>
        <v>0</v>
      </c>
      <c r="P181" s="31">
        <v>0</v>
      </c>
      <c r="Q181" s="31">
        <v>0</v>
      </c>
      <c r="R181" s="31">
        <v>0</v>
      </c>
      <c r="S181" s="31">
        <v>0</v>
      </c>
      <c r="T181" s="36">
        <f t="shared" si="46"/>
        <v>0</v>
      </c>
      <c r="U181" s="36">
        <f t="shared" si="47"/>
        <v>0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598524</v>
      </c>
      <c r="E182" s="31">
        <v>748524</v>
      </c>
      <c r="F182" s="31">
        <v>214817</v>
      </c>
      <c r="G182" s="36">
        <f t="shared" si="40"/>
        <v>0.35891125502068422</v>
      </c>
      <c r="H182" s="31">
        <v>144304</v>
      </c>
      <c r="I182" s="36">
        <f t="shared" si="41"/>
        <v>0.24109977210604755</v>
      </c>
      <c r="J182" s="31">
        <v>300479</v>
      </c>
      <c r="K182" s="36">
        <f t="shared" si="42"/>
        <v>0.40142867830557205</v>
      </c>
      <c r="L182" s="31">
        <v>0</v>
      </c>
      <c r="M182" s="36">
        <f t="shared" si="43"/>
        <v>0</v>
      </c>
      <c r="N182" s="31">
        <f t="shared" si="44"/>
        <v>659600</v>
      </c>
      <c r="O182" s="36">
        <f t="shared" si="45"/>
        <v>0.88120086997878488</v>
      </c>
      <c r="P182" s="31">
        <v>28411</v>
      </c>
      <c r="Q182" s="31">
        <v>3386742</v>
      </c>
      <c r="R182" s="31">
        <v>526811</v>
      </c>
      <c r="S182" s="31">
        <v>327939</v>
      </c>
      <c r="T182" s="36">
        <f t="shared" si="46"/>
        <v>0.62249839126366002</v>
      </c>
      <c r="U182" s="36">
        <f t="shared" si="47"/>
        <v>9.5761500827144417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0</v>
      </c>
      <c r="E183" s="31">
        <v>0</v>
      </c>
      <c r="F183" s="31">
        <v>0</v>
      </c>
      <c r="G183" s="36">
        <f t="shared" si="40"/>
        <v>0</v>
      </c>
      <c r="H183" s="31">
        <v>0</v>
      </c>
      <c r="I183" s="36">
        <f t="shared" si="41"/>
        <v>0</v>
      </c>
      <c r="J183" s="31">
        <v>0</v>
      </c>
      <c r="K183" s="36">
        <f t="shared" si="42"/>
        <v>0</v>
      </c>
      <c r="L183" s="31">
        <v>0</v>
      </c>
      <c r="M183" s="36">
        <f t="shared" si="43"/>
        <v>0</v>
      </c>
      <c r="N183" s="31">
        <f t="shared" si="44"/>
        <v>0</v>
      </c>
      <c r="O183" s="36">
        <f t="shared" si="45"/>
        <v>0</v>
      </c>
      <c r="P183" s="31">
        <v>0</v>
      </c>
      <c r="Q183" s="31">
        <v>0</v>
      </c>
      <c r="R183" s="31">
        <v>0</v>
      </c>
      <c r="S183" s="31">
        <v>0</v>
      </c>
      <c r="T183" s="36">
        <f t="shared" si="46"/>
        <v>0</v>
      </c>
      <c r="U183" s="36">
        <f t="shared" si="47"/>
        <v>0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2191591</v>
      </c>
      <c r="E184" s="31">
        <v>2401591</v>
      </c>
      <c r="F184" s="31">
        <v>106893</v>
      </c>
      <c r="G184" s="36">
        <f t="shared" si="40"/>
        <v>4.8774155396695829E-2</v>
      </c>
      <c r="H184" s="31">
        <v>22800</v>
      </c>
      <c r="I184" s="36">
        <f t="shared" si="41"/>
        <v>1.0403400999547818E-2</v>
      </c>
      <c r="J184" s="31">
        <v>46930</v>
      </c>
      <c r="K184" s="36">
        <f t="shared" si="42"/>
        <v>1.9541212471232611E-2</v>
      </c>
      <c r="L184" s="31">
        <v>0</v>
      </c>
      <c r="M184" s="36">
        <f t="shared" si="43"/>
        <v>0</v>
      </c>
      <c r="N184" s="31">
        <f t="shared" si="44"/>
        <v>176623</v>
      </c>
      <c r="O184" s="36">
        <f t="shared" si="45"/>
        <v>7.3544163015267797E-2</v>
      </c>
      <c r="P184" s="31">
        <v>139028</v>
      </c>
      <c r="Q184" s="31">
        <v>2483994</v>
      </c>
      <c r="R184" s="31">
        <v>2151624</v>
      </c>
      <c r="S184" s="31">
        <v>925967</v>
      </c>
      <c r="T184" s="36">
        <f t="shared" si="46"/>
        <v>0.4303572557286961</v>
      </c>
      <c r="U184" s="36">
        <f t="shared" si="47"/>
        <v>-0.66244209799464859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2790115</v>
      </c>
      <c r="E185" s="32">
        <f>SUM(E180:E184)</f>
        <v>3150115</v>
      </c>
      <c r="F185" s="32">
        <f>SUM(F180:F184)</f>
        <v>321710</v>
      </c>
      <c r="G185" s="37">
        <f t="shared" si="40"/>
        <v>0.11530349107474065</v>
      </c>
      <c r="H185" s="32">
        <f>SUM(H180:H184)</f>
        <v>167104</v>
      </c>
      <c r="I185" s="37">
        <f t="shared" si="41"/>
        <v>5.9891438166527186E-2</v>
      </c>
      <c r="J185" s="32">
        <f>SUM(J180:J184)</f>
        <v>347409</v>
      </c>
      <c r="K185" s="37">
        <f t="shared" si="42"/>
        <v>0.11028454516739865</v>
      </c>
      <c r="L185" s="32">
        <f>SUM(L180:L184)</f>
        <v>0</v>
      </c>
      <c r="M185" s="37">
        <f t="shared" si="43"/>
        <v>0</v>
      </c>
      <c r="N185" s="32">
        <f t="shared" si="44"/>
        <v>836223</v>
      </c>
      <c r="O185" s="37">
        <f t="shared" si="45"/>
        <v>0.26545792772644811</v>
      </c>
      <c r="P185" s="32">
        <f>SUM(P180:P184)</f>
        <v>167439</v>
      </c>
      <c r="Q185" s="32">
        <f>SUM(Q180:Q184)</f>
        <v>5870736</v>
      </c>
      <c r="R185" s="32">
        <f>SUM(R180:R184)</f>
        <v>2678435</v>
      </c>
      <c r="S185" s="32">
        <f>SUM(S180:S184)</f>
        <v>1253906</v>
      </c>
      <c r="T185" s="37">
        <f t="shared" si="46"/>
        <v>0.46814875104305315</v>
      </c>
      <c r="U185" s="37">
        <f t="shared" si="47"/>
        <v>1.0748391951695839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0</v>
      </c>
      <c r="E186" s="31">
        <v>0</v>
      </c>
      <c r="F186" s="31">
        <v>0</v>
      </c>
      <c r="G186" s="36">
        <f t="shared" si="40"/>
        <v>0</v>
      </c>
      <c r="H186" s="31">
        <v>0</v>
      </c>
      <c r="I186" s="36">
        <f t="shared" si="41"/>
        <v>0</v>
      </c>
      <c r="J186" s="31">
        <v>0</v>
      </c>
      <c r="K186" s="36">
        <f t="shared" si="42"/>
        <v>0</v>
      </c>
      <c r="L186" s="31">
        <v>0</v>
      </c>
      <c r="M186" s="36">
        <f t="shared" si="43"/>
        <v>0</v>
      </c>
      <c r="N186" s="31">
        <f t="shared" si="44"/>
        <v>0</v>
      </c>
      <c r="O186" s="36">
        <f t="shared" si="45"/>
        <v>0</v>
      </c>
      <c r="P186" s="31">
        <v>0</v>
      </c>
      <c r="Q186" s="31">
        <v>0</v>
      </c>
      <c r="R186" s="31">
        <v>0</v>
      </c>
      <c r="S186" s="31">
        <v>0</v>
      </c>
      <c r="T186" s="36">
        <f t="shared" si="46"/>
        <v>0</v>
      </c>
      <c r="U186" s="36">
        <f t="shared" si="47"/>
        <v>0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0</v>
      </c>
      <c r="E187" s="31">
        <v>0</v>
      </c>
      <c r="F187" s="31">
        <v>0</v>
      </c>
      <c r="G187" s="36">
        <f t="shared" si="40"/>
        <v>0</v>
      </c>
      <c r="H187" s="31">
        <v>0</v>
      </c>
      <c r="I187" s="36">
        <f t="shared" si="41"/>
        <v>0</v>
      </c>
      <c r="J187" s="31">
        <v>0</v>
      </c>
      <c r="K187" s="36">
        <f t="shared" si="42"/>
        <v>0</v>
      </c>
      <c r="L187" s="31">
        <v>0</v>
      </c>
      <c r="M187" s="36">
        <f t="shared" si="43"/>
        <v>0</v>
      </c>
      <c r="N187" s="31">
        <f t="shared" si="44"/>
        <v>0</v>
      </c>
      <c r="O187" s="36">
        <f t="shared" si="45"/>
        <v>0</v>
      </c>
      <c r="P187" s="31">
        <v>0</v>
      </c>
      <c r="Q187" s="31">
        <v>0</v>
      </c>
      <c r="R187" s="31">
        <v>0</v>
      </c>
      <c r="S187" s="31">
        <v>0</v>
      </c>
      <c r="T187" s="36">
        <f t="shared" si="46"/>
        <v>0</v>
      </c>
      <c r="U187" s="36">
        <f t="shared" si="47"/>
        <v>0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9314727</v>
      </c>
      <c r="E188" s="31">
        <v>7277479</v>
      </c>
      <c r="F188" s="31">
        <v>1615013</v>
      </c>
      <c r="G188" s="36">
        <f t="shared" si="40"/>
        <v>0.17338275185091306</v>
      </c>
      <c r="H188" s="31">
        <v>1782602</v>
      </c>
      <c r="I188" s="36">
        <f t="shared" si="41"/>
        <v>0.1913745834955764</v>
      </c>
      <c r="J188" s="31">
        <v>1603943</v>
      </c>
      <c r="K188" s="36">
        <f t="shared" si="42"/>
        <v>0.22039816260548467</v>
      </c>
      <c r="L188" s="31">
        <v>0</v>
      </c>
      <c r="M188" s="36">
        <f t="shared" si="43"/>
        <v>0</v>
      </c>
      <c r="N188" s="31">
        <f t="shared" si="44"/>
        <v>5001558</v>
      </c>
      <c r="O188" s="36">
        <f t="shared" si="45"/>
        <v>0.68726519169619038</v>
      </c>
      <c r="P188" s="31">
        <v>1750029</v>
      </c>
      <c r="Q188" s="31">
        <v>8547937</v>
      </c>
      <c r="R188" s="31">
        <v>8540552</v>
      </c>
      <c r="S188" s="31">
        <v>5823124</v>
      </c>
      <c r="T188" s="36">
        <f t="shared" si="46"/>
        <v>0.6818205661648099</v>
      </c>
      <c r="U188" s="36">
        <f t="shared" si="47"/>
        <v>-8.3476330963658363E-2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0</v>
      </c>
      <c r="E189" s="31">
        <v>0</v>
      </c>
      <c r="F189" s="31">
        <v>0</v>
      </c>
      <c r="G189" s="36">
        <f t="shared" si="40"/>
        <v>0</v>
      </c>
      <c r="H189" s="31">
        <v>0</v>
      </c>
      <c r="I189" s="36">
        <f t="shared" si="41"/>
        <v>0</v>
      </c>
      <c r="J189" s="31">
        <v>0</v>
      </c>
      <c r="K189" s="36">
        <f t="shared" si="42"/>
        <v>0</v>
      </c>
      <c r="L189" s="31">
        <v>0</v>
      </c>
      <c r="M189" s="36">
        <f t="shared" si="43"/>
        <v>0</v>
      </c>
      <c r="N189" s="31">
        <f t="shared" si="44"/>
        <v>0</v>
      </c>
      <c r="O189" s="36">
        <f t="shared" si="45"/>
        <v>0</v>
      </c>
      <c r="P189" s="31">
        <v>0</v>
      </c>
      <c r="Q189" s="31">
        <v>0</v>
      </c>
      <c r="R189" s="31">
        <v>0</v>
      </c>
      <c r="S189" s="31">
        <v>0</v>
      </c>
      <c r="T189" s="36">
        <f t="shared" si="46"/>
        <v>0</v>
      </c>
      <c r="U189" s="36">
        <f t="shared" si="47"/>
        <v>0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25250000</v>
      </c>
      <c r="E190" s="31">
        <v>21462000</v>
      </c>
      <c r="F190" s="31">
        <v>4515130</v>
      </c>
      <c r="G190" s="36">
        <f t="shared" si="40"/>
        <v>0.17881702970297031</v>
      </c>
      <c r="H190" s="31">
        <v>4919017</v>
      </c>
      <c r="I190" s="36">
        <f t="shared" si="41"/>
        <v>0.19481255445544554</v>
      </c>
      <c r="J190" s="31">
        <v>4825979</v>
      </c>
      <c r="K190" s="36">
        <f t="shared" si="42"/>
        <v>0.22486156928524834</v>
      </c>
      <c r="L190" s="31">
        <v>0</v>
      </c>
      <c r="M190" s="36">
        <f t="shared" si="43"/>
        <v>0</v>
      </c>
      <c r="N190" s="31">
        <f t="shared" si="44"/>
        <v>14260126</v>
      </c>
      <c r="O190" s="36">
        <f t="shared" si="45"/>
        <v>0.66443602646538069</v>
      </c>
      <c r="P190" s="31">
        <v>4604026</v>
      </c>
      <c r="Q190" s="31">
        <v>23813000</v>
      </c>
      <c r="R190" s="31">
        <v>23844000</v>
      </c>
      <c r="S190" s="31">
        <v>14049094</v>
      </c>
      <c r="T190" s="36">
        <f t="shared" si="46"/>
        <v>0.58920877369568869</v>
      </c>
      <c r="U190" s="36">
        <f t="shared" si="47"/>
        <v>4.8208459291932737E-2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34564727</v>
      </c>
      <c r="E191" s="32">
        <f>SUM(E186:E190)</f>
        <v>28739479</v>
      </c>
      <c r="F191" s="32">
        <f>SUM(F186:F190)</f>
        <v>6130143</v>
      </c>
      <c r="G191" s="37">
        <f t="shared" si="40"/>
        <v>0.17735256523218018</v>
      </c>
      <c r="H191" s="32">
        <f>SUM(H186:H190)</f>
        <v>6701619</v>
      </c>
      <c r="I191" s="37">
        <f t="shared" si="41"/>
        <v>0.19388606772447531</v>
      </c>
      <c r="J191" s="32">
        <f>SUM(J186:J190)</f>
        <v>6429922</v>
      </c>
      <c r="K191" s="37">
        <f t="shared" si="42"/>
        <v>0.22373133486518668</v>
      </c>
      <c r="L191" s="32">
        <f>SUM(L186:L190)</f>
        <v>0</v>
      </c>
      <c r="M191" s="37">
        <f t="shared" si="43"/>
        <v>0</v>
      </c>
      <c r="N191" s="32">
        <f t="shared" si="44"/>
        <v>19261684</v>
      </c>
      <c r="O191" s="37">
        <f t="shared" si="45"/>
        <v>0.67021688180220662</v>
      </c>
      <c r="P191" s="32">
        <f>SUM(P186:P190)</f>
        <v>6354055</v>
      </c>
      <c r="Q191" s="32">
        <f>SUM(Q186:Q190)</f>
        <v>32360937</v>
      </c>
      <c r="R191" s="32">
        <f>SUM(R186:R190)</f>
        <v>32384552</v>
      </c>
      <c r="S191" s="32">
        <f>SUM(S186:S190)</f>
        <v>19872218</v>
      </c>
      <c r="T191" s="37">
        <f t="shared" si="46"/>
        <v>0.61363263570853166</v>
      </c>
      <c r="U191" s="37">
        <f t="shared" si="47"/>
        <v>1.1939934419831211E-2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0</v>
      </c>
      <c r="E192" s="31">
        <v>0</v>
      </c>
      <c r="F192" s="31">
        <v>0</v>
      </c>
      <c r="G192" s="36">
        <f t="shared" si="40"/>
        <v>0</v>
      </c>
      <c r="H192" s="31">
        <v>0</v>
      </c>
      <c r="I192" s="36">
        <f t="shared" si="41"/>
        <v>0</v>
      </c>
      <c r="J192" s="31">
        <v>0</v>
      </c>
      <c r="K192" s="36">
        <f t="shared" si="42"/>
        <v>0</v>
      </c>
      <c r="L192" s="31">
        <v>0</v>
      </c>
      <c r="M192" s="36">
        <f t="shared" si="43"/>
        <v>0</v>
      </c>
      <c r="N192" s="31">
        <f t="shared" si="44"/>
        <v>0</v>
      </c>
      <c r="O192" s="36">
        <f t="shared" si="45"/>
        <v>0</v>
      </c>
      <c r="P192" s="31">
        <v>0</v>
      </c>
      <c r="Q192" s="31">
        <v>0</v>
      </c>
      <c r="R192" s="31">
        <v>0</v>
      </c>
      <c r="S192" s="31">
        <v>0</v>
      </c>
      <c r="T192" s="36">
        <f t="shared" si="46"/>
        <v>0</v>
      </c>
      <c r="U192" s="36">
        <f t="shared" si="47"/>
        <v>0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0</v>
      </c>
      <c r="E193" s="31">
        <v>0</v>
      </c>
      <c r="F193" s="31">
        <v>0</v>
      </c>
      <c r="G193" s="36">
        <f t="shared" si="40"/>
        <v>0</v>
      </c>
      <c r="H193" s="31">
        <v>0</v>
      </c>
      <c r="I193" s="36">
        <f t="shared" si="41"/>
        <v>0</v>
      </c>
      <c r="J193" s="31">
        <v>0</v>
      </c>
      <c r="K193" s="36">
        <f t="shared" si="42"/>
        <v>0</v>
      </c>
      <c r="L193" s="31">
        <v>0</v>
      </c>
      <c r="M193" s="36">
        <f t="shared" si="43"/>
        <v>0</v>
      </c>
      <c r="N193" s="31">
        <f t="shared" si="44"/>
        <v>0</v>
      </c>
      <c r="O193" s="36">
        <f t="shared" si="45"/>
        <v>0</v>
      </c>
      <c r="P193" s="31">
        <v>0</v>
      </c>
      <c r="Q193" s="31">
        <v>0</v>
      </c>
      <c r="R193" s="31">
        <v>0</v>
      </c>
      <c r="S193" s="31">
        <v>0</v>
      </c>
      <c r="T193" s="36">
        <f t="shared" si="46"/>
        <v>0</v>
      </c>
      <c r="U193" s="36">
        <f t="shared" si="47"/>
        <v>0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0</v>
      </c>
      <c r="E194" s="31">
        <v>0</v>
      </c>
      <c r="F194" s="31">
        <v>0</v>
      </c>
      <c r="G194" s="36">
        <f t="shared" si="40"/>
        <v>0</v>
      </c>
      <c r="H194" s="31">
        <v>0</v>
      </c>
      <c r="I194" s="36">
        <f t="shared" si="41"/>
        <v>0</v>
      </c>
      <c r="J194" s="31">
        <v>0</v>
      </c>
      <c r="K194" s="36">
        <f t="shared" si="42"/>
        <v>0</v>
      </c>
      <c r="L194" s="31">
        <v>0</v>
      </c>
      <c r="M194" s="36">
        <f t="shared" si="43"/>
        <v>0</v>
      </c>
      <c r="N194" s="31">
        <f t="shared" si="44"/>
        <v>0</v>
      </c>
      <c r="O194" s="36">
        <f t="shared" si="45"/>
        <v>0</v>
      </c>
      <c r="P194" s="31">
        <v>0</v>
      </c>
      <c r="Q194" s="31">
        <v>0</v>
      </c>
      <c r="R194" s="31">
        <v>0</v>
      </c>
      <c r="S194" s="31">
        <v>0</v>
      </c>
      <c r="T194" s="36">
        <f t="shared" si="46"/>
        <v>0</v>
      </c>
      <c r="U194" s="36">
        <f t="shared" si="47"/>
        <v>0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0</v>
      </c>
      <c r="E195" s="31">
        <v>0</v>
      </c>
      <c r="F195" s="31">
        <v>0</v>
      </c>
      <c r="G195" s="36">
        <f t="shared" si="40"/>
        <v>0</v>
      </c>
      <c r="H195" s="31">
        <v>0</v>
      </c>
      <c r="I195" s="36">
        <f t="shared" si="41"/>
        <v>0</v>
      </c>
      <c r="J195" s="31">
        <v>0</v>
      </c>
      <c r="K195" s="36">
        <f t="shared" si="42"/>
        <v>0</v>
      </c>
      <c r="L195" s="31">
        <v>0</v>
      </c>
      <c r="M195" s="36">
        <f t="shared" si="43"/>
        <v>0</v>
      </c>
      <c r="N195" s="31">
        <f t="shared" si="44"/>
        <v>0</v>
      </c>
      <c r="O195" s="36">
        <f t="shared" si="45"/>
        <v>0</v>
      </c>
      <c r="P195" s="31">
        <v>0</v>
      </c>
      <c r="Q195" s="31">
        <v>0</v>
      </c>
      <c r="R195" s="31">
        <v>0</v>
      </c>
      <c r="S195" s="31">
        <v>0</v>
      </c>
      <c r="T195" s="36">
        <f t="shared" si="46"/>
        <v>0</v>
      </c>
      <c r="U195" s="36">
        <f t="shared" si="47"/>
        <v>0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0</v>
      </c>
      <c r="E196" s="31">
        <v>0</v>
      </c>
      <c r="F196" s="31">
        <v>0</v>
      </c>
      <c r="G196" s="36">
        <f t="shared" si="40"/>
        <v>0</v>
      </c>
      <c r="H196" s="31">
        <v>0</v>
      </c>
      <c r="I196" s="36">
        <f t="shared" si="41"/>
        <v>0</v>
      </c>
      <c r="J196" s="31">
        <v>0</v>
      </c>
      <c r="K196" s="36">
        <f t="shared" si="42"/>
        <v>0</v>
      </c>
      <c r="L196" s="31">
        <v>0</v>
      </c>
      <c r="M196" s="36">
        <f t="shared" si="43"/>
        <v>0</v>
      </c>
      <c r="N196" s="31">
        <f t="shared" si="44"/>
        <v>0</v>
      </c>
      <c r="O196" s="36">
        <f t="shared" si="45"/>
        <v>0</v>
      </c>
      <c r="P196" s="31">
        <v>0</v>
      </c>
      <c r="Q196" s="31">
        <v>0</v>
      </c>
      <c r="R196" s="31">
        <v>0</v>
      </c>
      <c r="S196" s="31">
        <v>0</v>
      </c>
      <c r="T196" s="36">
        <f t="shared" si="46"/>
        <v>0</v>
      </c>
      <c r="U196" s="36">
        <f t="shared" si="47"/>
        <v>0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26175374</v>
      </c>
      <c r="E197" s="31">
        <v>25027364</v>
      </c>
      <c r="F197" s="31">
        <v>7225371</v>
      </c>
      <c r="G197" s="36">
        <f t="shared" si="40"/>
        <v>0.27603697276684569</v>
      </c>
      <c r="H197" s="31">
        <v>6215731</v>
      </c>
      <c r="I197" s="36">
        <f t="shared" si="41"/>
        <v>0.23746484004392832</v>
      </c>
      <c r="J197" s="31">
        <v>6595202</v>
      </c>
      <c r="K197" s="36">
        <f t="shared" si="42"/>
        <v>0.26351964194071736</v>
      </c>
      <c r="L197" s="31">
        <v>0</v>
      </c>
      <c r="M197" s="36">
        <f t="shared" si="43"/>
        <v>0</v>
      </c>
      <c r="N197" s="31">
        <f t="shared" si="44"/>
        <v>20036304</v>
      </c>
      <c r="O197" s="36">
        <f t="shared" si="45"/>
        <v>0.800575881662967</v>
      </c>
      <c r="P197" s="31">
        <v>6232334</v>
      </c>
      <c r="Q197" s="31">
        <v>24997700</v>
      </c>
      <c r="R197" s="31">
        <v>26536874</v>
      </c>
      <c r="S197" s="31">
        <v>19379302</v>
      </c>
      <c r="T197" s="36">
        <f t="shared" si="46"/>
        <v>0.73027825357274556</v>
      </c>
      <c r="U197" s="36">
        <f t="shared" si="47"/>
        <v>5.8223452080713223E-2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26175374</v>
      </c>
      <c r="E198" s="32">
        <f>SUM(E192:E197)</f>
        <v>25027364</v>
      </c>
      <c r="F198" s="32">
        <f>SUM(F192:F197)</f>
        <v>7225371</v>
      </c>
      <c r="G198" s="37">
        <f t="shared" si="40"/>
        <v>0.27603697276684569</v>
      </c>
      <c r="H198" s="32">
        <f>SUM(H192:H197)</f>
        <v>6215731</v>
      </c>
      <c r="I198" s="37">
        <f t="shared" si="41"/>
        <v>0.23746484004392832</v>
      </c>
      <c r="J198" s="32">
        <f>SUM(J192:J197)</f>
        <v>6595202</v>
      </c>
      <c r="K198" s="37">
        <f t="shared" si="42"/>
        <v>0.26351964194071736</v>
      </c>
      <c r="L198" s="32">
        <f>SUM(L192:L197)</f>
        <v>0</v>
      </c>
      <c r="M198" s="37">
        <f t="shared" si="43"/>
        <v>0</v>
      </c>
      <c r="N198" s="32">
        <f t="shared" si="44"/>
        <v>20036304</v>
      </c>
      <c r="O198" s="37">
        <f t="shared" si="45"/>
        <v>0.800575881662967</v>
      </c>
      <c r="P198" s="32">
        <f>SUM(P192:P197)</f>
        <v>6232334</v>
      </c>
      <c r="Q198" s="32">
        <f>SUM(Q192:Q197)</f>
        <v>24997700</v>
      </c>
      <c r="R198" s="32">
        <f>SUM(R192:R197)</f>
        <v>26536874</v>
      </c>
      <c r="S198" s="32">
        <f>SUM(S192:S197)</f>
        <v>19379302</v>
      </c>
      <c r="T198" s="37">
        <f t="shared" si="46"/>
        <v>0.73027825357274556</v>
      </c>
      <c r="U198" s="37">
        <f t="shared" si="47"/>
        <v>5.8223452080713223E-2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4229910</v>
      </c>
      <c r="E199" s="31">
        <v>4320154</v>
      </c>
      <c r="F199" s="31">
        <v>924249</v>
      </c>
      <c r="G199" s="36">
        <f t="shared" si="40"/>
        <v>0.21850323056518933</v>
      </c>
      <c r="H199" s="31">
        <v>844818</v>
      </c>
      <c r="I199" s="36">
        <f t="shared" si="41"/>
        <v>0.19972481684007462</v>
      </c>
      <c r="J199" s="31">
        <v>648532</v>
      </c>
      <c r="K199" s="36">
        <f t="shared" si="42"/>
        <v>0.15011779672669076</v>
      </c>
      <c r="L199" s="31">
        <v>0</v>
      </c>
      <c r="M199" s="36">
        <f t="shared" si="43"/>
        <v>0</v>
      </c>
      <c r="N199" s="31">
        <f t="shared" si="44"/>
        <v>2417599</v>
      </c>
      <c r="O199" s="36">
        <f t="shared" si="45"/>
        <v>0.55960944910760124</v>
      </c>
      <c r="P199" s="31">
        <v>767492</v>
      </c>
      <c r="Q199" s="31">
        <v>3861738</v>
      </c>
      <c r="R199" s="31">
        <v>4059138</v>
      </c>
      <c r="S199" s="31">
        <v>2356229</v>
      </c>
      <c r="T199" s="36">
        <f t="shared" si="46"/>
        <v>0.58047521419572334</v>
      </c>
      <c r="U199" s="36">
        <f t="shared" si="47"/>
        <v>-0.1549983582890766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0</v>
      </c>
      <c r="E200" s="31">
        <v>0</v>
      </c>
      <c r="F200" s="31">
        <v>0</v>
      </c>
      <c r="G200" s="36">
        <f t="shared" si="40"/>
        <v>0</v>
      </c>
      <c r="H200" s="31">
        <v>0</v>
      </c>
      <c r="I200" s="36">
        <f t="shared" si="41"/>
        <v>0</v>
      </c>
      <c r="J200" s="31">
        <v>0</v>
      </c>
      <c r="K200" s="36">
        <f t="shared" si="42"/>
        <v>0</v>
      </c>
      <c r="L200" s="31">
        <v>0</v>
      </c>
      <c r="M200" s="36">
        <f t="shared" si="43"/>
        <v>0</v>
      </c>
      <c r="N200" s="31">
        <f t="shared" si="44"/>
        <v>0</v>
      </c>
      <c r="O200" s="36">
        <f t="shared" si="45"/>
        <v>0</v>
      </c>
      <c r="P200" s="31">
        <v>0</v>
      </c>
      <c r="Q200" s="31">
        <v>0</v>
      </c>
      <c r="R200" s="31">
        <v>0</v>
      </c>
      <c r="S200" s="31">
        <v>0</v>
      </c>
      <c r="T200" s="36">
        <f t="shared" si="46"/>
        <v>0</v>
      </c>
      <c r="U200" s="36">
        <f t="shared" si="47"/>
        <v>0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0</v>
      </c>
      <c r="E201" s="31">
        <v>0</v>
      </c>
      <c r="F201" s="31">
        <v>0</v>
      </c>
      <c r="G201" s="36">
        <f t="shared" si="40"/>
        <v>0</v>
      </c>
      <c r="H201" s="31">
        <v>0</v>
      </c>
      <c r="I201" s="36">
        <f t="shared" si="41"/>
        <v>0</v>
      </c>
      <c r="J201" s="31">
        <v>0</v>
      </c>
      <c r="K201" s="36">
        <f t="shared" si="42"/>
        <v>0</v>
      </c>
      <c r="L201" s="31">
        <v>0</v>
      </c>
      <c r="M201" s="36">
        <f t="shared" si="43"/>
        <v>0</v>
      </c>
      <c r="N201" s="31">
        <f t="shared" si="44"/>
        <v>0</v>
      </c>
      <c r="O201" s="36">
        <f t="shared" si="45"/>
        <v>0</v>
      </c>
      <c r="P201" s="31">
        <v>0</v>
      </c>
      <c r="Q201" s="31">
        <v>0</v>
      </c>
      <c r="R201" s="31">
        <v>0</v>
      </c>
      <c r="S201" s="31">
        <v>0</v>
      </c>
      <c r="T201" s="36">
        <f t="shared" si="46"/>
        <v>0</v>
      </c>
      <c r="U201" s="36">
        <f t="shared" si="47"/>
        <v>0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0</v>
      </c>
      <c r="E202" s="31">
        <v>0</v>
      </c>
      <c r="F202" s="31">
        <v>0</v>
      </c>
      <c r="G202" s="36">
        <f t="shared" si="40"/>
        <v>0</v>
      </c>
      <c r="H202" s="31">
        <v>0</v>
      </c>
      <c r="I202" s="36">
        <f t="shared" si="41"/>
        <v>0</v>
      </c>
      <c r="J202" s="31">
        <v>0</v>
      </c>
      <c r="K202" s="36">
        <f t="shared" si="42"/>
        <v>0</v>
      </c>
      <c r="L202" s="31">
        <v>0</v>
      </c>
      <c r="M202" s="36">
        <f t="shared" si="43"/>
        <v>0</v>
      </c>
      <c r="N202" s="31">
        <f t="shared" si="44"/>
        <v>0</v>
      </c>
      <c r="O202" s="36">
        <f t="shared" si="45"/>
        <v>0</v>
      </c>
      <c r="P202" s="31">
        <v>0</v>
      </c>
      <c r="Q202" s="31">
        <v>0</v>
      </c>
      <c r="R202" s="31">
        <v>0</v>
      </c>
      <c r="S202" s="31">
        <v>0</v>
      </c>
      <c r="T202" s="36">
        <f t="shared" si="46"/>
        <v>0</v>
      </c>
      <c r="U202" s="36">
        <f t="shared" si="47"/>
        <v>0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0</v>
      </c>
      <c r="E203" s="31">
        <v>0</v>
      </c>
      <c r="F203" s="31">
        <v>0</v>
      </c>
      <c r="G203" s="36">
        <f t="shared" si="40"/>
        <v>0</v>
      </c>
      <c r="H203" s="31">
        <v>0</v>
      </c>
      <c r="I203" s="36">
        <f t="shared" si="41"/>
        <v>0</v>
      </c>
      <c r="J203" s="31">
        <v>0</v>
      </c>
      <c r="K203" s="36">
        <f t="shared" si="42"/>
        <v>0</v>
      </c>
      <c r="L203" s="31">
        <v>0</v>
      </c>
      <c r="M203" s="36">
        <f t="shared" si="43"/>
        <v>0</v>
      </c>
      <c r="N203" s="31">
        <f t="shared" si="44"/>
        <v>0</v>
      </c>
      <c r="O203" s="36">
        <f t="shared" si="45"/>
        <v>0</v>
      </c>
      <c r="P203" s="31">
        <v>0</v>
      </c>
      <c r="Q203" s="31">
        <v>0</v>
      </c>
      <c r="R203" s="31">
        <v>0</v>
      </c>
      <c r="S203" s="31">
        <v>0</v>
      </c>
      <c r="T203" s="36">
        <f t="shared" si="46"/>
        <v>0</v>
      </c>
      <c r="U203" s="36">
        <f t="shared" si="47"/>
        <v>0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4229910</v>
      </c>
      <c r="E204" s="32">
        <f>SUM(E199:E203)</f>
        <v>4320154</v>
      </c>
      <c r="F204" s="32">
        <f>SUM(F199:F203)</f>
        <v>924249</v>
      </c>
      <c r="G204" s="37">
        <f t="shared" si="40"/>
        <v>0.21850323056518933</v>
      </c>
      <c r="H204" s="32">
        <f>SUM(H199:H203)</f>
        <v>844818</v>
      </c>
      <c r="I204" s="37">
        <f t="shared" si="41"/>
        <v>0.19972481684007462</v>
      </c>
      <c r="J204" s="32">
        <f>SUM(J199:J203)</f>
        <v>648532</v>
      </c>
      <c r="K204" s="37">
        <f t="shared" si="42"/>
        <v>0.15011779672669076</v>
      </c>
      <c r="L204" s="32">
        <f>SUM(L199:L203)</f>
        <v>0</v>
      </c>
      <c r="M204" s="37">
        <f t="shared" si="43"/>
        <v>0</v>
      </c>
      <c r="N204" s="32">
        <f t="shared" si="44"/>
        <v>2417599</v>
      </c>
      <c r="O204" s="37">
        <f t="shared" si="45"/>
        <v>0.55960944910760124</v>
      </c>
      <c r="P204" s="32">
        <f>SUM(P199:P203)</f>
        <v>767492</v>
      </c>
      <c r="Q204" s="32">
        <f>SUM(Q199:Q203)</f>
        <v>3861738</v>
      </c>
      <c r="R204" s="32">
        <f>SUM(R199:R203)</f>
        <v>4059138</v>
      </c>
      <c r="S204" s="32">
        <f>SUM(S199:S203)</f>
        <v>2356229</v>
      </c>
      <c r="T204" s="37">
        <f t="shared" si="46"/>
        <v>0.58047521419572334</v>
      </c>
      <c r="U204" s="37">
        <f t="shared" si="47"/>
        <v>-0.1549983582890766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138646771</v>
      </c>
      <c r="E205" s="32">
        <f>SUM(E173:E178,E180:E184,E186:E190,E192:E197,E199:E203)</f>
        <v>132089258</v>
      </c>
      <c r="F205" s="32">
        <f>SUM(F173:F178,F180:F184,F186:F190,F192:F197,F199:F203)</f>
        <v>30301843</v>
      </c>
      <c r="G205" s="37">
        <f t="shared" si="40"/>
        <v>0.21855426405855496</v>
      </c>
      <c r="H205" s="32">
        <f>SUM(H173:H178,H180:H184,H186:H190,H192:H197,H199:H203)</f>
        <v>27311649</v>
      </c>
      <c r="I205" s="37">
        <f t="shared" si="41"/>
        <v>0.19698727062312904</v>
      </c>
      <c r="J205" s="32">
        <f>SUM(J173:J178,J180:J184,J186:J190,J192:J197,J199:J203)</f>
        <v>27377732</v>
      </c>
      <c r="K205" s="37">
        <f t="shared" si="42"/>
        <v>0.20726690735139114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84991224</v>
      </c>
      <c r="O205" s="37">
        <f t="shared" si="45"/>
        <v>0.6434378183879268</v>
      </c>
      <c r="P205" s="32">
        <f>SUM(P173:P178,P180:P184,P186:P190,P192:P197,P199:P203)</f>
        <v>30242900</v>
      </c>
      <c r="Q205" s="32">
        <f>SUM(Q173:Q178,Q180:Q184,Q186:Q190,Q192:Q197,Q199:Q203)</f>
        <v>126539437</v>
      </c>
      <c r="R205" s="32">
        <f>SUM(R173:R178,R180:R184,R186:R190,R192:R197,R199:R203)</f>
        <v>130487325</v>
      </c>
      <c r="S205" s="32">
        <f>SUM(S173:S178,S180:S184,S186:S190,S192:S197,S199:S203)</f>
        <v>91783297</v>
      </c>
      <c r="T205" s="37">
        <f t="shared" si="46"/>
        <v>0.70338860115340707</v>
      </c>
      <c r="U205" s="37">
        <f t="shared" si="47"/>
        <v>-9.4738533672366065E-2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0</v>
      </c>
      <c r="E208" s="31">
        <v>0</v>
      </c>
      <c r="F208" s="31">
        <v>0</v>
      </c>
      <c r="G208" s="36">
        <f t="shared" ref="G208:G231" si="48">IF(($D208     =0),0,($F208     /$D208     ))</f>
        <v>0</v>
      </c>
      <c r="H208" s="31">
        <v>0</v>
      </c>
      <c r="I208" s="36">
        <f t="shared" ref="I208:I231" si="49">IF(($D208     =0),0,($H208     /$D208     ))</f>
        <v>0</v>
      </c>
      <c r="J208" s="31">
        <v>0</v>
      </c>
      <c r="K208" s="36">
        <f t="shared" ref="K208:K231" si="50">IF(($E208     =0),0,($J208     /$E208     ))</f>
        <v>0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0</v>
      </c>
      <c r="O208" s="36">
        <f t="shared" ref="O208:O231" si="53">IF(($E208     =0),0,($N208     /$E208     ))</f>
        <v>0</v>
      </c>
      <c r="P208" s="31">
        <v>0</v>
      </c>
      <c r="Q208" s="31">
        <v>0</v>
      </c>
      <c r="R208" s="31">
        <v>0</v>
      </c>
      <c r="S208" s="31">
        <v>0</v>
      </c>
      <c r="T208" s="36">
        <f t="shared" ref="T208:T231" si="54">IF(($R208     =0),0,($S208     /$R208     ))</f>
        <v>0</v>
      </c>
      <c r="U208" s="36">
        <f t="shared" ref="U208:U231" si="55">IF(($P208     =0),0,(($J208     /$P208     )-1))</f>
        <v>0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58557</v>
      </c>
      <c r="E209" s="31">
        <v>12450</v>
      </c>
      <c r="F209" s="31">
        <v>0</v>
      </c>
      <c r="G209" s="36">
        <f t="shared" si="48"/>
        <v>0</v>
      </c>
      <c r="H209" s="31">
        <v>0</v>
      </c>
      <c r="I209" s="36">
        <f t="shared" si="49"/>
        <v>0</v>
      </c>
      <c r="J209" s="31">
        <v>0</v>
      </c>
      <c r="K209" s="36">
        <f t="shared" si="50"/>
        <v>0</v>
      </c>
      <c r="L209" s="31">
        <v>0</v>
      </c>
      <c r="M209" s="36">
        <f t="shared" si="51"/>
        <v>0</v>
      </c>
      <c r="N209" s="31">
        <f t="shared" si="52"/>
        <v>0</v>
      </c>
      <c r="O209" s="36">
        <f t="shared" si="53"/>
        <v>0</v>
      </c>
      <c r="P209" s="31">
        <v>0</v>
      </c>
      <c r="Q209" s="31">
        <v>251621</v>
      </c>
      <c r="R209" s="31">
        <v>58557</v>
      </c>
      <c r="S209" s="31">
        <v>0</v>
      </c>
      <c r="T209" s="36">
        <f t="shared" si="54"/>
        <v>0</v>
      </c>
      <c r="U209" s="36">
        <f t="shared" si="55"/>
        <v>0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0</v>
      </c>
      <c r="E210" s="31">
        <v>0</v>
      </c>
      <c r="F210" s="31">
        <v>0</v>
      </c>
      <c r="G210" s="36">
        <f t="shared" si="48"/>
        <v>0</v>
      </c>
      <c r="H210" s="31">
        <v>0</v>
      </c>
      <c r="I210" s="36">
        <f t="shared" si="49"/>
        <v>0</v>
      </c>
      <c r="J210" s="31">
        <v>0</v>
      </c>
      <c r="K210" s="36">
        <f t="shared" si="50"/>
        <v>0</v>
      </c>
      <c r="L210" s="31">
        <v>0</v>
      </c>
      <c r="M210" s="36">
        <f t="shared" si="51"/>
        <v>0</v>
      </c>
      <c r="N210" s="31">
        <f t="shared" si="52"/>
        <v>0</v>
      </c>
      <c r="O210" s="36">
        <f t="shared" si="53"/>
        <v>0</v>
      </c>
      <c r="P210" s="31">
        <v>0</v>
      </c>
      <c r="Q210" s="31">
        <v>0</v>
      </c>
      <c r="R210" s="31">
        <v>0</v>
      </c>
      <c r="S210" s="31">
        <v>0</v>
      </c>
      <c r="T210" s="36">
        <f t="shared" si="54"/>
        <v>0</v>
      </c>
      <c r="U210" s="36">
        <f t="shared" si="55"/>
        <v>0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0</v>
      </c>
      <c r="E211" s="31">
        <v>0</v>
      </c>
      <c r="F211" s="31">
        <v>0</v>
      </c>
      <c r="G211" s="36">
        <f t="shared" si="48"/>
        <v>0</v>
      </c>
      <c r="H211" s="31">
        <v>0</v>
      </c>
      <c r="I211" s="36">
        <f t="shared" si="49"/>
        <v>0</v>
      </c>
      <c r="J211" s="31">
        <v>0</v>
      </c>
      <c r="K211" s="36">
        <f t="shared" si="50"/>
        <v>0</v>
      </c>
      <c r="L211" s="31">
        <v>0</v>
      </c>
      <c r="M211" s="36">
        <f t="shared" si="51"/>
        <v>0</v>
      </c>
      <c r="N211" s="31">
        <f t="shared" si="52"/>
        <v>0</v>
      </c>
      <c r="O211" s="36">
        <f t="shared" si="53"/>
        <v>0</v>
      </c>
      <c r="P211" s="31">
        <v>0</v>
      </c>
      <c r="Q211" s="31">
        <v>0</v>
      </c>
      <c r="R211" s="31">
        <v>0</v>
      </c>
      <c r="S211" s="31">
        <v>0</v>
      </c>
      <c r="T211" s="36">
        <f t="shared" si="54"/>
        <v>0</v>
      </c>
      <c r="U211" s="36">
        <f t="shared" si="55"/>
        <v>0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0</v>
      </c>
      <c r="E212" s="31">
        <v>0</v>
      </c>
      <c r="F212" s="31">
        <v>0</v>
      </c>
      <c r="G212" s="36">
        <f t="shared" si="48"/>
        <v>0</v>
      </c>
      <c r="H212" s="31">
        <v>0</v>
      </c>
      <c r="I212" s="36">
        <f t="shared" si="49"/>
        <v>0</v>
      </c>
      <c r="J212" s="31">
        <v>0</v>
      </c>
      <c r="K212" s="36">
        <f t="shared" si="50"/>
        <v>0</v>
      </c>
      <c r="L212" s="31">
        <v>0</v>
      </c>
      <c r="M212" s="36">
        <f t="shared" si="51"/>
        <v>0</v>
      </c>
      <c r="N212" s="31">
        <f t="shared" si="52"/>
        <v>0</v>
      </c>
      <c r="O212" s="36">
        <f t="shared" si="53"/>
        <v>0</v>
      </c>
      <c r="P212" s="31">
        <v>0</v>
      </c>
      <c r="Q212" s="31">
        <v>0</v>
      </c>
      <c r="R212" s="31">
        <v>0</v>
      </c>
      <c r="S212" s="31">
        <v>0</v>
      </c>
      <c r="T212" s="36">
        <f t="shared" si="54"/>
        <v>0</v>
      </c>
      <c r="U212" s="36">
        <f t="shared" si="55"/>
        <v>0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0</v>
      </c>
      <c r="E213" s="31">
        <v>0</v>
      </c>
      <c r="F213" s="31">
        <v>0</v>
      </c>
      <c r="G213" s="36">
        <f t="shared" si="48"/>
        <v>0</v>
      </c>
      <c r="H213" s="31">
        <v>0</v>
      </c>
      <c r="I213" s="36">
        <f t="shared" si="49"/>
        <v>0</v>
      </c>
      <c r="J213" s="31">
        <v>0</v>
      </c>
      <c r="K213" s="36">
        <f t="shared" si="50"/>
        <v>0</v>
      </c>
      <c r="L213" s="31">
        <v>0</v>
      </c>
      <c r="M213" s="36">
        <f t="shared" si="51"/>
        <v>0</v>
      </c>
      <c r="N213" s="31">
        <f t="shared" si="52"/>
        <v>0</v>
      </c>
      <c r="O213" s="36">
        <f t="shared" si="53"/>
        <v>0</v>
      </c>
      <c r="P213" s="31">
        <v>0</v>
      </c>
      <c r="Q213" s="31">
        <v>0</v>
      </c>
      <c r="R213" s="31">
        <v>0</v>
      </c>
      <c r="S213" s="31">
        <v>0</v>
      </c>
      <c r="T213" s="36">
        <f t="shared" si="54"/>
        <v>0</v>
      </c>
      <c r="U213" s="36">
        <f t="shared" si="55"/>
        <v>0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2005247</v>
      </c>
      <c r="E214" s="31">
        <v>1338567</v>
      </c>
      <c r="F214" s="31">
        <v>259008</v>
      </c>
      <c r="G214" s="36">
        <f t="shared" si="48"/>
        <v>0.12916513526762538</v>
      </c>
      <c r="H214" s="31">
        <v>262772</v>
      </c>
      <c r="I214" s="36">
        <f t="shared" si="49"/>
        <v>0.13104221076007094</v>
      </c>
      <c r="J214" s="31">
        <v>171176</v>
      </c>
      <c r="K214" s="36">
        <f t="shared" si="50"/>
        <v>0.12788003887739649</v>
      </c>
      <c r="L214" s="31">
        <v>0</v>
      </c>
      <c r="M214" s="36">
        <f t="shared" si="51"/>
        <v>0</v>
      </c>
      <c r="N214" s="31">
        <f t="shared" si="52"/>
        <v>692956</v>
      </c>
      <c r="O214" s="36">
        <f t="shared" si="53"/>
        <v>0.51768495712205664</v>
      </c>
      <c r="P214" s="31">
        <v>249051</v>
      </c>
      <c r="Q214" s="31">
        <v>1136757</v>
      </c>
      <c r="R214" s="31">
        <v>1374632</v>
      </c>
      <c r="S214" s="31">
        <v>878412</v>
      </c>
      <c r="T214" s="36">
        <f t="shared" si="54"/>
        <v>0.63901611485837662</v>
      </c>
      <c r="U214" s="36">
        <f t="shared" si="55"/>
        <v>-0.3126869596990175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32495001</v>
      </c>
      <c r="E215" s="31">
        <v>32495001</v>
      </c>
      <c r="F215" s="31">
        <v>7944811</v>
      </c>
      <c r="G215" s="36">
        <f t="shared" si="48"/>
        <v>0.24449332991249947</v>
      </c>
      <c r="H215" s="31">
        <v>8072530</v>
      </c>
      <c r="I215" s="36">
        <f t="shared" si="49"/>
        <v>0.24842374985617019</v>
      </c>
      <c r="J215" s="31">
        <v>9171980</v>
      </c>
      <c r="K215" s="36">
        <f t="shared" si="50"/>
        <v>0.28225818488203769</v>
      </c>
      <c r="L215" s="31">
        <v>0</v>
      </c>
      <c r="M215" s="36">
        <f t="shared" si="51"/>
        <v>0</v>
      </c>
      <c r="N215" s="31">
        <f t="shared" si="52"/>
        <v>25189321</v>
      </c>
      <c r="O215" s="36">
        <f t="shared" si="53"/>
        <v>0.7751752646507073</v>
      </c>
      <c r="P215" s="31">
        <v>7803790</v>
      </c>
      <c r="Q215" s="31">
        <v>34122520</v>
      </c>
      <c r="R215" s="31">
        <v>30322460</v>
      </c>
      <c r="S215" s="31">
        <v>22280877</v>
      </c>
      <c r="T215" s="36">
        <f t="shared" si="54"/>
        <v>0.73479780334445155</v>
      </c>
      <c r="U215" s="36">
        <f t="shared" si="55"/>
        <v>0.1753237849814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34558805</v>
      </c>
      <c r="E216" s="32">
        <f>SUM(E208:E215)</f>
        <v>33846018</v>
      </c>
      <c r="F216" s="32">
        <f>SUM(F208:F215)</f>
        <v>8203819</v>
      </c>
      <c r="G216" s="37">
        <f t="shared" si="48"/>
        <v>0.23738723025868516</v>
      </c>
      <c r="H216" s="32">
        <f>SUM(H208:H215)</f>
        <v>8335302</v>
      </c>
      <c r="I216" s="37">
        <f t="shared" si="49"/>
        <v>0.24119184676669231</v>
      </c>
      <c r="J216" s="32">
        <f>SUM(J208:J215)</f>
        <v>9343156</v>
      </c>
      <c r="K216" s="37">
        <f t="shared" si="50"/>
        <v>0.27604889886898953</v>
      </c>
      <c r="L216" s="32">
        <f>SUM(L208:L215)</f>
        <v>0</v>
      </c>
      <c r="M216" s="37">
        <f t="shared" si="51"/>
        <v>0</v>
      </c>
      <c r="N216" s="32">
        <f t="shared" si="52"/>
        <v>25882277</v>
      </c>
      <c r="O216" s="37">
        <f t="shared" si="53"/>
        <v>0.76470670789101391</v>
      </c>
      <c r="P216" s="32">
        <f>SUM(P208:P215)</f>
        <v>8052841</v>
      </c>
      <c r="Q216" s="32">
        <f>SUM(Q208:Q215)</f>
        <v>35510898</v>
      </c>
      <c r="R216" s="32">
        <f>SUM(R208:R215)</f>
        <v>31755649</v>
      </c>
      <c r="S216" s="32">
        <f>SUM(S208:S215)</f>
        <v>23159289</v>
      </c>
      <c r="T216" s="37">
        <f t="shared" si="54"/>
        <v>0.72929666781491376</v>
      </c>
      <c r="U216" s="37">
        <f t="shared" si="55"/>
        <v>0.16023102902441511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0</v>
      </c>
      <c r="E217" s="31">
        <v>0</v>
      </c>
      <c r="F217" s="31">
        <v>0</v>
      </c>
      <c r="G217" s="36">
        <f t="shared" si="48"/>
        <v>0</v>
      </c>
      <c r="H217" s="31">
        <v>0</v>
      </c>
      <c r="I217" s="36">
        <f t="shared" si="49"/>
        <v>0</v>
      </c>
      <c r="J217" s="31">
        <v>0</v>
      </c>
      <c r="K217" s="36">
        <f t="shared" si="50"/>
        <v>0</v>
      </c>
      <c r="L217" s="31">
        <v>0</v>
      </c>
      <c r="M217" s="36">
        <f t="shared" si="51"/>
        <v>0</v>
      </c>
      <c r="N217" s="31">
        <f t="shared" si="52"/>
        <v>0</v>
      </c>
      <c r="O217" s="36">
        <f t="shared" si="53"/>
        <v>0</v>
      </c>
      <c r="P217" s="31">
        <v>0</v>
      </c>
      <c r="Q217" s="31">
        <v>0</v>
      </c>
      <c r="R217" s="31">
        <v>0</v>
      </c>
      <c r="S217" s="31">
        <v>0</v>
      </c>
      <c r="T217" s="36">
        <f t="shared" si="54"/>
        <v>0</v>
      </c>
      <c r="U217" s="36">
        <f t="shared" si="55"/>
        <v>0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0</v>
      </c>
      <c r="E218" s="31">
        <v>0</v>
      </c>
      <c r="F218" s="31">
        <v>0</v>
      </c>
      <c r="G218" s="36">
        <f t="shared" si="48"/>
        <v>0</v>
      </c>
      <c r="H218" s="31">
        <v>0</v>
      </c>
      <c r="I218" s="36">
        <f t="shared" si="49"/>
        <v>0</v>
      </c>
      <c r="J218" s="31">
        <v>0</v>
      </c>
      <c r="K218" s="36">
        <f t="shared" si="50"/>
        <v>0</v>
      </c>
      <c r="L218" s="31">
        <v>0</v>
      </c>
      <c r="M218" s="36">
        <f t="shared" si="51"/>
        <v>0</v>
      </c>
      <c r="N218" s="31">
        <f t="shared" si="52"/>
        <v>0</v>
      </c>
      <c r="O218" s="36">
        <f t="shared" si="53"/>
        <v>0</v>
      </c>
      <c r="P218" s="31">
        <v>0</v>
      </c>
      <c r="Q218" s="31">
        <v>0</v>
      </c>
      <c r="R218" s="31">
        <v>0</v>
      </c>
      <c r="S218" s="31">
        <v>0</v>
      </c>
      <c r="T218" s="36">
        <f t="shared" si="54"/>
        <v>0</v>
      </c>
      <c r="U218" s="36">
        <f t="shared" si="55"/>
        <v>0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0</v>
      </c>
      <c r="E219" s="31">
        <v>0</v>
      </c>
      <c r="F219" s="31">
        <v>0</v>
      </c>
      <c r="G219" s="36">
        <f t="shared" si="48"/>
        <v>0</v>
      </c>
      <c r="H219" s="31">
        <v>0</v>
      </c>
      <c r="I219" s="36">
        <f t="shared" si="49"/>
        <v>0</v>
      </c>
      <c r="J219" s="31">
        <v>0</v>
      </c>
      <c r="K219" s="36">
        <f t="shared" si="50"/>
        <v>0</v>
      </c>
      <c r="L219" s="31">
        <v>0</v>
      </c>
      <c r="M219" s="36">
        <f t="shared" si="51"/>
        <v>0</v>
      </c>
      <c r="N219" s="31">
        <f t="shared" si="52"/>
        <v>0</v>
      </c>
      <c r="O219" s="36">
        <f t="shared" si="53"/>
        <v>0</v>
      </c>
      <c r="P219" s="31">
        <v>0</v>
      </c>
      <c r="Q219" s="31">
        <v>0</v>
      </c>
      <c r="R219" s="31">
        <v>0</v>
      </c>
      <c r="S219" s="31">
        <v>0</v>
      </c>
      <c r="T219" s="36">
        <f t="shared" si="54"/>
        <v>0</v>
      </c>
      <c r="U219" s="36">
        <f t="shared" si="55"/>
        <v>0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0</v>
      </c>
      <c r="E220" s="31">
        <v>0</v>
      </c>
      <c r="F220" s="31">
        <v>0</v>
      </c>
      <c r="G220" s="36">
        <f t="shared" si="48"/>
        <v>0</v>
      </c>
      <c r="H220" s="31">
        <v>0</v>
      </c>
      <c r="I220" s="36">
        <f t="shared" si="49"/>
        <v>0</v>
      </c>
      <c r="J220" s="31">
        <v>0</v>
      </c>
      <c r="K220" s="36">
        <f t="shared" si="50"/>
        <v>0</v>
      </c>
      <c r="L220" s="31">
        <v>0</v>
      </c>
      <c r="M220" s="36">
        <f t="shared" si="51"/>
        <v>0</v>
      </c>
      <c r="N220" s="31">
        <f t="shared" si="52"/>
        <v>0</v>
      </c>
      <c r="O220" s="36">
        <f t="shared" si="53"/>
        <v>0</v>
      </c>
      <c r="P220" s="31">
        <v>0</v>
      </c>
      <c r="Q220" s="31">
        <v>36480</v>
      </c>
      <c r="R220" s="31">
        <v>36480</v>
      </c>
      <c r="S220" s="31">
        <v>0</v>
      </c>
      <c r="T220" s="36">
        <f t="shared" si="54"/>
        <v>0</v>
      </c>
      <c r="U220" s="36">
        <f t="shared" si="55"/>
        <v>0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0</v>
      </c>
      <c r="E221" s="31">
        <v>0</v>
      </c>
      <c r="F221" s="31">
        <v>0</v>
      </c>
      <c r="G221" s="36">
        <f t="shared" si="48"/>
        <v>0</v>
      </c>
      <c r="H221" s="31">
        <v>0</v>
      </c>
      <c r="I221" s="36">
        <f t="shared" si="49"/>
        <v>0</v>
      </c>
      <c r="J221" s="31">
        <v>0</v>
      </c>
      <c r="K221" s="36">
        <f t="shared" si="50"/>
        <v>0</v>
      </c>
      <c r="L221" s="31">
        <v>0</v>
      </c>
      <c r="M221" s="36">
        <f t="shared" si="51"/>
        <v>0</v>
      </c>
      <c r="N221" s="31">
        <f t="shared" si="52"/>
        <v>0</v>
      </c>
      <c r="O221" s="36">
        <f t="shared" si="53"/>
        <v>0</v>
      </c>
      <c r="P221" s="31">
        <v>0</v>
      </c>
      <c r="Q221" s="31">
        <v>0</v>
      </c>
      <c r="R221" s="31">
        <v>0</v>
      </c>
      <c r="S221" s="31">
        <v>0</v>
      </c>
      <c r="T221" s="36">
        <f t="shared" si="54"/>
        <v>0</v>
      </c>
      <c r="U221" s="36">
        <f t="shared" si="55"/>
        <v>0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0</v>
      </c>
      <c r="E222" s="31">
        <v>0</v>
      </c>
      <c r="F222" s="31">
        <v>0</v>
      </c>
      <c r="G222" s="36">
        <f t="shared" si="48"/>
        <v>0</v>
      </c>
      <c r="H222" s="31">
        <v>0</v>
      </c>
      <c r="I222" s="36">
        <f t="shared" si="49"/>
        <v>0</v>
      </c>
      <c r="J222" s="31">
        <v>0</v>
      </c>
      <c r="K222" s="36">
        <f t="shared" si="50"/>
        <v>0</v>
      </c>
      <c r="L222" s="31">
        <v>0</v>
      </c>
      <c r="M222" s="36">
        <f t="shared" si="51"/>
        <v>0</v>
      </c>
      <c r="N222" s="31">
        <f t="shared" si="52"/>
        <v>0</v>
      </c>
      <c r="O222" s="36">
        <f t="shared" si="53"/>
        <v>0</v>
      </c>
      <c r="P222" s="31">
        <v>0</v>
      </c>
      <c r="Q222" s="31">
        <v>0</v>
      </c>
      <c r="R222" s="31">
        <v>0</v>
      </c>
      <c r="S222" s="31">
        <v>0</v>
      </c>
      <c r="T222" s="36">
        <f t="shared" si="54"/>
        <v>0</v>
      </c>
      <c r="U222" s="36">
        <f t="shared" si="55"/>
        <v>0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43657283</v>
      </c>
      <c r="E223" s="31">
        <v>43294654</v>
      </c>
      <c r="F223" s="31">
        <v>9767302</v>
      </c>
      <c r="G223" s="36">
        <f t="shared" si="48"/>
        <v>0.22372674909705215</v>
      </c>
      <c r="H223" s="31">
        <v>10602647</v>
      </c>
      <c r="I223" s="36">
        <f t="shared" si="49"/>
        <v>0.24286089906236263</v>
      </c>
      <c r="J223" s="31">
        <v>9424220</v>
      </c>
      <c r="K223" s="36">
        <f t="shared" si="50"/>
        <v>0.21767629786347292</v>
      </c>
      <c r="L223" s="31">
        <v>0</v>
      </c>
      <c r="M223" s="36">
        <f t="shared" si="51"/>
        <v>0</v>
      </c>
      <c r="N223" s="31">
        <f t="shared" si="52"/>
        <v>29794169</v>
      </c>
      <c r="O223" s="36">
        <f t="shared" si="53"/>
        <v>0.68817200848862314</v>
      </c>
      <c r="P223" s="31">
        <v>9241612</v>
      </c>
      <c r="Q223" s="31">
        <v>43247134</v>
      </c>
      <c r="R223" s="31">
        <v>42584370</v>
      </c>
      <c r="S223" s="31">
        <v>25087911</v>
      </c>
      <c r="T223" s="36">
        <f t="shared" si="54"/>
        <v>0.58913425277866038</v>
      </c>
      <c r="U223" s="36">
        <f t="shared" si="55"/>
        <v>1.9759323373454762E-2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43657283</v>
      </c>
      <c r="E224" s="32">
        <f>SUM(E217:E223)</f>
        <v>43294654</v>
      </c>
      <c r="F224" s="32">
        <f>SUM(F217:F223)</f>
        <v>9767302</v>
      </c>
      <c r="G224" s="37">
        <f t="shared" si="48"/>
        <v>0.22372674909705215</v>
      </c>
      <c r="H224" s="32">
        <f>SUM(H217:H223)</f>
        <v>10602647</v>
      </c>
      <c r="I224" s="37">
        <f t="shared" si="49"/>
        <v>0.24286089906236263</v>
      </c>
      <c r="J224" s="32">
        <f>SUM(J217:J223)</f>
        <v>9424220</v>
      </c>
      <c r="K224" s="37">
        <f t="shared" si="50"/>
        <v>0.21767629786347292</v>
      </c>
      <c r="L224" s="32">
        <f>SUM(L217:L223)</f>
        <v>0</v>
      </c>
      <c r="M224" s="37">
        <f t="shared" si="51"/>
        <v>0</v>
      </c>
      <c r="N224" s="32">
        <f t="shared" si="52"/>
        <v>29794169</v>
      </c>
      <c r="O224" s="37">
        <f t="shared" si="53"/>
        <v>0.68817200848862314</v>
      </c>
      <c r="P224" s="32">
        <f>SUM(P217:P223)</f>
        <v>9241612</v>
      </c>
      <c r="Q224" s="32">
        <f>SUM(Q217:Q223)</f>
        <v>43283614</v>
      </c>
      <c r="R224" s="32">
        <f>SUM(R217:R223)</f>
        <v>42620850</v>
      </c>
      <c r="S224" s="32">
        <f>SUM(S217:S223)</f>
        <v>25087911</v>
      </c>
      <c r="T224" s="37">
        <f t="shared" si="54"/>
        <v>0.58863000151334377</v>
      </c>
      <c r="U224" s="37">
        <f t="shared" si="55"/>
        <v>1.9759323373454762E-2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300000</v>
      </c>
      <c r="E225" s="31">
        <v>300000</v>
      </c>
      <c r="F225" s="31">
        <v>21900</v>
      </c>
      <c r="G225" s="36">
        <f t="shared" si="48"/>
        <v>7.2999999999999995E-2</v>
      </c>
      <c r="H225" s="31">
        <v>210787</v>
      </c>
      <c r="I225" s="36">
        <f t="shared" si="49"/>
        <v>0.70262333333333338</v>
      </c>
      <c r="J225" s="31">
        <v>20400</v>
      </c>
      <c r="K225" s="36">
        <f t="shared" si="50"/>
        <v>6.8000000000000005E-2</v>
      </c>
      <c r="L225" s="31">
        <v>0</v>
      </c>
      <c r="M225" s="36">
        <f t="shared" si="51"/>
        <v>0</v>
      </c>
      <c r="N225" s="31">
        <f t="shared" si="52"/>
        <v>253087</v>
      </c>
      <c r="O225" s="36">
        <f t="shared" si="53"/>
        <v>0.84362333333333328</v>
      </c>
      <c r="P225" s="31">
        <v>-208578</v>
      </c>
      <c r="Q225" s="31">
        <v>500000</v>
      </c>
      <c r="R225" s="31">
        <v>500000</v>
      </c>
      <c r="S225" s="31">
        <v>377789</v>
      </c>
      <c r="T225" s="36">
        <f t="shared" si="54"/>
        <v>0.75557799999999997</v>
      </c>
      <c r="U225" s="36">
        <f t="shared" si="55"/>
        <v>-1.0978051376463482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11676662</v>
      </c>
      <c r="E226" s="31">
        <v>11321748</v>
      </c>
      <c r="F226" s="31">
        <v>3780122</v>
      </c>
      <c r="G226" s="36">
        <f t="shared" si="48"/>
        <v>0.32373310112085113</v>
      </c>
      <c r="H226" s="31">
        <v>4328317</v>
      </c>
      <c r="I226" s="36">
        <f t="shared" si="49"/>
        <v>0.3706810216823952</v>
      </c>
      <c r="J226" s="31">
        <v>3607035</v>
      </c>
      <c r="K226" s="36">
        <f t="shared" si="50"/>
        <v>0.31859347160880103</v>
      </c>
      <c r="L226" s="31">
        <v>0</v>
      </c>
      <c r="M226" s="36">
        <f t="shared" si="51"/>
        <v>0</v>
      </c>
      <c r="N226" s="31">
        <f t="shared" si="52"/>
        <v>11715474</v>
      </c>
      <c r="O226" s="36">
        <f t="shared" si="53"/>
        <v>1.0347760787468507</v>
      </c>
      <c r="P226" s="31">
        <v>4251324</v>
      </c>
      <c r="Q226" s="31">
        <v>18641446</v>
      </c>
      <c r="R226" s="31">
        <v>18792217</v>
      </c>
      <c r="S226" s="31">
        <v>14799236</v>
      </c>
      <c r="T226" s="36">
        <f t="shared" si="54"/>
        <v>0.78751942892102622</v>
      </c>
      <c r="U226" s="36">
        <f t="shared" si="55"/>
        <v>-0.15155019942022763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0</v>
      </c>
      <c r="E227" s="31">
        <v>0</v>
      </c>
      <c r="F227" s="31">
        <v>0</v>
      </c>
      <c r="G227" s="36">
        <f t="shared" si="48"/>
        <v>0</v>
      </c>
      <c r="H227" s="31">
        <v>0</v>
      </c>
      <c r="I227" s="36">
        <f t="shared" si="49"/>
        <v>0</v>
      </c>
      <c r="J227" s="31">
        <v>0</v>
      </c>
      <c r="K227" s="36">
        <f t="shared" si="50"/>
        <v>0</v>
      </c>
      <c r="L227" s="31">
        <v>0</v>
      </c>
      <c r="M227" s="36">
        <f t="shared" si="51"/>
        <v>0</v>
      </c>
      <c r="N227" s="31">
        <f t="shared" si="52"/>
        <v>0</v>
      </c>
      <c r="O227" s="36">
        <f t="shared" si="53"/>
        <v>0</v>
      </c>
      <c r="P227" s="31">
        <v>0</v>
      </c>
      <c r="Q227" s="31">
        <v>0</v>
      </c>
      <c r="R227" s="31">
        <v>0</v>
      </c>
      <c r="S227" s="31">
        <v>0</v>
      </c>
      <c r="T227" s="36">
        <f t="shared" si="54"/>
        <v>0</v>
      </c>
      <c r="U227" s="36">
        <f t="shared" si="55"/>
        <v>0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0</v>
      </c>
      <c r="E228" s="31">
        <v>0</v>
      </c>
      <c r="F228" s="31">
        <v>0</v>
      </c>
      <c r="G228" s="36">
        <f t="shared" si="48"/>
        <v>0</v>
      </c>
      <c r="H228" s="31">
        <v>0</v>
      </c>
      <c r="I228" s="36">
        <f t="shared" si="49"/>
        <v>0</v>
      </c>
      <c r="J228" s="31">
        <v>0</v>
      </c>
      <c r="K228" s="36">
        <f t="shared" si="50"/>
        <v>0</v>
      </c>
      <c r="L228" s="31">
        <v>0</v>
      </c>
      <c r="M228" s="36">
        <f t="shared" si="51"/>
        <v>0</v>
      </c>
      <c r="N228" s="31">
        <f t="shared" si="52"/>
        <v>0</v>
      </c>
      <c r="O228" s="36">
        <f t="shared" si="53"/>
        <v>0</v>
      </c>
      <c r="P228" s="31">
        <v>0</v>
      </c>
      <c r="Q228" s="31">
        <v>0</v>
      </c>
      <c r="R228" s="31">
        <v>0</v>
      </c>
      <c r="S228" s="31">
        <v>0</v>
      </c>
      <c r="T228" s="36">
        <f t="shared" si="54"/>
        <v>0</v>
      </c>
      <c r="U228" s="36">
        <f t="shared" si="55"/>
        <v>0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35571618</v>
      </c>
      <c r="E229" s="31">
        <v>35974202</v>
      </c>
      <c r="F229" s="31">
        <v>7855427</v>
      </c>
      <c r="G229" s="36">
        <f t="shared" si="48"/>
        <v>0.22083412118054344</v>
      </c>
      <c r="H229" s="31">
        <v>8456219</v>
      </c>
      <c r="I229" s="36">
        <f t="shared" si="49"/>
        <v>0.23772376617785562</v>
      </c>
      <c r="J229" s="31">
        <v>7506429</v>
      </c>
      <c r="K229" s="36">
        <f t="shared" si="50"/>
        <v>0.20866144577717111</v>
      </c>
      <c r="L229" s="31">
        <v>0</v>
      </c>
      <c r="M229" s="36">
        <f t="shared" si="51"/>
        <v>0</v>
      </c>
      <c r="N229" s="31">
        <f t="shared" si="52"/>
        <v>23818075</v>
      </c>
      <c r="O229" s="36">
        <f t="shared" si="53"/>
        <v>0.66208765381369683</v>
      </c>
      <c r="P229" s="31">
        <v>7544820</v>
      </c>
      <c r="Q229" s="31">
        <v>36719559</v>
      </c>
      <c r="R229" s="31">
        <v>35750149</v>
      </c>
      <c r="S229" s="31">
        <v>23736999</v>
      </c>
      <c r="T229" s="36">
        <f t="shared" si="54"/>
        <v>0.66396923268767361</v>
      </c>
      <c r="U229" s="36">
        <f t="shared" si="55"/>
        <v>-5.0883917707778004E-3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47548280</v>
      </c>
      <c r="E230" s="32">
        <f>SUM(E225:E229)</f>
        <v>47595950</v>
      </c>
      <c r="F230" s="32">
        <f>SUM(F225:F229)</f>
        <v>11657449</v>
      </c>
      <c r="G230" s="37">
        <f t="shared" si="48"/>
        <v>0.2451707822028473</v>
      </c>
      <c r="H230" s="32">
        <f>SUM(H225:H229)</f>
        <v>12995323</v>
      </c>
      <c r="I230" s="37">
        <f t="shared" si="49"/>
        <v>0.27330795141275355</v>
      </c>
      <c r="J230" s="32">
        <f>SUM(J225:J229)</f>
        <v>11133864</v>
      </c>
      <c r="K230" s="37">
        <f t="shared" si="50"/>
        <v>0.2339246091316593</v>
      </c>
      <c r="L230" s="32">
        <f>SUM(L225:L229)</f>
        <v>0</v>
      </c>
      <c r="M230" s="37">
        <f t="shared" si="51"/>
        <v>0</v>
      </c>
      <c r="N230" s="32">
        <f t="shared" si="52"/>
        <v>35786636</v>
      </c>
      <c r="O230" s="37">
        <f t="shared" si="53"/>
        <v>0.75188405736202346</v>
      </c>
      <c r="P230" s="32">
        <f>SUM(P225:P229)</f>
        <v>11587566</v>
      </c>
      <c r="Q230" s="32">
        <f>SUM(Q225:Q229)</f>
        <v>55861005</v>
      </c>
      <c r="R230" s="32">
        <f>SUM(R225:R229)</f>
        <v>55042366</v>
      </c>
      <c r="S230" s="32">
        <f>SUM(S225:S229)</f>
        <v>38914024</v>
      </c>
      <c r="T230" s="37">
        <f t="shared" si="54"/>
        <v>0.70698312641575034</v>
      </c>
      <c r="U230" s="37">
        <f t="shared" si="55"/>
        <v>-3.9154210642683762E-2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125764368</v>
      </c>
      <c r="E231" s="32">
        <f>SUM(E208:E215,E217:E223,E225:E229)</f>
        <v>124736622</v>
      </c>
      <c r="F231" s="32">
        <f>SUM(F208:F215,F217:F223,F225:F229)</f>
        <v>29628570</v>
      </c>
      <c r="G231" s="37">
        <f t="shared" si="48"/>
        <v>0.23558795286117926</v>
      </c>
      <c r="H231" s="32">
        <f>SUM(H208:H215,H217:H223,H225:H229)</f>
        <v>31933272</v>
      </c>
      <c r="I231" s="37">
        <f t="shared" si="49"/>
        <v>0.25391350911094307</v>
      </c>
      <c r="J231" s="32">
        <f>SUM(J208:J215,J217:J223,J225:J229)</f>
        <v>29901240</v>
      </c>
      <c r="K231" s="37">
        <f t="shared" si="50"/>
        <v>0.23971500526926245</v>
      </c>
      <c r="L231" s="32">
        <f>SUM(L208:L215,L217:L223,L225:L229)</f>
        <v>0</v>
      </c>
      <c r="M231" s="37">
        <f t="shared" si="51"/>
        <v>0</v>
      </c>
      <c r="N231" s="32">
        <f t="shared" si="52"/>
        <v>91463082</v>
      </c>
      <c r="O231" s="37">
        <f t="shared" si="53"/>
        <v>0.73324963056960124</v>
      </c>
      <c r="P231" s="32">
        <f>SUM(P208:P215,P217:P223,P225:P229)</f>
        <v>28882019</v>
      </c>
      <c r="Q231" s="32">
        <f>SUM(Q208:Q215,Q217:Q223,Q225:Q229)</f>
        <v>134655517</v>
      </c>
      <c r="R231" s="32">
        <f>SUM(R208:R215,R217:R223,R225:R229)</f>
        <v>129418865</v>
      </c>
      <c r="S231" s="32">
        <f>SUM(S208:S215,S217:S223,S225:S229)</f>
        <v>87161224</v>
      </c>
      <c r="T231" s="37">
        <f t="shared" si="54"/>
        <v>0.67348159791078377</v>
      </c>
      <c r="U231" s="37">
        <f t="shared" si="55"/>
        <v>3.5289118811257625E-2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1058325</v>
      </c>
      <c r="E234" s="31">
        <v>1018325</v>
      </c>
      <c r="F234" s="31">
        <v>125028</v>
      </c>
      <c r="G234" s="36">
        <f t="shared" ref="G234:G260" si="56">IF(($D234     =0),0,($F234     /$D234     ))</f>
        <v>0.1181376231308908</v>
      </c>
      <c r="H234" s="31">
        <v>218692</v>
      </c>
      <c r="I234" s="36">
        <f t="shared" ref="I234:I260" si="57">IF(($D234     =0),0,($H234     /$D234     ))</f>
        <v>0.20663973732076629</v>
      </c>
      <c r="J234" s="31">
        <v>198668</v>
      </c>
      <c r="K234" s="36">
        <f t="shared" ref="K234:K260" si="58">IF(($E234     =0),0,($J234     /$E234     ))</f>
        <v>0.19509292220067267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542388</v>
      </c>
      <c r="O234" s="36">
        <f t="shared" ref="O234:O260" si="61">IF(($E234     =0),0,($N234     /$E234     ))</f>
        <v>0.53262759924385639</v>
      </c>
      <c r="P234" s="31">
        <v>94167</v>
      </c>
      <c r="Q234" s="31">
        <v>893668</v>
      </c>
      <c r="R234" s="31">
        <v>912023</v>
      </c>
      <c r="S234" s="31">
        <v>313404</v>
      </c>
      <c r="T234" s="36">
        <f t="shared" ref="T234:T260" si="62">IF(($R234     =0),0,($S234     /$R234     ))</f>
        <v>0.34363607058155332</v>
      </c>
      <c r="U234" s="36">
        <f t="shared" ref="U234:U260" si="63">IF(($P234     =0),0,(($J234     /$P234     )-1))</f>
        <v>1.1097412044559136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2135279</v>
      </c>
      <c r="E235" s="31">
        <v>2175279</v>
      </c>
      <c r="F235" s="31">
        <v>2166619</v>
      </c>
      <c r="G235" s="36">
        <f t="shared" si="56"/>
        <v>1.01467723889946</v>
      </c>
      <c r="H235" s="31">
        <v>1927852</v>
      </c>
      <c r="I235" s="36">
        <f t="shared" si="57"/>
        <v>0.90285719102749573</v>
      </c>
      <c r="J235" s="31">
        <v>1888430</v>
      </c>
      <c r="K235" s="36">
        <f t="shared" si="58"/>
        <v>0.86813231773947153</v>
      </c>
      <c r="L235" s="31">
        <v>0</v>
      </c>
      <c r="M235" s="36">
        <f t="shared" si="59"/>
        <v>0</v>
      </c>
      <c r="N235" s="31">
        <f t="shared" si="60"/>
        <v>5982901</v>
      </c>
      <c r="O235" s="36">
        <f t="shared" si="61"/>
        <v>2.7504062697244813</v>
      </c>
      <c r="P235" s="31">
        <v>2304054</v>
      </c>
      <c r="Q235" s="31">
        <v>1992811</v>
      </c>
      <c r="R235" s="31">
        <v>8276233</v>
      </c>
      <c r="S235" s="31">
        <v>7083665</v>
      </c>
      <c r="T235" s="36">
        <f t="shared" si="62"/>
        <v>0.85590449181408979</v>
      </c>
      <c r="U235" s="36">
        <f t="shared" si="63"/>
        <v>-0.18038813326423775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0</v>
      </c>
      <c r="E236" s="31">
        <v>0</v>
      </c>
      <c r="F236" s="31">
        <v>0</v>
      </c>
      <c r="G236" s="36">
        <f t="shared" si="56"/>
        <v>0</v>
      </c>
      <c r="H236" s="31">
        <v>0</v>
      </c>
      <c r="I236" s="36">
        <f t="shared" si="57"/>
        <v>0</v>
      </c>
      <c r="J236" s="31">
        <v>0</v>
      </c>
      <c r="K236" s="36">
        <f t="shared" si="58"/>
        <v>0</v>
      </c>
      <c r="L236" s="31">
        <v>0</v>
      </c>
      <c r="M236" s="36">
        <f t="shared" si="59"/>
        <v>0</v>
      </c>
      <c r="N236" s="31">
        <f t="shared" si="60"/>
        <v>0</v>
      </c>
      <c r="O236" s="36">
        <f t="shared" si="61"/>
        <v>0</v>
      </c>
      <c r="P236" s="31">
        <v>0</v>
      </c>
      <c r="Q236" s="31">
        <v>0</v>
      </c>
      <c r="R236" s="31">
        <v>0</v>
      </c>
      <c r="S236" s="31">
        <v>0</v>
      </c>
      <c r="T236" s="36">
        <f t="shared" si="62"/>
        <v>0</v>
      </c>
      <c r="U236" s="36">
        <f t="shared" si="63"/>
        <v>0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0</v>
      </c>
      <c r="E237" s="31">
        <v>0</v>
      </c>
      <c r="F237" s="31">
        <v>0</v>
      </c>
      <c r="G237" s="36">
        <f t="shared" si="56"/>
        <v>0</v>
      </c>
      <c r="H237" s="31">
        <v>0</v>
      </c>
      <c r="I237" s="36">
        <f t="shared" si="57"/>
        <v>0</v>
      </c>
      <c r="J237" s="31">
        <v>0</v>
      </c>
      <c r="K237" s="36">
        <f t="shared" si="58"/>
        <v>0</v>
      </c>
      <c r="L237" s="31">
        <v>0</v>
      </c>
      <c r="M237" s="36">
        <f t="shared" si="59"/>
        <v>0</v>
      </c>
      <c r="N237" s="31">
        <f t="shared" si="60"/>
        <v>0</v>
      </c>
      <c r="O237" s="36">
        <f t="shared" si="61"/>
        <v>0</v>
      </c>
      <c r="P237" s="31">
        <v>0</v>
      </c>
      <c r="Q237" s="31">
        <v>0</v>
      </c>
      <c r="R237" s="31">
        <v>0</v>
      </c>
      <c r="S237" s="31">
        <v>0</v>
      </c>
      <c r="T237" s="36">
        <f t="shared" si="62"/>
        <v>0</v>
      </c>
      <c r="U237" s="36">
        <f t="shared" si="63"/>
        <v>0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0</v>
      </c>
      <c r="E238" s="31">
        <v>0</v>
      </c>
      <c r="F238" s="31">
        <v>0</v>
      </c>
      <c r="G238" s="36">
        <f t="shared" si="56"/>
        <v>0</v>
      </c>
      <c r="H238" s="31">
        <v>0</v>
      </c>
      <c r="I238" s="36">
        <f t="shared" si="57"/>
        <v>0</v>
      </c>
      <c r="J238" s="31">
        <v>0</v>
      </c>
      <c r="K238" s="36">
        <f t="shared" si="58"/>
        <v>0</v>
      </c>
      <c r="L238" s="31">
        <v>0</v>
      </c>
      <c r="M238" s="36">
        <f t="shared" si="59"/>
        <v>0</v>
      </c>
      <c r="N238" s="31">
        <f t="shared" si="60"/>
        <v>0</v>
      </c>
      <c r="O238" s="36">
        <f t="shared" si="61"/>
        <v>0</v>
      </c>
      <c r="P238" s="31">
        <v>0</v>
      </c>
      <c r="Q238" s="31">
        <v>0</v>
      </c>
      <c r="R238" s="31">
        <v>0</v>
      </c>
      <c r="S238" s="31">
        <v>0</v>
      </c>
      <c r="T238" s="36">
        <f t="shared" si="62"/>
        <v>0</v>
      </c>
      <c r="U238" s="36">
        <f t="shared" si="63"/>
        <v>0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57853740</v>
      </c>
      <c r="E239" s="31">
        <v>56154013</v>
      </c>
      <c r="F239" s="31">
        <v>11200113</v>
      </c>
      <c r="G239" s="36">
        <f t="shared" si="56"/>
        <v>0.19359358617091998</v>
      </c>
      <c r="H239" s="31">
        <v>12242995</v>
      </c>
      <c r="I239" s="36">
        <f t="shared" si="57"/>
        <v>0.21161976736508306</v>
      </c>
      <c r="J239" s="31">
        <v>10938988</v>
      </c>
      <c r="K239" s="36">
        <f t="shared" si="58"/>
        <v>0.19480331708439075</v>
      </c>
      <c r="L239" s="31">
        <v>0</v>
      </c>
      <c r="M239" s="36">
        <f t="shared" si="59"/>
        <v>0</v>
      </c>
      <c r="N239" s="31">
        <f t="shared" si="60"/>
        <v>34382096</v>
      </c>
      <c r="O239" s="36">
        <f t="shared" si="61"/>
        <v>0.61228208213721069</v>
      </c>
      <c r="P239" s="31">
        <v>5872706</v>
      </c>
      <c r="Q239" s="31">
        <v>51399773</v>
      </c>
      <c r="R239" s="31">
        <v>49399800</v>
      </c>
      <c r="S239" s="31">
        <v>23985281</v>
      </c>
      <c r="T239" s="36">
        <f t="shared" si="62"/>
        <v>0.48553396977315699</v>
      </c>
      <c r="U239" s="36">
        <f t="shared" si="63"/>
        <v>0.86268272241109978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61047344</v>
      </c>
      <c r="E240" s="32">
        <f>SUM(E234:E239)</f>
        <v>59347617</v>
      </c>
      <c r="F240" s="32">
        <f>SUM(F234:F239)</f>
        <v>13491760</v>
      </c>
      <c r="G240" s="37">
        <f t="shared" si="56"/>
        <v>0.22100486468338409</v>
      </c>
      <c r="H240" s="32">
        <f>SUM(H234:H239)</f>
        <v>14389539</v>
      </c>
      <c r="I240" s="37">
        <f t="shared" si="57"/>
        <v>0.23571113921024966</v>
      </c>
      <c r="J240" s="32">
        <f>SUM(J234:J239)</f>
        <v>13026086</v>
      </c>
      <c r="K240" s="37">
        <f t="shared" si="58"/>
        <v>0.21948793664284785</v>
      </c>
      <c r="L240" s="32">
        <f>SUM(L234:L239)</f>
        <v>0</v>
      </c>
      <c r="M240" s="37">
        <f t="shared" si="59"/>
        <v>0</v>
      </c>
      <c r="N240" s="32">
        <f t="shared" si="60"/>
        <v>40907385</v>
      </c>
      <c r="O240" s="37">
        <f t="shared" si="61"/>
        <v>0.68928437345681459</v>
      </c>
      <c r="P240" s="32">
        <f>SUM(P234:P239)</f>
        <v>8270927</v>
      </c>
      <c r="Q240" s="32">
        <f>SUM(Q234:Q239)</f>
        <v>54286252</v>
      </c>
      <c r="R240" s="32">
        <f>SUM(R234:R239)</f>
        <v>58588056</v>
      </c>
      <c r="S240" s="32">
        <f>SUM(S234:S239)</f>
        <v>31382350</v>
      </c>
      <c r="T240" s="37">
        <f t="shared" si="62"/>
        <v>0.53564415928051956</v>
      </c>
      <c r="U240" s="37">
        <f t="shared" si="63"/>
        <v>0.57492455198794534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0</v>
      </c>
      <c r="E241" s="31">
        <v>0</v>
      </c>
      <c r="F241" s="31">
        <v>0</v>
      </c>
      <c r="G241" s="36">
        <f t="shared" si="56"/>
        <v>0</v>
      </c>
      <c r="H241" s="31">
        <v>0</v>
      </c>
      <c r="I241" s="36">
        <f t="shared" si="57"/>
        <v>0</v>
      </c>
      <c r="J241" s="31">
        <v>0</v>
      </c>
      <c r="K241" s="36">
        <f t="shared" si="58"/>
        <v>0</v>
      </c>
      <c r="L241" s="31">
        <v>0</v>
      </c>
      <c r="M241" s="36">
        <f t="shared" si="59"/>
        <v>0</v>
      </c>
      <c r="N241" s="31">
        <f t="shared" si="60"/>
        <v>0</v>
      </c>
      <c r="O241" s="36">
        <f t="shared" si="61"/>
        <v>0</v>
      </c>
      <c r="P241" s="31">
        <v>0</v>
      </c>
      <c r="Q241" s="31">
        <v>0</v>
      </c>
      <c r="R241" s="31">
        <v>0</v>
      </c>
      <c r="S241" s="31">
        <v>0</v>
      </c>
      <c r="T241" s="36">
        <f t="shared" si="62"/>
        <v>0</v>
      </c>
      <c r="U241" s="36">
        <f t="shared" si="63"/>
        <v>0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0</v>
      </c>
      <c r="E242" s="31">
        <v>0</v>
      </c>
      <c r="F242" s="31">
        <v>0</v>
      </c>
      <c r="G242" s="36">
        <f t="shared" si="56"/>
        <v>0</v>
      </c>
      <c r="H242" s="31">
        <v>0</v>
      </c>
      <c r="I242" s="36">
        <f t="shared" si="57"/>
        <v>0</v>
      </c>
      <c r="J242" s="31">
        <v>0</v>
      </c>
      <c r="K242" s="36">
        <f t="shared" si="58"/>
        <v>0</v>
      </c>
      <c r="L242" s="31">
        <v>0</v>
      </c>
      <c r="M242" s="36">
        <f t="shared" si="59"/>
        <v>0</v>
      </c>
      <c r="N242" s="31">
        <f t="shared" si="60"/>
        <v>0</v>
      </c>
      <c r="O242" s="36">
        <f t="shared" si="61"/>
        <v>0</v>
      </c>
      <c r="P242" s="31">
        <v>0</v>
      </c>
      <c r="Q242" s="31">
        <v>0</v>
      </c>
      <c r="R242" s="31">
        <v>0</v>
      </c>
      <c r="S242" s="31">
        <v>0</v>
      </c>
      <c r="T242" s="36">
        <f t="shared" si="62"/>
        <v>0</v>
      </c>
      <c r="U242" s="36">
        <f t="shared" si="63"/>
        <v>0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1320204</v>
      </c>
      <c r="E243" s="31">
        <v>4426909</v>
      </c>
      <c r="F243" s="31">
        <v>666485</v>
      </c>
      <c r="G243" s="36">
        <f t="shared" si="56"/>
        <v>0.50483485885514667</v>
      </c>
      <c r="H243" s="31">
        <v>1496152</v>
      </c>
      <c r="I243" s="36">
        <f t="shared" si="57"/>
        <v>1.1332733426046278</v>
      </c>
      <c r="J243" s="31">
        <v>1082582</v>
      </c>
      <c r="K243" s="36">
        <f t="shared" si="58"/>
        <v>0.24454579933764167</v>
      </c>
      <c r="L243" s="31">
        <v>0</v>
      </c>
      <c r="M243" s="36">
        <f t="shared" si="59"/>
        <v>0</v>
      </c>
      <c r="N243" s="31">
        <f t="shared" si="60"/>
        <v>3245219</v>
      </c>
      <c r="O243" s="36">
        <f t="shared" si="61"/>
        <v>0.73306657082853977</v>
      </c>
      <c r="P243" s="31">
        <v>1036886</v>
      </c>
      <c r="Q243" s="31">
        <v>1272060</v>
      </c>
      <c r="R243" s="31">
        <v>4376133</v>
      </c>
      <c r="S243" s="31">
        <v>3222033</v>
      </c>
      <c r="T243" s="36">
        <f t="shared" si="62"/>
        <v>0.73627401178163465</v>
      </c>
      <c r="U243" s="36">
        <f t="shared" si="63"/>
        <v>4.4070418541671819E-2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0</v>
      </c>
      <c r="E244" s="31">
        <v>0</v>
      </c>
      <c r="F244" s="31">
        <v>0</v>
      </c>
      <c r="G244" s="36">
        <f t="shared" si="56"/>
        <v>0</v>
      </c>
      <c r="H244" s="31">
        <v>0</v>
      </c>
      <c r="I244" s="36">
        <f t="shared" si="57"/>
        <v>0</v>
      </c>
      <c r="J244" s="31">
        <v>0</v>
      </c>
      <c r="K244" s="36">
        <f t="shared" si="58"/>
        <v>0</v>
      </c>
      <c r="L244" s="31">
        <v>0</v>
      </c>
      <c r="M244" s="36">
        <f t="shared" si="59"/>
        <v>0</v>
      </c>
      <c r="N244" s="31">
        <f t="shared" si="60"/>
        <v>0</v>
      </c>
      <c r="O244" s="36">
        <f t="shared" si="61"/>
        <v>0</v>
      </c>
      <c r="P244" s="31">
        <v>0</v>
      </c>
      <c r="Q244" s="31">
        <v>0</v>
      </c>
      <c r="R244" s="31">
        <v>0</v>
      </c>
      <c r="S244" s="31">
        <v>0</v>
      </c>
      <c r="T244" s="36">
        <f t="shared" si="62"/>
        <v>0</v>
      </c>
      <c r="U244" s="36">
        <f t="shared" si="63"/>
        <v>0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0</v>
      </c>
      <c r="E245" s="31">
        <v>0</v>
      </c>
      <c r="F245" s="31">
        <v>0</v>
      </c>
      <c r="G245" s="36">
        <f t="shared" si="56"/>
        <v>0</v>
      </c>
      <c r="H245" s="31">
        <v>0</v>
      </c>
      <c r="I245" s="36">
        <f t="shared" si="57"/>
        <v>0</v>
      </c>
      <c r="J245" s="31">
        <v>0</v>
      </c>
      <c r="K245" s="36">
        <f t="shared" si="58"/>
        <v>0</v>
      </c>
      <c r="L245" s="31">
        <v>0</v>
      </c>
      <c r="M245" s="36">
        <f t="shared" si="59"/>
        <v>0</v>
      </c>
      <c r="N245" s="31">
        <f t="shared" si="60"/>
        <v>0</v>
      </c>
      <c r="O245" s="36">
        <f t="shared" si="61"/>
        <v>0</v>
      </c>
      <c r="P245" s="31">
        <v>0</v>
      </c>
      <c r="Q245" s="31">
        <v>0</v>
      </c>
      <c r="R245" s="31">
        <v>0</v>
      </c>
      <c r="S245" s="31">
        <v>0</v>
      </c>
      <c r="T245" s="36">
        <f t="shared" si="62"/>
        <v>0</v>
      </c>
      <c r="U245" s="36">
        <f t="shared" si="63"/>
        <v>0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0</v>
      </c>
      <c r="E246" s="31">
        <v>0</v>
      </c>
      <c r="F246" s="31">
        <v>0</v>
      </c>
      <c r="G246" s="36">
        <f t="shared" si="56"/>
        <v>0</v>
      </c>
      <c r="H246" s="31">
        <v>0</v>
      </c>
      <c r="I246" s="36">
        <f t="shared" si="57"/>
        <v>0</v>
      </c>
      <c r="J246" s="31">
        <v>0</v>
      </c>
      <c r="K246" s="36">
        <f t="shared" si="58"/>
        <v>0</v>
      </c>
      <c r="L246" s="31">
        <v>0</v>
      </c>
      <c r="M246" s="36">
        <f t="shared" si="59"/>
        <v>0</v>
      </c>
      <c r="N246" s="31">
        <f t="shared" si="60"/>
        <v>0</v>
      </c>
      <c r="O246" s="36">
        <f t="shared" si="61"/>
        <v>0</v>
      </c>
      <c r="P246" s="31">
        <v>0</v>
      </c>
      <c r="Q246" s="31">
        <v>0</v>
      </c>
      <c r="R246" s="31">
        <v>0</v>
      </c>
      <c r="S246" s="31">
        <v>0</v>
      </c>
      <c r="T246" s="36">
        <f t="shared" si="62"/>
        <v>0</v>
      </c>
      <c r="U246" s="36">
        <f t="shared" si="63"/>
        <v>0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1320204</v>
      </c>
      <c r="E247" s="32">
        <f>SUM(E241:E246)</f>
        <v>4426909</v>
      </c>
      <c r="F247" s="32">
        <f>SUM(F241:F246)</f>
        <v>666485</v>
      </c>
      <c r="G247" s="37">
        <f t="shared" si="56"/>
        <v>0.50483485885514667</v>
      </c>
      <c r="H247" s="32">
        <f>SUM(H241:H246)</f>
        <v>1496152</v>
      </c>
      <c r="I247" s="37">
        <f t="shared" si="57"/>
        <v>1.1332733426046278</v>
      </c>
      <c r="J247" s="32">
        <f>SUM(J241:J246)</f>
        <v>1082582</v>
      </c>
      <c r="K247" s="37">
        <f t="shared" si="58"/>
        <v>0.24454579933764167</v>
      </c>
      <c r="L247" s="32">
        <f>SUM(L241:L246)</f>
        <v>0</v>
      </c>
      <c r="M247" s="37">
        <f t="shared" si="59"/>
        <v>0</v>
      </c>
      <c r="N247" s="32">
        <f t="shared" si="60"/>
        <v>3245219</v>
      </c>
      <c r="O247" s="37">
        <f t="shared" si="61"/>
        <v>0.73306657082853977</v>
      </c>
      <c r="P247" s="32">
        <f>SUM(P241:P246)</f>
        <v>1036886</v>
      </c>
      <c r="Q247" s="32">
        <f>SUM(Q241:Q246)</f>
        <v>1272060</v>
      </c>
      <c r="R247" s="32">
        <f>SUM(R241:R246)</f>
        <v>4376133</v>
      </c>
      <c r="S247" s="32">
        <f>SUM(S241:S246)</f>
        <v>3222033</v>
      </c>
      <c r="T247" s="37">
        <f t="shared" si="62"/>
        <v>0.73627401178163465</v>
      </c>
      <c r="U247" s="37">
        <f t="shared" si="63"/>
        <v>4.4070418541671819E-2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0</v>
      </c>
      <c r="E248" s="31">
        <v>0</v>
      </c>
      <c r="F248" s="31">
        <v>0</v>
      </c>
      <c r="G248" s="36">
        <f t="shared" si="56"/>
        <v>0</v>
      </c>
      <c r="H248" s="31">
        <v>0</v>
      </c>
      <c r="I248" s="36">
        <f t="shared" si="57"/>
        <v>0</v>
      </c>
      <c r="J248" s="31">
        <v>0</v>
      </c>
      <c r="K248" s="36">
        <f t="shared" si="58"/>
        <v>0</v>
      </c>
      <c r="L248" s="31">
        <v>0</v>
      </c>
      <c r="M248" s="36">
        <f t="shared" si="59"/>
        <v>0</v>
      </c>
      <c r="N248" s="31">
        <f t="shared" si="60"/>
        <v>0</v>
      </c>
      <c r="O248" s="36">
        <f t="shared" si="61"/>
        <v>0</v>
      </c>
      <c r="P248" s="31">
        <v>0</v>
      </c>
      <c r="Q248" s="31">
        <v>0</v>
      </c>
      <c r="R248" s="31">
        <v>0</v>
      </c>
      <c r="S248" s="31">
        <v>0</v>
      </c>
      <c r="T248" s="36">
        <f t="shared" si="62"/>
        <v>0</v>
      </c>
      <c r="U248" s="36">
        <f t="shared" si="63"/>
        <v>0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0</v>
      </c>
      <c r="E249" s="31">
        <v>0</v>
      </c>
      <c r="F249" s="31">
        <v>0</v>
      </c>
      <c r="G249" s="36">
        <f t="shared" si="56"/>
        <v>0</v>
      </c>
      <c r="H249" s="31">
        <v>0</v>
      </c>
      <c r="I249" s="36">
        <f t="shared" si="57"/>
        <v>0</v>
      </c>
      <c r="J249" s="31">
        <v>0</v>
      </c>
      <c r="K249" s="36">
        <f t="shared" si="58"/>
        <v>0</v>
      </c>
      <c r="L249" s="31">
        <v>0</v>
      </c>
      <c r="M249" s="36">
        <f t="shared" si="59"/>
        <v>0</v>
      </c>
      <c r="N249" s="31">
        <f t="shared" si="60"/>
        <v>0</v>
      </c>
      <c r="O249" s="36">
        <f t="shared" si="61"/>
        <v>0</v>
      </c>
      <c r="P249" s="31">
        <v>0</v>
      </c>
      <c r="Q249" s="31">
        <v>0</v>
      </c>
      <c r="R249" s="31">
        <v>0</v>
      </c>
      <c r="S249" s="31">
        <v>0</v>
      </c>
      <c r="T249" s="36">
        <f t="shared" si="62"/>
        <v>0</v>
      </c>
      <c r="U249" s="36">
        <f t="shared" si="63"/>
        <v>0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0</v>
      </c>
      <c r="E250" s="31">
        <v>0</v>
      </c>
      <c r="F250" s="31">
        <v>0</v>
      </c>
      <c r="G250" s="36">
        <f t="shared" si="56"/>
        <v>0</v>
      </c>
      <c r="H250" s="31">
        <v>0</v>
      </c>
      <c r="I250" s="36">
        <f t="shared" si="57"/>
        <v>0</v>
      </c>
      <c r="J250" s="31">
        <v>0</v>
      </c>
      <c r="K250" s="36">
        <f t="shared" si="58"/>
        <v>0</v>
      </c>
      <c r="L250" s="31">
        <v>0</v>
      </c>
      <c r="M250" s="36">
        <f t="shared" si="59"/>
        <v>0</v>
      </c>
      <c r="N250" s="31">
        <f t="shared" si="60"/>
        <v>0</v>
      </c>
      <c r="O250" s="36">
        <f t="shared" si="61"/>
        <v>0</v>
      </c>
      <c r="P250" s="31">
        <v>0</v>
      </c>
      <c r="Q250" s="31">
        <v>0</v>
      </c>
      <c r="R250" s="31">
        <v>0</v>
      </c>
      <c r="S250" s="31">
        <v>0</v>
      </c>
      <c r="T250" s="36">
        <f t="shared" si="62"/>
        <v>0</v>
      </c>
      <c r="U250" s="36">
        <f t="shared" si="63"/>
        <v>0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0</v>
      </c>
      <c r="E251" s="31">
        <v>0</v>
      </c>
      <c r="F251" s="31">
        <v>0</v>
      </c>
      <c r="G251" s="36">
        <f t="shared" si="56"/>
        <v>0</v>
      </c>
      <c r="H251" s="31">
        <v>0</v>
      </c>
      <c r="I251" s="36">
        <f t="shared" si="57"/>
        <v>0</v>
      </c>
      <c r="J251" s="31">
        <v>0</v>
      </c>
      <c r="K251" s="36">
        <f t="shared" si="58"/>
        <v>0</v>
      </c>
      <c r="L251" s="31">
        <v>0</v>
      </c>
      <c r="M251" s="36">
        <f t="shared" si="59"/>
        <v>0</v>
      </c>
      <c r="N251" s="31">
        <f t="shared" si="60"/>
        <v>0</v>
      </c>
      <c r="O251" s="36">
        <f t="shared" si="61"/>
        <v>0</v>
      </c>
      <c r="P251" s="31">
        <v>0</v>
      </c>
      <c r="Q251" s="31">
        <v>0</v>
      </c>
      <c r="R251" s="31">
        <v>0</v>
      </c>
      <c r="S251" s="31">
        <v>0</v>
      </c>
      <c r="T251" s="36">
        <f t="shared" si="62"/>
        <v>0</v>
      </c>
      <c r="U251" s="36">
        <f t="shared" si="63"/>
        <v>0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0</v>
      </c>
      <c r="E252" s="31">
        <v>0</v>
      </c>
      <c r="F252" s="31">
        <v>0</v>
      </c>
      <c r="G252" s="36">
        <f t="shared" si="56"/>
        <v>0</v>
      </c>
      <c r="H252" s="31">
        <v>0</v>
      </c>
      <c r="I252" s="36">
        <f t="shared" si="57"/>
        <v>0</v>
      </c>
      <c r="J252" s="31">
        <v>0</v>
      </c>
      <c r="K252" s="36">
        <f t="shared" si="58"/>
        <v>0</v>
      </c>
      <c r="L252" s="31">
        <v>0</v>
      </c>
      <c r="M252" s="36">
        <f t="shared" si="59"/>
        <v>0</v>
      </c>
      <c r="N252" s="31">
        <f t="shared" si="60"/>
        <v>0</v>
      </c>
      <c r="O252" s="36">
        <f t="shared" si="61"/>
        <v>0</v>
      </c>
      <c r="P252" s="31">
        <v>0</v>
      </c>
      <c r="Q252" s="31">
        <v>0</v>
      </c>
      <c r="R252" s="31">
        <v>0</v>
      </c>
      <c r="S252" s="31">
        <v>0</v>
      </c>
      <c r="T252" s="36">
        <f t="shared" si="62"/>
        <v>0</v>
      </c>
      <c r="U252" s="36">
        <f t="shared" si="63"/>
        <v>0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0</v>
      </c>
      <c r="E253" s="31">
        <v>0</v>
      </c>
      <c r="F253" s="31">
        <v>0</v>
      </c>
      <c r="G253" s="36">
        <f t="shared" si="56"/>
        <v>0</v>
      </c>
      <c r="H253" s="31">
        <v>0</v>
      </c>
      <c r="I253" s="36">
        <f t="shared" si="57"/>
        <v>0</v>
      </c>
      <c r="J253" s="31">
        <v>0</v>
      </c>
      <c r="K253" s="36">
        <f t="shared" si="58"/>
        <v>0</v>
      </c>
      <c r="L253" s="31">
        <v>0</v>
      </c>
      <c r="M253" s="36">
        <f t="shared" si="59"/>
        <v>0</v>
      </c>
      <c r="N253" s="31">
        <f t="shared" si="60"/>
        <v>0</v>
      </c>
      <c r="O253" s="36">
        <f t="shared" si="61"/>
        <v>0</v>
      </c>
      <c r="P253" s="31">
        <v>0</v>
      </c>
      <c r="Q253" s="31">
        <v>0</v>
      </c>
      <c r="R253" s="31">
        <v>0</v>
      </c>
      <c r="S253" s="31">
        <v>0</v>
      </c>
      <c r="T253" s="36">
        <f t="shared" si="62"/>
        <v>0</v>
      </c>
      <c r="U253" s="36">
        <f t="shared" si="63"/>
        <v>0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0</v>
      </c>
      <c r="E254" s="32">
        <f>SUM(E248:E253)</f>
        <v>0</v>
      </c>
      <c r="F254" s="32">
        <f>SUM(F248:F253)</f>
        <v>0</v>
      </c>
      <c r="G254" s="37">
        <f t="shared" si="56"/>
        <v>0</v>
      </c>
      <c r="H254" s="32">
        <f>SUM(H248:H253)</f>
        <v>0</v>
      </c>
      <c r="I254" s="37">
        <f t="shared" si="57"/>
        <v>0</v>
      </c>
      <c r="J254" s="32">
        <f>SUM(J248:J253)</f>
        <v>0</v>
      </c>
      <c r="K254" s="37">
        <f t="shared" si="58"/>
        <v>0</v>
      </c>
      <c r="L254" s="32">
        <f>SUM(L248:L253)</f>
        <v>0</v>
      </c>
      <c r="M254" s="37">
        <f t="shared" si="59"/>
        <v>0</v>
      </c>
      <c r="N254" s="32">
        <f t="shared" si="60"/>
        <v>0</v>
      </c>
      <c r="O254" s="37">
        <f t="shared" si="61"/>
        <v>0</v>
      </c>
      <c r="P254" s="32">
        <f>SUM(P248:P253)</f>
        <v>0</v>
      </c>
      <c r="Q254" s="32">
        <f>SUM(Q248:Q253)</f>
        <v>0</v>
      </c>
      <c r="R254" s="32">
        <f>SUM(R248:R253)</f>
        <v>0</v>
      </c>
      <c r="S254" s="32">
        <f>SUM(S248:S253)</f>
        <v>0</v>
      </c>
      <c r="T254" s="37">
        <f t="shared" si="62"/>
        <v>0</v>
      </c>
      <c r="U254" s="37">
        <f t="shared" si="63"/>
        <v>0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173008</v>
      </c>
      <c r="E255" s="31">
        <v>173008</v>
      </c>
      <c r="F255" s="31">
        <v>0</v>
      </c>
      <c r="G255" s="36">
        <f t="shared" si="56"/>
        <v>0</v>
      </c>
      <c r="H255" s="31">
        <v>0</v>
      </c>
      <c r="I255" s="36">
        <f t="shared" si="57"/>
        <v>0</v>
      </c>
      <c r="J255" s="31">
        <v>169</v>
      </c>
      <c r="K255" s="36">
        <f t="shared" si="58"/>
        <v>9.7683344122815132E-4</v>
      </c>
      <c r="L255" s="31">
        <v>0</v>
      </c>
      <c r="M255" s="36">
        <f t="shared" si="59"/>
        <v>0</v>
      </c>
      <c r="N255" s="31">
        <f t="shared" si="60"/>
        <v>169</v>
      </c>
      <c r="O255" s="36">
        <f t="shared" si="61"/>
        <v>9.7683344122815132E-4</v>
      </c>
      <c r="P255" s="31">
        <v>2845</v>
      </c>
      <c r="Q255" s="31">
        <v>164201</v>
      </c>
      <c r="R255" s="31">
        <v>171201</v>
      </c>
      <c r="S255" s="31">
        <v>6357</v>
      </c>
      <c r="T255" s="36">
        <f t="shared" si="62"/>
        <v>3.713179245448333E-2</v>
      </c>
      <c r="U255" s="36">
        <f t="shared" si="63"/>
        <v>-0.94059753954305803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208653</v>
      </c>
      <c r="E256" s="31">
        <v>208653</v>
      </c>
      <c r="F256" s="31">
        <v>49170</v>
      </c>
      <c r="G256" s="36">
        <f t="shared" si="56"/>
        <v>0.23565441187042602</v>
      </c>
      <c r="H256" s="31">
        <v>67616</v>
      </c>
      <c r="I256" s="36">
        <f t="shared" si="57"/>
        <v>0.32405956300652278</v>
      </c>
      <c r="J256" s="31">
        <v>49170</v>
      </c>
      <c r="K256" s="36">
        <f t="shared" si="58"/>
        <v>0.23565441187042602</v>
      </c>
      <c r="L256" s="31">
        <v>0</v>
      </c>
      <c r="M256" s="36">
        <f t="shared" si="59"/>
        <v>0</v>
      </c>
      <c r="N256" s="31">
        <f t="shared" si="60"/>
        <v>165956</v>
      </c>
      <c r="O256" s="36">
        <f t="shared" si="61"/>
        <v>0.79536838674737487</v>
      </c>
      <c r="P256" s="31">
        <v>48384</v>
      </c>
      <c r="Q256" s="31">
        <v>196637</v>
      </c>
      <c r="R256" s="31">
        <v>196637</v>
      </c>
      <c r="S256" s="31">
        <v>157967</v>
      </c>
      <c r="T256" s="36">
        <f t="shared" si="62"/>
        <v>0.80334321618006788</v>
      </c>
      <c r="U256" s="36">
        <f t="shared" si="63"/>
        <v>1.6245039682539764E-2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1309830</v>
      </c>
      <c r="E257" s="31">
        <v>1154771</v>
      </c>
      <c r="F257" s="31">
        <v>119898</v>
      </c>
      <c r="G257" s="36">
        <f t="shared" si="56"/>
        <v>9.1537069696067425E-2</v>
      </c>
      <c r="H257" s="31">
        <v>146293</v>
      </c>
      <c r="I257" s="36">
        <f t="shared" si="57"/>
        <v>0.11168853973416397</v>
      </c>
      <c r="J257" s="31">
        <v>69157</v>
      </c>
      <c r="K257" s="36">
        <f t="shared" si="58"/>
        <v>5.9888064386791839E-2</v>
      </c>
      <c r="L257" s="31">
        <v>0</v>
      </c>
      <c r="M257" s="36">
        <f t="shared" si="59"/>
        <v>0</v>
      </c>
      <c r="N257" s="31">
        <f t="shared" si="60"/>
        <v>335348</v>
      </c>
      <c r="O257" s="36">
        <f t="shared" si="61"/>
        <v>0.29040216631695809</v>
      </c>
      <c r="P257" s="31">
        <v>806145</v>
      </c>
      <c r="Q257" s="31">
        <v>2024959</v>
      </c>
      <c r="R257" s="31">
        <v>3719285</v>
      </c>
      <c r="S257" s="31">
        <v>1233445</v>
      </c>
      <c r="T257" s="36">
        <f t="shared" si="62"/>
        <v>0.33163497822834226</v>
      </c>
      <c r="U257" s="36">
        <f t="shared" si="63"/>
        <v>-0.91421270366993534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0</v>
      </c>
      <c r="E258" s="31">
        <v>0</v>
      </c>
      <c r="F258" s="31">
        <v>0</v>
      </c>
      <c r="G258" s="36">
        <f t="shared" si="56"/>
        <v>0</v>
      </c>
      <c r="H258" s="31">
        <v>0</v>
      </c>
      <c r="I258" s="36">
        <f t="shared" si="57"/>
        <v>0</v>
      </c>
      <c r="J258" s="31">
        <v>0</v>
      </c>
      <c r="K258" s="36">
        <f t="shared" si="58"/>
        <v>0</v>
      </c>
      <c r="L258" s="31">
        <v>0</v>
      </c>
      <c r="M258" s="36">
        <f t="shared" si="59"/>
        <v>0</v>
      </c>
      <c r="N258" s="31">
        <f t="shared" si="60"/>
        <v>0</v>
      </c>
      <c r="O258" s="36">
        <f t="shared" si="61"/>
        <v>0</v>
      </c>
      <c r="P258" s="31">
        <v>0</v>
      </c>
      <c r="Q258" s="31">
        <v>0</v>
      </c>
      <c r="R258" s="31">
        <v>0</v>
      </c>
      <c r="S258" s="31">
        <v>0</v>
      </c>
      <c r="T258" s="36">
        <f t="shared" si="62"/>
        <v>0</v>
      </c>
      <c r="U258" s="36">
        <f t="shared" si="63"/>
        <v>0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1691491</v>
      </c>
      <c r="E259" s="32">
        <f>SUM(E255:E258)</f>
        <v>1536432</v>
      </c>
      <c r="F259" s="32">
        <f>SUM(F255:F258)</f>
        <v>169068</v>
      </c>
      <c r="G259" s="37">
        <f t="shared" si="56"/>
        <v>9.9952054134488447E-2</v>
      </c>
      <c r="H259" s="32">
        <f>SUM(H255:H258)</f>
        <v>213909</v>
      </c>
      <c r="I259" s="37">
        <f t="shared" si="57"/>
        <v>0.12646180204328608</v>
      </c>
      <c r="J259" s="32">
        <f>SUM(J255:J258)</f>
        <v>118496</v>
      </c>
      <c r="K259" s="37">
        <f t="shared" si="58"/>
        <v>7.7124142168348481E-2</v>
      </c>
      <c r="L259" s="32">
        <f>SUM(L255:L258)</f>
        <v>0</v>
      </c>
      <c r="M259" s="37">
        <f t="shared" si="59"/>
        <v>0</v>
      </c>
      <c r="N259" s="32">
        <f t="shared" si="60"/>
        <v>501473</v>
      </c>
      <c r="O259" s="37">
        <f t="shared" si="61"/>
        <v>0.32638802107740533</v>
      </c>
      <c r="P259" s="32">
        <f>SUM(P255:P258)</f>
        <v>857374</v>
      </c>
      <c r="Q259" s="32">
        <f>SUM(Q255:Q258)</f>
        <v>2385797</v>
      </c>
      <c r="R259" s="32">
        <f>SUM(R255:R258)</f>
        <v>4087123</v>
      </c>
      <c r="S259" s="32">
        <f>SUM(S255:S258)</f>
        <v>1397769</v>
      </c>
      <c r="T259" s="37">
        <f t="shared" si="62"/>
        <v>0.34199337773783661</v>
      </c>
      <c r="U259" s="37">
        <f t="shared" si="63"/>
        <v>-0.86179193677438315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64059039</v>
      </c>
      <c r="E260" s="32">
        <f>SUM(E234:E239,E241:E246,E248:E253,E255:E258)</f>
        <v>65310958</v>
      </c>
      <c r="F260" s="32">
        <f>SUM(F234:F239,F241:F246,F248:F253,F255:F258)</f>
        <v>14327313</v>
      </c>
      <c r="G260" s="37">
        <f t="shared" si="56"/>
        <v>0.22365794466570127</v>
      </c>
      <c r="H260" s="32">
        <f>SUM(H234:H239,H241:H246,H248:H253,H255:H258)</f>
        <v>16099600</v>
      </c>
      <c r="I260" s="37">
        <f t="shared" si="57"/>
        <v>0.25132440716133753</v>
      </c>
      <c r="J260" s="32">
        <f>SUM(J234:J239,J241:J246,J248:J253,J255:J258)</f>
        <v>14227164</v>
      </c>
      <c r="K260" s="37">
        <f t="shared" si="58"/>
        <v>0.21783731912185395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44654077</v>
      </c>
      <c r="O260" s="37">
        <f t="shared" si="61"/>
        <v>0.68371492881791751</v>
      </c>
      <c r="P260" s="32">
        <f>SUM(P234:P239,P241:P246,P248:P253,P255:P258)</f>
        <v>10165187</v>
      </c>
      <c r="Q260" s="32">
        <f>SUM(Q234:Q239,Q241:Q246,Q248:Q253,Q255:Q258)</f>
        <v>57944109</v>
      </c>
      <c r="R260" s="32">
        <f>SUM(R234:R239,R241:R246,R248:R253,R255:R258)</f>
        <v>67051312</v>
      </c>
      <c r="S260" s="32">
        <f>SUM(S234:S239,S241:S246,S248:S253,S255:S258)</f>
        <v>36002152</v>
      </c>
      <c r="T260" s="37">
        <f t="shared" si="62"/>
        <v>0.53693434067330403</v>
      </c>
      <c r="U260" s="37">
        <f t="shared" si="63"/>
        <v>0.39959687903429608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0</v>
      </c>
      <c r="E263" s="31">
        <v>0</v>
      </c>
      <c r="F263" s="31">
        <v>0</v>
      </c>
      <c r="G263" s="36">
        <f t="shared" ref="G263:G299" si="64">IF(($D263     =0),0,($F263     /$D263     ))</f>
        <v>0</v>
      </c>
      <c r="H263" s="31">
        <v>0</v>
      </c>
      <c r="I263" s="36">
        <f t="shared" ref="I263:I299" si="65">IF(($D263     =0),0,($H263     /$D263     ))</f>
        <v>0</v>
      </c>
      <c r="J263" s="31">
        <v>0</v>
      </c>
      <c r="K263" s="36">
        <f t="shared" ref="K263:K299" si="66">IF(($E263     =0),0,($J263     /$E263     ))</f>
        <v>0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0</v>
      </c>
      <c r="O263" s="36">
        <f t="shared" ref="O263:O299" si="69">IF(($E263     =0),0,($N263     /$E263     ))</f>
        <v>0</v>
      </c>
      <c r="P263" s="31">
        <v>0</v>
      </c>
      <c r="Q263" s="31">
        <v>0</v>
      </c>
      <c r="R263" s="31">
        <v>0</v>
      </c>
      <c r="S263" s="31">
        <v>0</v>
      </c>
      <c r="T263" s="36">
        <f t="shared" ref="T263:T299" si="70">IF(($R263     =0),0,($S263     /$R263     ))</f>
        <v>0</v>
      </c>
      <c r="U263" s="36">
        <f t="shared" ref="U263:U299" si="71">IF(($P263     =0),0,(($J263     /$P263     )-1))</f>
        <v>0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0</v>
      </c>
      <c r="E264" s="31">
        <v>0</v>
      </c>
      <c r="F264" s="31">
        <v>0</v>
      </c>
      <c r="G264" s="36">
        <f t="shared" si="64"/>
        <v>0</v>
      </c>
      <c r="H264" s="31">
        <v>0</v>
      </c>
      <c r="I264" s="36">
        <f t="shared" si="65"/>
        <v>0</v>
      </c>
      <c r="J264" s="31">
        <v>0</v>
      </c>
      <c r="K264" s="36">
        <f t="shared" si="66"/>
        <v>0</v>
      </c>
      <c r="L264" s="31">
        <v>0</v>
      </c>
      <c r="M264" s="36">
        <f t="shared" si="67"/>
        <v>0</v>
      </c>
      <c r="N264" s="31">
        <f t="shared" si="68"/>
        <v>0</v>
      </c>
      <c r="O264" s="36">
        <f t="shared" si="69"/>
        <v>0</v>
      </c>
      <c r="P264" s="31">
        <v>0</v>
      </c>
      <c r="Q264" s="31">
        <v>0</v>
      </c>
      <c r="R264" s="31">
        <v>0</v>
      </c>
      <c r="S264" s="31">
        <v>0</v>
      </c>
      <c r="T264" s="36">
        <f t="shared" si="70"/>
        <v>0</v>
      </c>
      <c r="U264" s="36">
        <f t="shared" si="71"/>
        <v>0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0</v>
      </c>
      <c r="E265" s="31">
        <v>0</v>
      </c>
      <c r="F265" s="31">
        <v>0</v>
      </c>
      <c r="G265" s="36">
        <f t="shared" si="64"/>
        <v>0</v>
      </c>
      <c r="H265" s="31">
        <v>0</v>
      </c>
      <c r="I265" s="36">
        <f t="shared" si="65"/>
        <v>0</v>
      </c>
      <c r="J265" s="31">
        <v>0</v>
      </c>
      <c r="K265" s="36">
        <f t="shared" si="66"/>
        <v>0</v>
      </c>
      <c r="L265" s="31">
        <v>0</v>
      </c>
      <c r="M265" s="36">
        <f t="shared" si="67"/>
        <v>0</v>
      </c>
      <c r="N265" s="31">
        <f t="shared" si="68"/>
        <v>0</v>
      </c>
      <c r="O265" s="36">
        <f t="shared" si="69"/>
        <v>0</v>
      </c>
      <c r="P265" s="31">
        <v>0</v>
      </c>
      <c r="Q265" s="31">
        <v>0</v>
      </c>
      <c r="R265" s="31">
        <v>0</v>
      </c>
      <c r="S265" s="31">
        <v>0</v>
      </c>
      <c r="T265" s="36">
        <f t="shared" si="70"/>
        <v>0</v>
      </c>
      <c r="U265" s="36">
        <f t="shared" si="71"/>
        <v>0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11326613</v>
      </c>
      <c r="E266" s="31">
        <v>10907773</v>
      </c>
      <c r="F266" s="31">
        <v>1556052</v>
      </c>
      <c r="G266" s="36">
        <f t="shared" si="64"/>
        <v>0.13738016828155072</v>
      </c>
      <c r="H266" s="31">
        <v>2852317</v>
      </c>
      <c r="I266" s="36">
        <f t="shared" si="65"/>
        <v>0.25182435384699731</v>
      </c>
      <c r="J266" s="31">
        <v>2407127</v>
      </c>
      <c r="K266" s="36">
        <f t="shared" si="66"/>
        <v>0.22067996831250522</v>
      </c>
      <c r="L266" s="31">
        <v>0</v>
      </c>
      <c r="M266" s="36">
        <f t="shared" si="67"/>
        <v>0</v>
      </c>
      <c r="N266" s="31">
        <f t="shared" si="68"/>
        <v>6815496</v>
      </c>
      <c r="O266" s="36">
        <f t="shared" si="69"/>
        <v>0.6248292845844885</v>
      </c>
      <c r="P266" s="31">
        <v>2122212</v>
      </c>
      <c r="Q266" s="31">
        <v>10722813</v>
      </c>
      <c r="R266" s="31">
        <v>9871901</v>
      </c>
      <c r="S266" s="31">
        <v>7031306</v>
      </c>
      <c r="T266" s="36">
        <f t="shared" si="70"/>
        <v>0.71225450903529119</v>
      </c>
      <c r="U266" s="36">
        <f t="shared" si="71"/>
        <v>0.13425378802871712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11326613</v>
      </c>
      <c r="E267" s="32">
        <f>SUM(E263:E266)</f>
        <v>10907773</v>
      </c>
      <c r="F267" s="32">
        <f>SUM(F263:F266)</f>
        <v>1556052</v>
      </c>
      <c r="G267" s="37">
        <f t="shared" si="64"/>
        <v>0.13738016828155072</v>
      </c>
      <c r="H267" s="32">
        <f>SUM(H263:H266)</f>
        <v>2852317</v>
      </c>
      <c r="I267" s="37">
        <f t="shared" si="65"/>
        <v>0.25182435384699731</v>
      </c>
      <c r="J267" s="32">
        <f>SUM(J263:J266)</f>
        <v>2407127</v>
      </c>
      <c r="K267" s="37">
        <f t="shared" si="66"/>
        <v>0.22067996831250522</v>
      </c>
      <c r="L267" s="32">
        <f>SUM(L263:L266)</f>
        <v>0</v>
      </c>
      <c r="M267" s="37">
        <f t="shared" si="67"/>
        <v>0</v>
      </c>
      <c r="N267" s="32">
        <f t="shared" si="68"/>
        <v>6815496</v>
      </c>
      <c r="O267" s="37">
        <f t="shared" si="69"/>
        <v>0.6248292845844885</v>
      </c>
      <c r="P267" s="32">
        <f>SUM(P263:P266)</f>
        <v>2122212</v>
      </c>
      <c r="Q267" s="32">
        <f>SUM(Q263:Q266)</f>
        <v>10722813</v>
      </c>
      <c r="R267" s="32">
        <f>SUM(R263:R266)</f>
        <v>9871901</v>
      </c>
      <c r="S267" s="32">
        <f>SUM(S263:S266)</f>
        <v>7031306</v>
      </c>
      <c r="T267" s="37">
        <f t="shared" si="70"/>
        <v>0.71225450903529119</v>
      </c>
      <c r="U267" s="37">
        <f t="shared" si="71"/>
        <v>0.13425378802871712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0</v>
      </c>
      <c r="E268" s="31">
        <v>0</v>
      </c>
      <c r="F268" s="31">
        <v>0</v>
      </c>
      <c r="G268" s="36">
        <f t="shared" si="64"/>
        <v>0</v>
      </c>
      <c r="H268" s="31">
        <v>0</v>
      </c>
      <c r="I268" s="36">
        <f t="shared" si="65"/>
        <v>0</v>
      </c>
      <c r="J268" s="31">
        <v>0</v>
      </c>
      <c r="K268" s="36">
        <f t="shared" si="66"/>
        <v>0</v>
      </c>
      <c r="L268" s="31">
        <v>0</v>
      </c>
      <c r="M268" s="36">
        <f t="shared" si="67"/>
        <v>0</v>
      </c>
      <c r="N268" s="31">
        <f t="shared" si="68"/>
        <v>0</v>
      </c>
      <c r="O268" s="36">
        <f t="shared" si="69"/>
        <v>0</v>
      </c>
      <c r="P268" s="31">
        <v>0</v>
      </c>
      <c r="Q268" s="31">
        <v>0</v>
      </c>
      <c r="R268" s="31">
        <v>0</v>
      </c>
      <c r="S268" s="31">
        <v>0</v>
      </c>
      <c r="T268" s="36">
        <f t="shared" si="70"/>
        <v>0</v>
      </c>
      <c r="U268" s="36">
        <f t="shared" si="71"/>
        <v>0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0</v>
      </c>
      <c r="E269" s="31">
        <v>0</v>
      </c>
      <c r="F269" s="31">
        <v>0</v>
      </c>
      <c r="G269" s="36">
        <f t="shared" si="64"/>
        <v>0</v>
      </c>
      <c r="H269" s="31">
        <v>0</v>
      </c>
      <c r="I269" s="36">
        <f t="shared" si="65"/>
        <v>0</v>
      </c>
      <c r="J269" s="31">
        <v>0</v>
      </c>
      <c r="K269" s="36">
        <f t="shared" si="66"/>
        <v>0</v>
      </c>
      <c r="L269" s="31">
        <v>0</v>
      </c>
      <c r="M269" s="36">
        <f t="shared" si="67"/>
        <v>0</v>
      </c>
      <c r="N269" s="31">
        <f t="shared" si="68"/>
        <v>0</v>
      </c>
      <c r="O269" s="36">
        <f t="shared" si="69"/>
        <v>0</v>
      </c>
      <c r="P269" s="31">
        <v>0</v>
      </c>
      <c r="Q269" s="31">
        <v>0</v>
      </c>
      <c r="R269" s="31">
        <v>0</v>
      </c>
      <c r="S269" s="31">
        <v>0</v>
      </c>
      <c r="T269" s="36">
        <f t="shared" si="70"/>
        <v>0</v>
      </c>
      <c r="U269" s="36">
        <f t="shared" si="71"/>
        <v>0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0</v>
      </c>
      <c r="E270" s="31">
        <v>0</v>
      </c>
      <c r="F270" s="31">
        <v>0</v>
      </c>
      <c r="G270" s="36">
        <f t="shared" si="64"/>
        <v>0</v>
      </c>
      <c r="H270" s="31">
        <v>0</v>
      </c>
      <c r="I270" s="36">
        <f t="shared" si="65"/>
        <v>0</v>
      </c>
      <c r="J270" s="31">
        <v>0</v>
      </c>
      <c r="K270" s="36">
        <f t="shared" si="66"/>
        <v>0</v>
      </c>
      <c r="L270" s="31">
        <v>0</v>
      </c>
      <c r="M270" s="36">
        <f t="shared" si="67"/>
        <v>0</v>
      </c>
      <c r="N270" s="31">
        <f t="shared" si="68"/>
        <v>0</v>
      </c>
      <c r="O270" s="36">
        <f t="shared" si="69"/>
        <v>0</v>
      </c>
      <c r="P270" s="31">
        <v>0</v>
      </c>
      <c r="Q270" s="31">
        <v>0</v>
      </c>
      <c r="R270" s="31">
        <v>0</v>
      </c>
      <c r="S270" s="31">
        <v>0</v>
      </c>
      <c r="T270" s="36">
        <f t="shared" si="70"/>
        <v>0</v>
      </c>
      <c r="U270" s="36">
        <f t="shared" si="71"/>
        <v>0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0</v>
      </c>
      <c r="E271" s="31">
        <v>0</v>
      </c>
      <c r="F271" s="31">
        <v>0</v>
      </c>
      <c r="G271" s="36">
        <f t="shared" si="64"/>
        <v>0</v>
      </c>
      <c r="H271" s="31">
        <v>0</v>
      </c>
      <c r="I271" s="36">
        <f t="shared" si="65"/>
        <v>0</v>
      </c>
      <c r="J271" s="31">
        <v>0</v>
      </c>
      <c r="K271" s="36">
        <f t="shared" si="66"/>
        <v>0</v>
      </c>
      <c r="L271" s="31">
        <v>0</v>
      </c>
      <c r="M271" s="36">
        <f t="shared" si="67"/>
        <v>0</v>
      </c>
      <c r="N271" s="31">
        <f t="shared" si="68"/>
        <v>0</v>
      </c>
      <c r="O271" s="36">
        <f t="shared" si="69"/>
        <v>0</v>
      </c>
      <c r="P271" s="31">
        <v>0</v>
      </c>
      <c r="Q271" s="31">
        <v>0</v>
      </c>
      <c r="R271" s="31">
        <v>0</v>
      </c>
      <c r="S271" s="31">
        <v>0</v>
      </c>
      <c r="T271" s="36">
        <f t="shared" si="70"/>
        <v>0</v>
      </c>
      <c r="U271" s="36">
        <f t="shared" si="71"/>
        <v>0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0</v>
      </c>
      <c r="E272" s="31">
        <v>0</v>
      </c>
      <c r="F272" s="31">
        <v>0</v>
      </c>
      <c r="G272" s="36">
        <f t="shared" si="64"/>
        <v>0</v>
      </c>
      <c r="H272" s="31">
        <v>0</v>
      </c>
      <c r="I272" s="36">
        <f t="shared" si="65"/>
        <v>0</v>
      </c>
      <c r="J272" s="31">
        <v>0</v>
      </c>
      <c r="K272" s="36">
        <f t="shared" si="66"/>
        <v>0</v>
      </c>
      <c r="L272" s="31">
        <v>0</v>
      </c>
      <c r="M272" s="36">
        <f t="shared" si="67"/>
        <v>0</v>
      </c>
      <c r="N272" s="31">
        <f t="shared" si="68"/>
        <v>0</v>
      </c>
      <c r="O272" s="36">
        <f t="shared" si="69"/>
        <v>0</v>
      </c>
      <c r="P272" s="31">
        <v>0</v>
      </c>
      <c r="Q272" s="31">
        <v>0</v>
      </c>
      <c r="R272" s="31">
        <v>0</v>
      </c>
      <c r="S272" s="31">
        <v>0</v>
      </c>
      <c r="T272" s="36">
        <f t="shared" si="70"/>
        <v>0</v>
      </c>
      <c r="U272" s="36">
        <f t="shared" si="71"/>
        <v>0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0</v>
      </c>
      <c r="E273" s="31">
        <v>0</v>
      </c>
      <c r="F273" s="31">
        <v>0</v>
      </c>
      <c r="G273" s="36">
        <f t="shared" si="64"/>
        <v>0</v>
      </c>
      <c r="H273" s="31">
        <v>0</v>
      </c>
      <c r="I273" s="36">
        <f t="shared" si="65"/>
        <v>0</v>
      </c>
      <c r="J273" s="31">
        <v>0</v>
      </c>
      <c r="K273" s="36">
        <f t="shared" si="66"/>
        <v>0</v>
      </c>
      <c r="L273" s="31">
        <v>0</v>
      </c>
      <c r="M273" s="36">
        <f t="shared" si="67"/>
        <v>0</v>
      </c>
      <c r="N273" s="31">
        <f t="shared" si="68"/>
        <v>0</v>
      </c>
      <c r="O273" s="36">
        <f t="shared" si="69"/>
        <v>0</v>
      </c>
      <c r="P273" s="31">
        <v>0</v>
      </c>
      <c r="Q273" s="31">
        <v>0</v>
      </c>
      <c r="R273" s="31">
        <v>0</v>
      </c>
      <c r="S273" s="31">
        <v>0</v>
      </c>
      <c r="T273" s="36">
        <f t="shared" si="70"/>
        <v>0</v>
      </c>
      <c r="U273" s="36">
        <f t="shared" si="71"/>
        <v>0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6153840</v>
      </c>
      <c r="E274" s="31">
        <v>6256988</v>
      </c>
      <c r="F274" s="31">
        <v>1467491</v>
      </c>
      <c r="G274" s="36">
        <f t="shared" si="64"/>
        <v>0.23846752596752596</v>
      </c>
      <c r="H274" s="31">
        <v>1741358</v>
      </c>
      <c r="I274" s="36">
        <f t="shared" si="65"/>
        <v>0.28297095797095795</v>
      </c>
      <c r="J274" s="31">
        <v>1430110</v>
      </c>
      <c r="K274" s="36">
        <f t="shared" si="66"/>
        <v>0.22856204934386962</v>
      </c>
      <c r="L274" s="31">
        <v>0</v>
      </c>
      <c r="M274" s="36">
        <f t="shared" si="67"/>
        <v>0</v>
      </c>
      <c r="N274" s="31">
        <f t="shared" si="68"/>
        <v>4638959</v>
      </c>
      <c r="O274" s="36">
        <f t="shared" si="69"/>
        <v>0.74140449046729828</v>
      </c>
      <c r="P274" s="31">
        <v>1389573</v>
      </c>
      <c r="Q274" s="31">
        <v>5851189</v>
      </c>
      <c r="R274" s="31">
        <v>6126550</v>
      </c>
      <c r="S274" s="31">
        <v>4438705</v>
      </c>
      <c r="T274" s="36">
        <f t="shared" si="70"/>
        <v>0.72450318694860893</v>
      </c>
      <c r="U274" s="36">
        <f t="shared" si="71"/>
        <v>2.9172270906242526E-2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6153840</v>
      </c>
      <c r="E275" s="32">
        <f>SUM(E268:E274)</f>
        <v>6256988</v>
      </c>
      <c r="F275" s="32">
        <f>SUM(F268:F274)</f>
        <v>1467491</v>
      </c>
      <c r="G275" s="37">
        <f t="shared" si="64"/>
        <v>0.23846752596752596</v>
      </c>
      <c r="H275" s="32">
        <f>SUM(H268:H274)</f>
        <v>1741358</v>
      </c>
      <c r="I275" s="37">
        <f t="shared" si="65"/>
        <v>0.28297095797095795</v>
      </c>
      <c r="J275" s="32">
        <f>SUM(J268:J274)</f>
        <v>1430110</v>
      </c>
      <c r="K275" s="37">
        <f t="shared" si="66"/>
        <v>0.22856204934386962</v>
      </c>
      <c r="L275" s="32">
        <f>SUM(L268:L274)</f>
        <v>0</v>
      </c>
      <c r="M275" s="37">
        <f t="shared" si="67"/>
        <v>0</v>
      </c>
      <c r="N275" s="32">
        <f t="shared" si="68"/>
        <v>4638959</v>
      </c>
      <c r="O275" s="37">
        <f t="shared" si="69"/>
        <v>0.74140449046729828</v>
      </c>
      <c r="P275" s="32">
        <f>SUM(P268:P274)</f>
        <v>1389573</v>
      </c>
      <c r="Q275" s="32">
        <f>SUM(Q268:Q274)</f>
        <v>5851189</v>
      </c>
      <c r="R275" s="32">
        <f>SUM(R268:R274)</f>
        <v>6126550</v>
      </c>
      <c r="S275" s="32">
        <f>SUM(S268:S274)</f>
        <v>4438705</v>
      </c>
      <c r="T275" s="37">
        <f t="shared" si="70"/>
        <v>0.72450318694860893</v>
      </c>
      <c r="U275" s="37">
        <f t="shared" si="71"/>
        <v>2.9172270906242526E-2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0</v>
      </c>
      <c r="E276" s="31">
        <v>0</v>
      </c>
      <c r="F276" s="31">
        <v>0</v>
      </c>
      <c r="G276" s="36">
        <f t="shared" si="64"/>
        <v>0</v>
      </c>
      <c r="H276" s="31">
        <v>0</v>
      </c>
      <c r="I276" s="36">
        <f t="shared" si="65"/>
        <v>0</v>
      </c>
      <c r="J276" s="31">
        <v>0</v>
      </c>
      <c r="K276" s="36">
        <f t="shared" si="66"/>
        <v>0</v>
      </c>
      <c r="L276" s="31">
        <v>0</v>
      </c>
      <c r="M276" s="36">
        <f t="shared" si="67"/>
        <v>0</v>
      </c>
      <c r="N276" s="31">
        <f t="shared" si="68"/>
        <v>0</v>
      </c>
      <c r="O276" s="36">
        <f t="shared" si="69"/>
        <v>0</v>
      </c>
      <c r="P276" s="31">
        <v>0</v>
      </c>
      <c r="Q276" s="31">
        <v>0</v>
      </c>
      <c r="R276" s="31">
        <v>0</v>
      </c>
      <c r="S276" s="31">
        <v>0</v>
      </c>
      <c r="T276" s="36">
        <f t="shared" si="70"/>
        <v>0</v>
      </c>
      <c r="U276" s="36">
        <f t="shared" si="71"/>
        <v>0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0</v>
      </c>
      <c r="E277" s="31">
        <v>0</v>
      </c>
      <c r="F277" s="31">
        <v>0</v>
      </c>
      <c r="G277" s="36">
        <f t="shared" si="64"/>
        <v>0</v>
      </c>
      <c r="H277" s="31">
        <v>0</v>
      </c>
      <c r="I277" s="36">
        <f t="shared" si="65"/>
        <v>0</v>
      </c>
      <c r="J277" s="31">
        <v>0</v>
      </c>
      <c r="K277" s="36">
        <f t="shared" si="66"/>
        <v>0</v>
      </c>
      <c r="L277" s="31">
        <v>0</v>
      </c>
      <c r="M277" s="36">
        <f t="shared" si="67"/>
        <v>0</v>
      </c>
      <c r="N277" s="31">
        <f t="shared" si="68"/>
        <v>0</v>
      </c>
      <c r="O277" s="36">
        <f t="shared" si="69"/>
        <v>0</v>
      </c>
      <c r="P277" s="31">
        <v>0</v>
      </c>
      <c r="Q277" s="31">
        <v>0</v>
      </c>
      <c r="R277" s="31">
        <v>0</v>
      </c>
      <c r="S277" s="31">
        <v>0</v>
      </c>
      <c r="T277" s="36">
        <f t="shared" si="70"/>
        <v>0</v>
      </c>
      <c r="U277" s="36">
        <f t="shared" si="71"/>
        <v>0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27300</v>
      </c>
      <c r="E278" s="31">
        <v>0</v>
      </c>
      <c r="F278" s="31">
        <v>0</v>
      </c>
      <c r="G278" s="36">
        <f t="shared" si="64"/>
        <v>0</v>
      </c>
      <c r="H278" s="31">
        <v>0</v>
      </c>
      <c r="I278" s="36">
        <f t="shared" si="65"/>
        <v>0</v>
      </c>
      <c r="J278" s="31">
        <v>0</v>
      </c>
      <c r="K278" s="36">
        <f t="shared" si="66"/>
        <v>0</v>
      </c>
      <c r="L278" s="31">
        <v>0</v>
      </c>
      <c r="M278" s="36">
        <f t="shared" si="67"/>
        <v>0</v>
      </c>
      <c r="N278" s="31">
        <f t="shared" si="68"/>
        <v>0</v>
      </c>
      <c r="O278" s="36">
        <f t="shared" si="69"/>
        <v>0</v>
      </c>
      <c r="P278" s="31">
        <v>0</v>
      </c>
      <c r="Q278" s="31">
        <v>0</v>
      </c>
      <c r="R278" s="31">
        <v>27300</v>
      </c>
      <c r="S278" s="31">
        <v>0</v>
      </c>
      <c r="T278" s="36">
        <f t="shared" si="70"/>
        <v>0</v>
      </c>
      <c r="U278" s="36">
        <f t="shared" si="71"/>
        <v>0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0</v>
      </c>
      <c r="E279" s="31">
        <v>0</v>
      </c>
      <c r="F279" s="31">
        <v>0</v>
      </c>
      <c r="G279" s="36">
        <f t="shared" si="64"/>
        <v>0</v>
      </c>
      <c r="H279" s="31">
        <v>0</v>
      </c>
      <c r="I279" s="36">
        <f t="shared" si="65"/>
        <v>0</v>
      </c>
      <c r="J279" s="31">
        <v>0</v>
      </c>
      <c r="K279" s="36">
        <f t="shared" si="66"/>
        <v>0</v>
      </c>
      <c r="L279" s="31">
        <v>0</v>
      </c>
      <c r="M279" s="36">
        <f t="shared" si="67"/>
        <v>0</v>
      </c>
      <c r="N279" s="31">
        <f t="shared" si="68"/>
        <v>0</v>
      </c>
      <c r="O279" s="36">
        <f t="shared" si="69"/>
        <v>0</v>
      </c>
      <c r="P279" s="31">
        <v>0</v>
      </c>
      <c r="Q279" s="31">
        <v>13500</v>
      </c>
      <c r="R279" s="31">
        <v>0</v>
      </c>
      <c r="S279" s="31">
        <v>0</v>
      </c>
      <c r="T279" s="36">
        <f t="shared" si="70"/>
        <v>0</v>
      </c>
      <c r="U279" s="36">
        <f t="shared" si="71"/>
        <v>0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0</v>
      </c>
      <c r="E280" s="31">
        <v>0</v>
      </c>
      <c r="F280" s="31">
        <v>0</v>
      </c>
      <c r="G280" s="36">
        <f t="shared" si="64"/>
        <v>0</v>
      </c>
      <c r="H280" s="31">
        <v>0</v>
      </c>
      <c r="I280" s="36">
        <f t="shared" si="65"/>
        <v>0</v>
      </c>
      <c r="J280" s="31">
        <v>0</v>
      </c>
      <c r="K280" s="36">
        <f t="shared" si="66"/>
        <v>0</v>
      </c>
      <c r="L280" s="31">
        <v>0</v>
      </c>
      <c r="M280" s="36">
        <f t="shared" si="67"/>
        <v>0</v>
      </c>
      <c r="N280" s="31">
        <f t="shared" si="68"/>
        <v>0</v>
      </c>
      <c r="O280" s="36">
        <f t="shared" si="69"/>
        <v>0</v>
      </c>
      <c r="P280" s="31">
        <v>0</v>
      </c>
      <c r="Q280" s="31">
        <v>0</v>
      </c>
      <c r="R280" s="31">
        <v>0</v>
      </c>
      <c r="S280" s="31">
        <v>0</v>
      </c>
      <c r="T280" s="36">
        <f t="shared" si="70"/>
        <v>0</v>
      </c>
      <c r="U280" s="36">
        <f t="shared" si="71"/>
        <v>0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0</v>
      </c>
      <c r="E281" s="31">
        <v>0</v>
      </c>
      <c r="F281" s="31">
        <v>0</v>
      </c>
      <c r="G281" s="36">
        <f t="shared" si="64"/>
        <v>0</v>
      </c>
      <c r="H281" s="31">
        <v>0</v>
      </c>
      <c r="I281" s="36">
        <f t="shared" si="65"/>
        <v>0</v>
      </c>
      <c r="J281" s="31">
        <v>0</v>
      </c>
      <c r="K281" s="36">
        <f t="shared" si="66"/>
        <v>0</v>
      </c>
      <c r="L281" s="31">
        <v>0</v>
      </c>
      <c r="M281" s="36">
        <f t="shared" si="67"/>
        <v>0</v>
      </c>
      <c r="N281" s="31">
        <f t="shared" si="68"/>
        <v>0</v>
      </c>
      <c r="O281" s="36">
        <f t="shared" si="69"/>
        <v>0</v>
      </c>
      <c r="P281" s="31">
        <v>0</v>
      </c>
      <c r="Q281" s="31">
        <v>0</v>
      </c>
      <c r="R281" s="31">
        <v>0</v>
      </c>
      <c r="S281" s="31">
        <v>0</v>
      </c>
      <c r="T281" s="36">
        <f t="shared" si="70"/>
        <v>0</v>
      </c>
      <c r="U281" s="36">
        <f t="shared" si="71"/>
        <v>0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0</v>
      </c>
      <c r="E282" s="31">
        <v>0</v>
      </c>
      <c r="F282" s="31">
        <v>0</v>
      </c>
      <c r="G282" s="36">
        <f t="shared" si="64"/>
        <v>0</v>
      </c>
      <c r="H282" s="31">
        <v>0</v>
      </c>
      <c r="I282" s="36">
        <f t="shared" si="65"/>
        <v>0</v>
      </c>
      <c r="J282" s="31">
        <v>0</v>
      </c>
      <c r="K282" s="36">
        <f t="shared" si="66"/>
        <v>0</v>
      </c>
      <c r="L282" s="31">
        <v>0</v>
      </c>
      <c r="M282" s="36">
        <f t="shared" si="67"/>
        <v>0</v>
      </c>
      <c r="N282" s="31">
        <f t="shared" si="68"/>
        <v>0</v>
      </c>
      <c r="O282" s="36">
        <f t="shared" si="69"/>
        <v>0</v>
      </c>
      <c r="P282" s="31">
        <v>0</v>
      </c>
      <c r="Q282" s="31">
        <v>0</v>
      </c>
      <c r="R282" s="31">
        <v>0</v>
      </c>
      <c r="S282" s="31">
        <v>0</v>
      </c>
      <c r="T282" s="36">
        <f t="shared" si="70"/>
        <v>0</v>
      </c>
      <c r="U282" s="36">
        <f t="shared" si="71"/>
        <v>0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0</v>
      </c>
      <c r="E283" s="31">
        <v>6</v>
      </c>
      <c r="F283" s="31">
        <v>0</v>
      </c>
      <c r="G283" s="36">
        <f t="shared" si="64"/>
        <v>0</v>
      </c>
      <c r="H283" s="31">
        <v>0</v>
      </c>
      <c r="I283" s="36">
        <f t="shared" si="65"/>
        <v>0</v>
      </c>
      <c r="J283" s="31">
        <v>0</v>
      </c>
      <c r="K283" s="36">
        <f t="shared" si="66"/>
        <v>0</v>
      </c>
      <c r="L283" s="31">
        <v>0</v>
      </c>
      <c r="M283" s="36">
        <f t="shared" si="67"/>
        <v>0</v>
      </c>
      <c r="N283" s="31">
        <f t="shared" si="68"/>
        <v>0</v>
      </c>
      <c r="O283" s="36">
        <f t="shared" si="69"/>
        <v>0</v>
      </c>
      <c r="P283" s="31">
        <v>0</v>
      </c>
      <c r="Q283" s="31">
        <v>8</v>
      </c>
      <c r="R283" s="31">
        <v>8</v>
      </c>
      <c r="S283" s="31">
        <v>0</v>
      </c>
      <c r="T283" s="36">
        <f t="shared" si="70"/>
        <v>0</v>
      </c>
      <c r="U283" s="36">
        <f t="shared" si="71"/>
        <v>0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9751567</v>
      </c>
      <c r="E284" s="31">
        <v>9124183</v>
      </c>
      <c r="F284" s="31">
        <v>2665689</v>
      </c>
      <c r="G284" s="36">
        <f t="shared" si="64"/>
        <v>0.27336006613091002</v>
      </c>
      <c r="H284" s="31">
        <v>2536628</v>
      </c>
      <c r="I284" s="36">
        <f t="shared" si="65"/>
        <v>0.2601251675756317</v>
      </c>
      <c r="J284" s="31">
        <v>2313650</v>
      </c>
      <c r="K284" s="36">
        <f t="shared" si="66"/>
        <v>0.25357338843379185</v>
      </c>
      <c r="L284" s="31">
        <v>0</v>
      </c>
      <c r="M284" s="36">
        <f t="shared" si="67"/>
        <v>0</v>
      </c>
      <c r="N284" s="31">
        <f t="shared" si="68"/>
        <v>7515967</v>
      </c>
      <c r="O284" s="36">
        <f t="shared" si="69"/>
        <v>0.82374136950124743</v>
      </c>
      <c r="P284" s="31">
        <v>1685600</v>
      </c>
      <c r="Q284" s="31">
        <v>8556240</v>
      </c>
      <c r="R284" s="31">
        <v>9755093</v>
      </c>
      <c r="S284" s="31">
        <v>6614915</v>
      </c>
      <c r="T284" s="36">
        <f t="shared" si="70"/>
        <v>0.67809860961858592</v>
      </c>
      <c r="U284" s="36">
        <f t="shared" si="71"/>
        <v>0.37259729473184633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9778867</v>
      </c>
      <c r="E285" s="32">
        <f>SUM(E276:E284)</f>
        <v>9124189</v>
      </c>
      <c r="F285" s="32">
        <f>SUM(F276:F284)</f>
        <v>2665689</v>
      </c>
      <c r="G285" s="37">
        <f t="shared" si="64"/>
        <v>0.27259691741384762</v>
      </c>
      <c r="H285" s="32">
        <f>SUM(H276:H284)</f>
        <v>2536628</v>
      </c>
      <c r="I285" s="37">
        <f t="shared" si="65"/>
        <v>0.25939896718096278</v>
      </c>
      <c r="J285" s="32">
        <f>SUM(J276:J284)</f>
        <v>2313650</v>
      </c>
      <c r="K285" s="37">
        <f t="shared" si="66"/>
        <v>0.25357322168578489</v>
      </c>
      <c r="L285" s="32">
        <f>SUM(L276:L284)</f>
        <v>0</v>
      </c>
      <c r="M285" s="37">
        <f t="shared" si="67"/>
        <v>0</v>
      </c>
      <c r="N285" s="32">
        <f t="shared" si="68"/>
        <v>7515967</v>
      </c>
      <c r="O285" s="37">
        <f t="shared" si="69"/>
        <v>0.82374082781494329</v>
      </c>
      <c r="P285" s="32">
        <f>SUM(P276:P284)</f>
        <v>1685600</v>
      </c>
      <c r="Q285" s="32">
        <f>SUM(Q276:Q284)</f>
        <v>8569748</v>
      </c>
      <c r="R285" s="32">
        <f>SUM(R276:R284)</f>
        <v>9782401</v>
      </c>
      <c r="S285" s="32">
        <f>SUM(S276:S284)</f>
        <v>6614915</v>
      </c>
      <c r="T285" s="37">
        <f t="shared" si="70"/>
        <v>0.67620566770877621</v>
      </c>
      <c r="U285" s="37">
        <f t="shared" si="71"/>
        <v>0.37259729473184633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0</v>
      </c>
      <c r="E286" s="31">
        <v>0</v>
      </c>
      <c r="F286" s="31">
        <v>0</v>
      </c>
      <c r="G286" s="36">
        <f t="shared" si="64"/>
        <v>0</v>
      </c>
      <c r="H286" s="31">
        <v>0</v>
      </c>
      <c r="I286" s="36">
        <f t="shared" si="65"/>
        <v>0</v>
      </c>
      <c r="J286" s="31">
        <v>0</v>
      </c>
      <c r="K286" s="36">
        <f t="shared" si="66"/>
        <v>0</v>
      </c>
      <c r="L286" s="31">
        <v>0</v>
      </c>
      <c r="M286" s="36">
        <f t="shared" si="67"/>
        <v>0</v>
      </c>
      <c r="N286" s="31">
        <f t="shared" si="68"/>
        <v>0</v>
      </c>
      <c r="O286" s="36">
        <f t="shared" si="69"/>
        <v>0</v>
      </c>
      <c r="P286" s="31">
        <v>0</v>
      </c>
      <c r="Q286" s="31">
        <v>0</v>
      </c>
      <c r="R286" s="31">
        <v>0</v>
      </c>
      <c r="S286" s="31">
        <v>0</v>
      </c>
      <c r="T286" s="36">
        <f t="shared" si="70"/>
        <v>0</v>
      </c>
      <c r="U286" s="36">
        <f t="shared" si="71"/>
        <v>0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0</v>
      </c>
      <c r="E287" s="31">
        <v>0</v>
      </c>
      <c r="F287" s="31">
        <v>0</v>
      </c>
      <c r="G287" s="36">
        <f t="shared" si="64"/>
        <v>0</v>
      </c>
      <c r="H287" s="31">
        <v>0</v>
      </c>
      <c r="I287" s="36">
        <f t="shared" si="65"/>
        <v>0</v>
      </c>
      <c r="J287" s="31">
        <v>0</v>
      </c>
      <c r="K287" s="36">
        <f t="shared" si="66"/>
        <v>0</v>
      </c>
      <c r="L287" s="31">
        <v>0</v>
      </c>
      <c r="M287" s="36">
        <f t="shared" si="67"/>
        <v>0</v>
      </c>
      <c r="N287" s="31">
        <f t="shared" si="68"/>
        <v>0</v>
      </c>
      <c r="O287" s="36">
        <f t="shared" si="69"/>
        <v>0</v>
      </c>
      <c r="P287" s="31">
        <v>0</v>
      </c>
      <c r="Q287" s="31">
        <v>0</v>
      </c>
      <c r="R287" s="31">
        <v>0</v>
      </c>
      <c r="S287" s="31">
        <v>0</v>
      </c>
      <c r="T287" s="36">
        <f t="shared" si="70"/>
        <v>0</v>
      </c>
      <c r="U287" s="36">
        <f t="shared" si="71"/>
        <v>0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0</v>
      </c>
      <c r="E288" s="31">
        <v>0</v>
      </c>
      <c r="F288" s="31">
        <v>0</v>
      </c>
      <c r="G288" s="36">
        <f t="shared" si="64"/>
        <v>0</v>
      </c>
      <c r="H288" s="31">
        <v>0</v>
      </c>
      <c r="I288" s="36">
        <f t="shared" si="65"/>
        <v>0</v>
      </c>
      <c r="J288" s="31">
        <v>0</v>
      </c>
      <c r="K288" s="36">
        <f t="shared" si="66"/>
        <v>0</v>
      </c>
      <c r="L288" s="31">
        <v>0</v>
      </c>
      <c r="M288" s="36">
        <f t="shared" si="67"/>
        <v>0</v>
      </c>
      <c r="N288" s="31">
        <f t="shared" si="68"/>
        <v>0</v>
      </c>
      <c r="O288" s="36">
        <f t="shared" si="69"/>
        <v>0</v>
      </c>
      <c r="P288" s="31">
        <v>0</v>
      </c>
      <c r="Q288" s="31">
        <v>0</v>
      </c>
      <c r="R288" s="31">
        <v>0</v>
      </c>
      <c r="S288" s="31">
        <v>0</v>
      </c>
      <c r="T288" s="36">
        <f t="shared" si="70"/>
        <v>0</v>
      </c>
      <c r="U288" s="36">
        <f t="shared" si="71"/>
        <v>0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0</v>
      </c>
      <c r="E289" s="31">
        <v>0</v>
      </c>
      <c r="F289" s="31">
        <v>0</v>
      </c>
      <c r="G289" s="36">
        <f t="shared" si="64"/>
        <v>0</v>
      </c>
      <c r="H289" s="31">
        <v>0</v>
      </c>
      <c r="I289" s="36">
        <f t="shared" si="65"/>
        <v>0</v>
      </c>
      <c r="J289" s="31">
        <v>0</v>
      </c>
      <c r="K289" s="36">
        <f t="shared" si="66"/>
        <v>0</v>
      </c>
      <c r="L289" s="31">
        <v>0</v>
      </c>
      <c r="M289" s="36">
        <f t="shared" si="67"/>
        <v>0</v>
      </c>
      <c r="N289" s="31">
        <f t="shared" si="68"/>
        <v>0</v>
      </c>
      <c r="O289" s="36">
        <f t="shared" si="69"/>
        <v>0</v>
      </c>
      <c r="P289" s="31">
        <v>0</v>
      </c>
      <c r="Q289" s="31">
        <v>0</v>
      </c>
      <c r="R289" s="31">
        <v>0</v>
      </c>
      <c r="S289" s="31">
        <v>0</v>
      </c>
      <c r="T289" s="36">
        <f t="shared" si="70"/>
        <v>0</v>
      </c>
      <c r="U289" s="36">
        <f t="shared" si="71"/>
        <v>0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0</v>
      </c>
      <c r="E290" s="31">
        <v>0</v>
      </c>
      <c r="F290" s="31">
        <v>0</v>
      </c>
      <c r="G290" s="36">
        <f t="shared" si="64"/>
        <v>0</v>
      </c>
      <c r="H290" s="31">
        <v>0</v>
      </c>
      <c r="I290" s="36">
        <f t="shared" si="65"/>
        <v>0</v>
      </c>
      <c r="J290" s="31">
        <v>0</v>
      </c>
      <c r="K290" s="36">
        <f t="shared" si="66"/>
        <v>0</v>
      </c>
      <c r="L290" s="31">
        <v>0</v>
      </c>
      <c r="M290" s="36">
        <f t="shared" si="67"/>
        <v>0</v>
      </c>
      <c r="N290" s="31">
        <f t="shared" si="68"/>
        <v>0</v>
      </c>
      <c r="O290" s="36">
        <f t="shared" si="69"/>
        <v>0</v>
      </c>
      <c r="P290" s="31">
        <v>0</v>
      </c>
      <c r="Q290" s="31">
        <v>0</v>
      </c>
      <c r="R290" s="31">
        <v>0</v>
      </c>
      <c r="S290" s="31">
        <v>0</v>
      </c>
      <c r="T290" s="36">
        <f t="shared" si="70"/>
        <v>0</v>
      </c>
      <c r="U290" s="36">
        <f t="shared" si="71"/>
        <v>0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8978583</v>
      </c>
      <c r="E291" s="31">
        <v>6950760</v>
      </c>
      <c r="F291" s="31">
        <v>1641474</v>
      </c>
      <c r="G291" s="36">
        <f t="shared" si="64"/>
        <v>0.18282105316618447</v>
      </c>
      <c r="H291" s="31">
        <v>1924167</v>
      </c>
      <c r="I291" s="36">
        <f t="shared" si="65"/>
        <v>0.21430631091788091</v>
      </c>
      <c r="J291" s="31">
        <v>1646790</v>
      </c>
      <c r="K291" s="36">
        <f t="shared" si="66"/>
        <v>0.23692229338949986</v>
      </c>
      <c r="L291" s="31">
        <v>0</v>
      </c>
      <c r="M291" s="36">
        <f t="shared" si="67"/>
        <v>0</v>
      </c>
      <c r="N291" s="31">
        <f t="shared" si="68"/>
        <v>5212431</v>
      </c>
      <c r="O291" s="36">
        <f t="shared" si="69"/>
        <v>0.74990806760699547</v>
      </c>
      <c r="P291" s="31">
        <v>1101502</v>
      </c>
      <c r="Q291" s="31">
        <v>8326680</v>
      </c>
      <c r="R291" s="31">
        <v>7245067</v>
      </c>
      <c r="S291" s="31">
        <v>4694764</v>
      </c>
      <c r="T291" s="36">
        <f t="shared" si="70"/>
        <v>0.64799455960862751</v>
      </c>
      <c r="U291" s="36">
        <f t="shared" si="71"/>
        <v>0.49504040846044761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8978583</v>
      </c>
      <c r="E292" s="32">
        <f>SUM(E286:E291)</f>
        <v>6950760</v>
      </c>
      <c r="F292" s="32">
        <f>SUM(F286:F291)</f>
        <v>1641474</v>
      </c>
      <c r="G292" s="37">
        <f t="shared" si="64"/>
        <v>0.18282105316618447</v>
      </c>
      <c r="H292" s="32">
        <f>SUM(H286:H291)</f>
        <v>1924167</v>
      </c>
      <c r="I292" s="37">
        <f t="shared" si="65"/>
        <v>0.21430631091788091</v>
      </c>
      <c r="J292" s="32">
        <f>SUM(J286:J291)</f>
        <v>1646790</v>
      </c>
      <c r="K292" s="37">
        <f t="shared" si="66"/>
        <v>0.23692229338949986</v>
      </c>
      <c r="L292" s="32">
        <f>SUM(L286:L291)</f>
        <v>0</v>
      </c>
      <c r="M292" s="37">
        <f t="shared" si="67"/>
        <v>0</v>
      </c>
      <c r="N292" s="32">
        <f t="shared" si="68"/>
        <v>5212431</v>
      </c>
      <c r="O292" s="37">
        <f t="shared" si="69"/>
        <v>0.74990806760699547</v>
      </c>
      <c r="P292" s="32">
        <f>SUM(P286:P291)</f>
        <v>1101502</v>
      </c>
      <c r="Q292" s="32">
        <f>SUM(Q286:Q291)</f>
        <v>8326680</v>
      </c>
      <c r="R292" s="32">
        <f>SUM(R286:R291)</f>
        <v>7245067</v>
      </c>
      <c r="S292" s="32">
        <f>SUM(S286:S291)</f>
        <v>4694764</v>
      </c>
      <c r="T292" s="37">
        <f t="shared" si="70"/>
        <v>0.64799455960862751</v>
      </c>
      <c r="U292" s="37">
        <f t="shared" si="71"/>
        <v>0.49504040846044761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21466533</v>
      </c>
      <c r="E293" s="31">
        <v>27275601</v>
      </c>
      <c r="F293" s="31">
        <v>4599915</v>
      </c>
      <c r="G293" s="36">
        <f t="shared" si="64"/>
        <v>0.2142830889366252</v>
      </c>
      <c r="H293" s="31">
        <v>4700093</v>
      </c>
      <c r="I293" s="36">
        <f t="shared" si="65"/>
        <v>0.21894979501347517</v>
      </c>
      <c r="J293" s="31">
        <v>4568604</v>
      </c>
      <c r="K293" s="36">
        <f t="shared" si="66"/>
        <v>0.1674978307535735</v>
      </c>
      <c r="L293" s="31">
        <v>0</v>
      </c>
      <c r="M293" s="36">
        <f t="shared" si="67"/>
        <v>0</v>
      </c>
      <c r="N293" s="31">
        <f t="shared" si="68"/>
        <v>13868612</v>
      </c>
      <c r="O293" s="36">
        <f t="shared" si="69"/>
        <v>0.50846219667167003</v>
      </c>
      <c r="P293" s="31">
        <v>4517863</v>
      </c>
      <c r="Q293" s="31">
        <v>21267486</v>
      </c>
      <c r="R293" s="31">
        <v>25412486</v>
      </c>
      <c r="S293" s="31">
        <v>14187206</v>
      </c>
      <c r="T293" s="36">
        <f t="shared" si="70"/>
        <v>0.55827698242509605</v>
      </c>
      <c r="U293" s="36">
        <f t="shared" si="71"/>
        <v>1.1231194925565458E-2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0</v>
      </c>
      <c r="E294" s="31">
        <v>0</v>
      </c>
      <c r="F294" s="31">
        <v>0</v>
      </c>
      <c r="G294" s="36">
        <f t="shared" si="64"/>
        <v>0</v>
      </c>
      <c r="H294" s="31">
        <v>0</v>
      </c>
      <c r="I294" s="36">
        <f t="shared" si="65"/>
        <v>0</v>
      </c>
      <c r="J294" s="31">
        <v>0</v>
      </c>
      <c r="K294" s="36">
        <f t="shared" si="66"/>
        <v>0</v>
      </c>
      <c r="L294" s="31">
        <v>0</v>
      </c>
      <c r="M294" s="36">
        <f t="shared" si="67"/>
        <v>0</v>
      </c>
      <c r="N294" s="31">
        <f t="shared" si="68"/>
        <v>0</v>
      </c>
      <c r="O294" s="36">
        <f t="shared" si="69"/>
        <v>0</v>
      </c>
      <c r="P294" s="31">
        <v>0</v>
      </c>
      <c r="Q294" s="31">
        <v>0</v>
      </c>
      <c r="R294" s="31">
        <v>0</v>
      </c>
      <c r="S294" s="31">
        <v>0</v>
      </c>
      <c r="T294" s="36">
        <f t="shared" si="70"/>
        <v>0</v>
      </c>
      <c r="U294" s="36">
        <f t="shared" si="71"/>
        <v>0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0</v>
      </c>
      <c r="E295" s="31">
        <v>0</v>
      </c>
      <c r="F295" s="31">
        <v>0</v>
      </c>
      <c r="G295" s="36">
        <f t="shared" si="64"/>
        <v>0</v>
      </c>
      <c r="H295" s="31">
        <v>0</v>
      </c>
      <c r="I295" s="36">
        <f t="shared" si="65"/>
        <v>0</v>
      </c>
      <c r="J295" s="31">
        <v>0</v>
      </c>
      <c r="K295" s="36">
        <f t="shared" si="66"/>
        <v>0</v>
      </c>
      <c r="L295" s="31">
        <v>0</v>
      </c>
      <c r="M295" s="36">
        <f t="shared" si="67"/>
        <v>0</v>
      </c>
      <c r="N295" s="31">
        <f t="shared" si="68"/>
        <v>0</v>
      </c>
      <c r="O295" s="36">
        <f t="shared" si="69"/>
        <v>0</v>
      </c>
      <c r="P295" s="31">
        <v>0</v>
      </c>
      <c r="Q295" s="31">
        <v>0</v>
      </c>
      <c r="R295" s="31">
        <v>0</v>
      </c>
      <c r="S295" s="31">
        <v>0</v>
      </c>
      <c r="T295" s="36">
        <f t="shared" si="70"/>
        <v>0</v>
      </c>
      <c r="U295" s="36">
        <f t="shared" si="71"/>
        <v>0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0</v>
      </c>
      <c r="E296" s="31">
        <v>0</v>
      </c>
      <c r="F296" s="31">
        <v>0</v>
      </c>
      <c r="G296" s="36">
        <f t="shared" si="64"/>
        <v>0</v>
      </c>
      <c r="H296" s="31">
        <v>0</v>
      </c>
      <c r="I296" s="36">
        <f t="shared" si="65"/>
        <v>0</v>
      </c>
      <c r="J296" s="31">
        <v>0</v>
      </c>
      <c r="K296" s="36">
        <f t="shared" si="66"/>
        <v>0</v>
      </c>
      <c r="L296" s="31">
        <v>0</v>
      </c>
      <c r="M296" s="36">
        <f t="shared" si="67"/>
        <v>0</v>
      </c>
      <c r="N296" s="31">
        <f t="shared" si="68"/>
        <v>0</v>
      </c>
      <c r="O296" s="36">
        <f t="shared" si="69"/>
        <v>0</v>
      </c>
      <c r="P296" s="31">
        <v>0</v>
      </c>
      <c r="Q296" s="31">
        <v>0</v>
      </c>
      <c r="R296" s="31">
        <v>0</v>
      </c>
      <c r="S296" s="31">
        <v>0</v>
      </c>
      <c r="T296" s="36">
        <f t="shared" si="70"/>
        <v>0</v>
      </c>
      <c r="U296" s="36">
        <f t="shared" si="71"/>
        <v>0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0</v>
      </c>
      <c r="E297" s="31">
        <v>0</v>
      </c>
      <c r="F297" s="31">
        <v>0</v>
      </c>
      <c r="G297" s="36">
        <f t="shared" si="64"/>
        <v>0</v>
      </c>
      <c r="H297" s="31">
        <v>0</v>
      </c>
      <c r="I297" s="36">
        <f t="shared" si="65"/>
        <v>0</v>
      </c>
      <c r="J297" s="31">
        <v>0</v>
      </c>
      <c r="K297" s="36">
        <f t="shared" si="66"/>
        <v>0</v>
      </c>
      <c r="L297" s="31">
        <v>0</v>
      </c>
      <c r="M297" s="36">
        <f t="shared" si="67"/>
        <v>0</v>
      </c>
      <c r="N297" s="31">
        <f t="shared" si="68"/>
        <v>0</v>
      </c>
      <c r="O297" s="36">
        <f t="shared" si="69"/>
        <v>0</v>
      </c>
      <c r="P297" s="31">
        <v>0</v>
      </c>
      <c r="Q297" s="31">
        <v>0</v>
      </c>
      <c r="R297" s="31">
        <v>0</v>
      </c>
      <c r="S297" s="31">
        <v>0</v>
      </c>
      <c r="T297" s="36">
        <f t="shared" si="70"/>
        <v>0</v>
      </c>
      <c r="U297" s="36">
        <f t="shared" si="71"/>
        <v>0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21466533</v>
      </c>
      <c r="E298" s="32">
        <f>SUM(E293:E297)</f>
        <v>27275601</v>
      </c>
      <c r="F298" s="32">
        <f>SUM(F293:F297)</f>
        <v>4599915</v>
      </c>
      <c r="G298" s="37">
        <f t="shared" si="64"/>
        <v>0.2142830889366252</v>
      </c>
      <c r="H298" s="32">
        <f>SUM(H293:H297)</f>
        <v>4700093</v>
      </c>
      <c r="I298" s="37">
        <f t="shared" si="65"/>
        <v>0.21894979501347517</v>
      </c>
      <c r="J298" s="32">
        <f>SUM(J293:J297)</f>
        <v>4568604</v>
      </c>
      <c r="K298" s="37">
        <f t="shared" si="66"/>
        <v>0.1674978307535735</v>
      </c>
      <c r="L298" s="32">
        <f>SUM(L293:L297)</f>
        <v>0</v>
      </c>
      <c r="M298" s="37">
        <f t="shared" si="67"/>
        <v>0</v>
      </c>
      <c r="N298" s="32">
        <f t="shared" si="68"/>
        <v>13868612</v>
      </c>
      <c r="O298" s="37">
        <f t="shared" si="69"/>
        <v>0.50846219667167003</v>
      </c>
      <c r="P298" s="32">
        <f>SUM(P293:P297)</f>
        <v>4517863</v>
      </c>
      <c r="Q298" s="32">
        <f>SUM(Q293:Q297)</f>
        <v>21267486</v>
      </c>
      <c r="R298" s="32">
        <f>SUM(R293:R297)</f>
        <v>25412486</v>
      </c>
      <c r="S298" s="32">
        <f>SUM(S293:S297)</f>
        <v>14187206</v>
      </c>
      <c r="T298" s="37">
        <f t="shared" si="70"/>
        <v>0.55827698242509605</v>
      </c>
      <c r="U298" s="37">
        <f t="shared" si="71"/>
        <v>1.1231194925565458E-2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57704436</v>
      </c>
      <c r="E299" s="32">
        <f>SUM(E263:E266,E268:E274,E276:E284,E286:E291,E293:E297)</f>
        <v>60515311</v>
      </c>
      <c r="F299" s="32">
        <f>SUM(F263:F266,F268:F274,F276:F284,F286:F291,F293:F297)</f>
        <v>11930621</v>
      </c>
      <c r="G299" s="37">
        <f t="shared" si="64"/>
        <v>0.20675396602091389</v>
      </c>
      <c r="H299" s="32">
        <f>SUM(H263:H266,H268:H274,H276:H284,H286:H291,H293:H297)</f>
        <v>13754563</v>
      </c>
      <c r="I299" s="37">
        <f t="shared" si="65"/>
        <v>0.23836231585384526</v>
      </c>
      <c r="J299" s="32">
        <f>SUM(J263:J266,J268:J274,J276:J284,J286:J291,J293:J297)</f>
        <v>12366281</v>
      </c>
      <c r="K299" s="37">
        <f t="shared" si="66"/>
        <v>0.20434962318874969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38051465</v>
      </c>
      <c r="O299" s="37">
        <f t="shared" si="69"/>
        <v>0.62879070389310232</v>
      </c>
      <c r="P299" s="32">
        <f>SUM(P263:P266,P268:P274,P276:P284,P286:P291,P293:P297)</f>
        <v>10816750</v>
      </c>
      <c r="Q299" s="32">
        <f>SUM(Q263:Q266,Q268:Q274,Q276:Q284,Q286:Q291,Q293:Q297)</f>
        <v>54737916</v>
      </c>
      <c r="R299" s="32">
        <f>SUM(R263:R266,R268:R274,R276:R284,R286:R291,R293:R297)</f>
        <v>58438405</v>
      </c>
      <c r="S299" s="32">
        <f>SUM(S263:S266,S268:S274,S276:S284,S286:S291,S293:S297)</f>
        <v>36966896</v>
      </c>
      <c r="T299" s="37">
        <f t="shared" si="70"/>
        <v>0.63257879813797113</v>
      </c>
      <c r="U299" s="37">
        <f t="shared" si="71"/>
        <v>0.14325291792821315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1643176008</v>
      </c>
      <c r="E302" s="31">
        <v>1609124451</v>
      </c>
      <c r="F302" s="31">
        <v>340872431</v>
      </c>
      <c r="G302" s="36">
        <f t="shared" ref="G302:G339" si="72">IF(($D302     =0),0,($F302     /$D302     ))</f>
        <v>0.20744730286982135</v>
      </c>
      <c r="H302" s="31">
        <v>448998876</v>
      </c>
      <c r="I302" s="36">
        <f t="shared" ref="I302:I339" si="73">IF(($D302     =0),0,($H302     /$D302     ))</f>
        <v>0.27325062793881788</v>
      </c>
      <c r="J302" s="31">
        <v>362126156</v>
      </c>
      <c r="K302" s="36">
        <f t="shared" ref="K302:K339" si="74">IF(($E302     =0),0,($J302     /$E302     ))</f>
        <v>0.22504546231645076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1151997463</v>
      </c>
      <c r="O302" s="36">
        <f t="shared" ref="O302:O339" si="77">IF(($E302     =0),0,($N302     /$E302     ))</f>
        <v>0.71591570327831655</v>
      </c>
      <c r="P302" s="31">
        <v>400030730</v>
      </c>
      <c r="Q302" s="31">
        <v>1591424119</v>
      </c>
      <c r="R302" s="31">
        <v>1538839146</v>
      </c>
      <c r="S302" s="31">
        <v>1121587295</v>
      </c>
      <c r="T302" s="36">
        <f t="shared" ref="T302:T339" si="78">IF(($R302     =0),0,($S302     /$R302     ))</f>
        <v>0.72885284853547649</v>
      </c>
      <c r="U302" s="36">
        <f t="shared" ref="U302:U339" si="79">IF(($P302     =0),0,(($J302     /$P302     )-1))</f>
        <v>-9.4754155512002836E-2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1643176008</v>
      </c>
      <c r="E303" s="32">
        <f>E302</f>
        <v>1609124451</v>
      </c>
      <c r="F303" s="32">
        <f>F302</f>
        <v>340872431</v>
      </c>
      <c r="G303" s="37">
        <f t="shared" si="72"/>
        <v>0.20744730286982135</v>
      </c>
      <c r="H303" s="32">
        <f>H302</f>
        <v>448998876</v>
      </c>
      <c r="I303" s="37">
        <f t="shared" si="73"/>
        <v>0.27325062793881788</v>
      </c>
      <c r="J303" s="32">
        <f>J302</f>
        <v>362126156</v>
      </c>
      <c r="K303" s="37">
        <f t="shared" si="74"/>
        <v>0.22504546231645076</v>
      </c>
      <c r="L303" s="32">
        <f>L302</f>
        <v>0</v>
      </c>
      <c r="M303" s="37">
        <f t="shared" si="75"/>
        <v>0</v>
      </c>
      <c r="N303" s="32">
        <f t="shared" si="76"/>
        <v>1151997463</v>
      </c>
      <c r="O303" s="37">
        <f t="shared" si="77"/>
        <v>0.71591570327831655</v>
      </c>
      <c r="P303" s="32">
        <f>P302</f>
        <v>400030730</v>
      </c>
      <c r="Q303" s="32">
        <f>Q302</f>
        <v>1591424119</v>
      </c>
      <c r="R303" s="32">
        <f>R302</f>
        <v>1538839146</v>
      </c>
      <c r="S303" s="32">
        <f>S302</f>
        <v>1121587295</v>
      </c>
      <c r="T303" s="37">
        <f t="shared" si="78"/>
        <v>0.72885284853547649</v>
      </c>
      <c r="U303" s="37">
        <f t="shared" si="79"/>
        <v>-9.4754155512002836E-2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0</v>
      </c>
      <c r="E304" s="31">
        <v>0</v>
      </c>
      <c r="F304" s="31">
        <v>0</v>
      </c>
      <c r="G304" s="36">
        <f t="shared" si="72"/>
        <v>0</v>
      </c>
      <c r="H304" s="31">
        <v>0</v>
      </c>
      <c r="I304" s="36">
        <f t="shared" si="73"/>
        <v>0</v>
      </c>
      <c r="J304" s="31">
        <v>0</v>
      </c>
      <c r="K304" s="36">
        <f t="shared" si="74"/>
        <v>0</v>
      </c>
      <c r="L304" s="31">
        <v>0</v>
      </c>
      <c r="M304" s="36">
        <f t="shared" si="75"/>
        <v>0</v>
      </c>
      <c r="N304" s="31">
        <f t="shared" si="76"/>
        <v>0</v>
      </c>
      <c r="O304" s="36">
        <f t="shared" si="77"/>
        <v>0</v>
      </c>
      <c r="P304" s="31">
        <v>0</v>
      </c>
      <c r="Q304" s="31">
        <v>0</v>
      </c>
      <c r="R304" s="31">
        <v>0</v>
      </c>
      <c r="S304" s="31">
        <v>0</v>
      </c>
      <c r="T304" s="36">
        <f t="shared" si="78"/>
        <v>0</v>
      </c>
      <c r="U304" s="36">
        <f t="shared" si="79"/>
        <v>0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0</v>
      </c>
      <c r="E305" s="31">
        <v>0</v>
      </c>
      <c r="F305" s="31">
        <v>0</v>
      </c>
      <c r="G305" s="36">
        <f t="shared" si="72"/>
        <v>0</v>
      </c>
      <c r="H305" s="31">
        <v>0</v>
      </c>
      <c r="I305" s="36">
        <f t="shared" si="73"/>
        <v>0</v>
      </c>
      <c r="J305" s="31">
        <v>0</v>
      </c>
      <c r="K305" s="36">
        <f t="shared" si="74"/>
        <v>0</v>
      </c>
      <c r="L305" s="31">
        <v>0</v>
      </c>
      <c r="M305" s="36">
        <f t="shared" si="75"/>
        <v>0</v>
      </c>
      <c r="N305" s="31">
        <f t="shared" si="76"/>
        <v>0</v>
      </c>
      <c r="O305" s="36">
        <f t="shared" si="77"/>
        <v>0</v>
      </c>
      <c r="P305" s="31">
        <v>0</v>
      </c>
      <c r="Q305" s="31">
        <v>0</v>
      </c>
      <c r="R305" s="31">
        <v>0</v>
      </c>
      <c r="S305" s="31">
        <v>0</v>
      </c>
      <c r="T305" s="36">
        <f t="shared" si="78"/>
        <v>0</v>
      </c>
      <c r="U305" s="36">
        <f t="shared" si="79"/>
        <v>0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0</v>
      </c>
      <c r="E306" s="31">
        <v>0</v>
      </c>
      <c r="F306" s="31">
        <v>0</v>
      </c>
      <c r="G306" s="36">
        <f t="shared" si="72"/>
        <v>0</v>
      </c>
      <c r="H306" s="31">
        <v>0</v>
      </c>
      <c r="I306" s="36">
        <f t="shared" si="73"/>
        <v>0</v>
      </c>
      <c r="J306" s="31">
        <v>0</v>
      </c>
      <c r="K306" s="36">
        <f t="shared" si="74"/>
        <v>0</v>
      </c>
      <c r="L306" s="31">
        <v>0</v>
      </c>
      <c r="M306" s="36">
        <f t="shared" si="75"/>
        <v>0</v>
      </c>
      <c r="N306" s="31">
        <f t="shared" si="76"/>
        <v>0</v>
      </c>
      <c r="O306" s="36">
        <f t="shared" si="77"/>
        <v>0</v>
      </c>
      <c r="P306" s="31">
        <v>0</v>
      </c>
      <c r="Q306" s="31">
        <v>0</v>
      </c>
      <c r="R306" s="31">
        <v>0</v>
      </c>
      <c r="S306" s="31">
        <v>0</v>
      </c>
      <c r="T306" s="36">
        <f t="shared" si="78"/>
        <v>0</v>
      </c>
      <c r="U306" s="36">
        <f t="shared" si="79"/>
        <v>0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150000</v>
      </c>
      <c r="E307" s="31">
        <v>150000</v>
      </c>
      <c r="F307" s="31">
        <v>6553</v>
      </c>
      <c r="G307" s="36">
        <f t="shared" si="72"/>
        <v>4.3686666666666665E-2</v>
      </c>
      <c r="H307" s="31">
        <v>48318</v>
      </c>
      <c r="I307" s="36">
        <f t="shared" si="73"/>
        <v>0.32212000000000002</v>
      </c>
      <c r="J307" s="31">
        <v>27056</v>
      </c>
      <c r="K307" s="36">
        <f t="shared" si="74"/>
        <v>0.18037333333333333</v>
      </c>
      <c r="L307" s="31">
        <v>0</v>
      </c>
      <c r="M307" s="36">
        <f t="shared" si="75"/>
        <v>0</v>
      </c>
      <c r="N307" s="31">
        <f t="shared" si="76"/>
        <v>81927</v>
      </c>
      <c r="O307" s="36">
        <f t="shared" si="77"/>
        <v>0.54618</v>
      </c>
      <c r="P307" s="31">
        <v>32000</v>
      </c>
      <c r="Q307" s="31">
        <v>120000</v>
      </c>
      <c r="R307" s="31">
        <v>120000</v>
      </c>
      <c r="S307" s="31">
        <v>59405</v>
      </c>
      <c r="T307" s="36">
        <f t="shared" si="78"/>
        <v>0.49504166666666666</v>
      </c>
      <c r="U307" s="36">
        <f t="shared" si="79"/>
        <v>-0.15449999999999997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0</v>
      </c>
      <c r="E308" s="31">
        <v>0</v>
      </c>
      <c r="F308" s="31">
        <v>0</v>
      </c>
      <c r="G308" s="36">
        <f t="shared" si="72"/>
        <v>0</v>
      </c>
      <c r="H308" s="31">
        <v>0</v>
      </c>
      <c r="I308" s="36">
        <f t="shared" si="73"/>
        <v>0</v>
      </c>
      <c r="J308" s="31">
        <v>0</v>
      </c>
      <c r="K308" s="36">
        <f t="shared" si="74"/>
        <v>0</v>
      </c>
      <c r="L308" s="31">
        <v>0</v>
      </c>
      <c r="M308" s="36">
        <f t="shared" si="75"/>
        <v>0</v>
      </c>
      <c r="N308" s="31">
        <f t="shared" si="76"/>
        <v>0</v>
      </c>
      <c r="O308" s="36">
        <f t="shared" si="77"/>
        <v>0</v>
      </c>
      <c r="P308" s="31">
        <v>0</v>
      </c>
      <c r="Q308" s="31">
        <v>0</v>
      </c>
      <c r="R308" s="31">
        <v>0</v>
      </c>
      <c r="S308" s="31">
        <v>0</v>
      </c>
      <c r="T308" s="36">
        <f t="shared" si="78"/>
        <v>0</v>
      </c>
      <c r="U308" s="36">
        <f t="shared" si="79"/>
        <v>0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32796855</v>
      </c>
      <c r="E309" s="31">
        <v>32989157</v>
      </c>
      <c r="F309" s="31">
        <v>7428056</v>
      </c>
      <c r="G309" s="36">
        <f t="shared" si="72"/>
        <v>0.22648683844838172</v>
      </c>
      <c r="H309" s="31">
        <v>8854480</v>
      </c>
      <c r="I309" s="36">
        <f t="shared" si="73"/>
        <v>0.2699795452948156</v>
      </c>
      <c r="J309" s="31">
        <v>7858197</v>
      </c>
      <c r="K309" s="36">
        <f t="shared" si="74"/>
        <v>0.23820545035449073</v>
      </c>
      <c r="L309" s="31">
        <v>0</v>
      </c>
      <c r="M309" s="36">
        <f t="shared" si="75"/>
        <v>0</v>
      </c>
      <c r="N309" s="31">
        <f t="shared" si="76"/>
        <v>24140733</v>
      </c>
      <c r="O309" s="36">
        <f t="shared" si="77"/>
        <v>0.73177780808403192</v>
      </c>
      <c r="P309" s="31">
        <v>6728644</v>
      </c>
      <c r="Q309" s="31">
        <v>32507465</v>
      </c>
      <c r="R309" s="31">
        <v>32507465</v>
      </c>
      <c r="S309" s="31">
        <v>22353352</v>
      </c>
      <c r="T309" s="36">
        <f t="shared" si="78"/>
        <v>0.68763750110936062</v>
      </c>
      <c r="U309" s="36">
        <f t="shared" si="79"/>
        <v>0.16787230829867061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32946855</v>
      </c>
      <c r="E310" s="32">
        <f>SUM(E304:E309)</f>
        <v>33139157</v>
      </c>
      <c r="F310" s="32">
        <f>SUM(F304:F309)</f>
        <v>7434609</v>
      </c>
      <c r="G310" s="37">
        <f t="shared" si="72"/>
        <v>0.22565458827557289</v>
      </c>
      <c r="H310" s="32">
        <f>SUM(H304:H309)</f>
        <v>8902798</v>
      </c>
      <c r="I310" s="37">
        <f t="shared" si="73"/>
        <v>0.27021692965838467</v>
      </c>
      <c r="J310" s="32">
        <f>SUM(J304:J309)</f>
        <v>7885253</v>
      </c>
      <c r="K310" s="37">
        <f t="shared" si="74"/>
        <v>0.2379436809451731</v>
      </c>
      <c r="L310" s="32">
        <f>SUM(L304:L309)</f>
        <v>0</v>
      </c>
      <c r="M310" s="37">
        <f t="shared" si="75"/>
        <v>0</v>
      </c>
      <c r="N310" s="32">
        <f t="shared" si="76"/>
        <v>24222660</v>
      </c>
      <c r="O310" s="37">
        <f t="shared" si="77"/>
        <v>0.7309377242154953</v>
      </c>
      <c r="P310" s="32">
        <f>SUM(P304:P309)</f>
        <v>6760644</v>
      </c>
      <c r="Q310" s="32">
        <f>SUM(Q304:Q309)</f>
        <v>32627465</v>
      </c>
      <c r="R310" s="32">
        <f>SUM(R304:R309)</f>
        <v>32627465</v>
      </c>
      <c r="S310" s="32">
        <f>SUM(S304:S309)</f>
        <v>22412757</v>
      </c>
      <c r="T310" s="37">
        <f t="shared" si="78"/>
        <v>0.68692915615724359</v>
      </c>
      <c r="U310" s="37">
        <f t="shared" si="79"/>
        <v>0.16634643090214474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0</v>
      </c>
      <c r="E311" s="31">
        <v>0</v>
      </c>
      <c r="F311" s="31">
        <v>0</v>
      </c>
      <c r="G311" s="36">
        <f t="shared" si="72"/>
        <v>0</v>
      </c>
      <c r="H311" s="31">
        <v>0</v>
      </c>
      <c r="I311" s="36">
        <f t="shared" si="73"/>
        <v>0</v>
      </c>
      <c r="J311" s="31">
        <v>0</v>
      </c>
      <c r="K311" s="36">
        <f t="shared" si="74"/>
        <v>0</v>
      </c>
      <c r="L311" s="31">
        <v>0</v>
      </c>
      <c r="M311" s="36">
        <f t="shared" si="75"/>
        <v>0</v>
      </c>
      <c r="N311" s="31">
        <f t="shared" si="76"/>
        <v>0</v>
      </c>
      <c r="O311" s="36">
        <f t="shared" si="77"/>
        <v>0</v>
      </c>
      <c r="P311" s="31">
        <v>0</v>
      </c>
      <c r="Q311" s="31">
        <v>0</v>
      </c>
      <c r="R311" s="31">
        <v>0</v>
      </c>
      <c r="S311" s="31">
        <v>0</v>
      </c>
      <c r="T311" s="36">
        <f t="shared" si="78"/>
        <v>0</v>
      </c>
      <c r="U311" s="36">
        <f t="shared" si="79"/>
        <v>0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0</v>
      </c>
      <c r="E312" s="31">
        <v>0</v>
      </c>
      <c r="F312" s="31">
        <v>0</v>
      </c>
      <c r="G312" s="36">
        <f t="shared" si="72"/>
        <v>0</v>
      </c>
      <c r="H312" s="31">
        <v>0</v>
      </c>
      <c r="I312" s="36">
        <f t="shared" si="73"/>
        <v>0</v>
      </c>
      <c r="J312" s="31">
        <v>0</v>
      </c>
      <c r="K312" s="36">
        <f t="shared" si="74"/>
        <v>0</v>
      </c>
      <c r="L312" s="31">
        <v>0</v>
      </c>
      <c r="M312" s="36">
        <f t="shared" si="75"/>
        <v>0</v>
      </c>
      <c r="N312" s="31">
        <f t="shared" si="76"/>
        <v>0</v>
      </c>
      <c r="O312" s="36">
        <f t="shared" si="77"/>
        <v>0</v>
      </c>
      <c r="P312" s="31">
        <v>0</v>
      </c>
      <c r="Q312" s="31">
        <v>0</v>
      </c>
      <c r="R312" s="31">
        <v>0</v>
      </c>
      <c r="S312" s="31">
        <v>0</v>
      </c>
      <c r="T312" s="36">
        <f t="shared" si="78"/>
        <v>0</v>
      </c>
      <c r="U312" s="36">
        <f t="shared" si="79"/>
        <v>0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0</v>
      </c>
      <c r="E313" s="31">
        <v>0</v>
      </c>
      <c r="F313" s="31">
        <v>0</v>
      </c>
      <c r="G313" s="36">
        <f t="shared" si="72"/>
        <v>0</v>
      </c>
      <c r="H313" s="31">
        <v>0</v>
      </c>
      <c r="I313" s="36">
        <f t="shared" si="73"/>
        <v>0</v>
      </c>
      <c r="J313" s="31">
        <v>0</v>
      </c>
      <c r="K313" s="36">
        <f t="shared" si="74"/>
        <v>0</v>
      </c>
      <c r="L313" s="31">
        <v>0</v>
      </c>
      <c r="M313" s="36">
        <f t="shared" si="75"/>
        <v>0</v>
      </c>
      <c r="N313" s="31">
        <f t="shared" si="76"/>
        <v>0</v>
      </c>
      <c r="O313" s="36">
        <f t="shared" si="77"/>
        <v>0</v>
      </c>
      <c r="P313" s="31">
        <v>0</v>
      </c>
      <c r="Q313" s="31">
        <v>0</v>
      </c>
      <c r="R313" s="31">
        <v>0</v>
      </c>
      <c r="S313" s="31">
        <v>0</v>
      </c>
      <c r="T313" s="36">
        <f t="shared" si="78"/>
        <v>0</v>
      </c>
      <c r="U313" s="36">
        <f t="shared" si="79"/>
        <v>0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105000</v>
      </c>
      <c r="E314" s="31">
        <v>105000</v>
      </c>
      <c r="F314" s="31">
        <v>0</v>
      </c>
      <c r="G314" s="36">
        <f t="shared" si="72"/>
        <v>0</v>
      </c>
      <c r="H314" s="31">
        <v>0</v>
      </c>
      <c r="I314" s="36">
        <f t="shared" si="73"/>
        <v>0</v>
      </c>
      <c r="J314" s="31">
        <v>0</v>
      </c>
      <c r="K314" s="36">
        <f t="shared" si="74"/>
        <v>0</v>
      </c>
      <c r="L314" s="31">
        <v>0</v>
      </c>
      <c r="M314" s="36">
        <f t="shared" si="75"/>
        <v>0</v>
      </c>
      <c r="N314" s="31">
        <f t="shared" si="76"/>
        <v>0</v>
      </c>
      <c r="O314" s="36">
        <f t="shared" si="77"/>
        <v>0</v>
      </c>
      <c r="P314" s="31">
        <v>62179</v>
      </c>
      <c r="Q314" s="31">
        <v>100200</v>
      </c>
      <c r="R314" s="31">
        <v>100200</v>
      </c>
      <c r="S314" s="31">
        <v>62179</v>
      </c>
      <c r="T314" s="36">
        <f t="shared" si="78"/>
        <v>0.62054890219560876</v>
      </c>
      <c r="U314" s="36">
        <f t="shared" si="79"/>
        <v>-1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0</v>
      </c>
      <c r="E315" s="31">
        <v>0</v>
      </c>
      <c r="F315" s="31">
        <v>0</v>
      </c>
      <c r="G315" s="36">
        <f t="shared" si="72"/>
        <v>0</v>
      </c>
      <c r="H315" s="31">
        <v>0</v>
      </c>
      <c r="I315" s="36">
        <f t="shared" si="73"/>
        <v>0</v>
      </c>
      <c r="J315" s="31">
        <v>0</v>
      </c>
      <c r="K315" s="36">
        <f t="shared" si="74"/>
        <v>0</v>
      </c>
      <c r="L315" s="31">
        <v>0</v>
      </c>
      <c r="M315" s="36">
        <f t="shared" si="75"/>
        <v>0</v>
      </c>
      <c r="N315" s="31">
        <f t="shared" si="76"/>
        <v>0</v>
      </c>
      <c r="O315" s="36">
        <f t="shared" si="77"/>
        <v>0</v>
      </c>
      <c r="P315" s="31">
        <v>0</v>
      </c>
      <c r="Q315" s="31">
        <v>0</v>
      </c>
      <c r="R315" s="31">
        <v>0</v>
      </c>
      <c r="S315" s="31">
        <v>0</v>
      </c>
      <c r="T315" s="36">
        <f t="shared" si="78"/>
        <v>0</v>
      </c>
      <c r="U315" s="36">
        <f t="shared" si="79"/>
        <v>0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44888433</v>
      </c>
      <c r="E316" s="31">
        <v>46970987</v>
      </c>
      <c r="F316" s="31">
        <v>10399323</v>
      </c>
      <c r="G316" s="36">
        <f t="shared" si="72"/>
        <v>0.23167043946488397</v>
      </c>
      <c r="H316" s="31">
        <v>12374959</v>
      </c>
      <c r="I316" s="36">
        <f t="shared" si="73"/>
        <v>0.27568257951887071</v>
      </c>
      <c r="J316" s="31">
        <v>10449581</v>
      </c>
      <c r="K316" s="36">
        <f t="shared" si="74"/>
        <v>0.22246884018000304</v>
      </c>
      <c r="L316" s="31">
        <v>0</v>
      </c>
      <c r="M316" s="36">
        <f t="shared" si="75"/>
        <v>0</v>
      </c>
      <c r="N316" s="31">
        <f t="shared" si="76"/>
        <v>33223863</v>
      </c>
      <c r="O316" s="36">
        <f t="shared" si="77"/>
        <v>0.70732733378585377</v>
      </c>
      <c r="P316" s="31">
        <v>10338082</v>
      </c>
      <c r="Q316" s="31">
        <v>49410812</v>
      </c>
      <c r="R316" s="31">
        <v>45672516</v>
      </c>
      <c r="S316" s="31">
        <v>32044091</v>
      </c>
      <c r="T316" s="36">
        <f t="shared" si="78"/>
        <v>0.70160555639194477</v>
      </c>
      <c r="U316" s="36">
        <f t="shared" si="79"/>
        <v>1.0785269453269963E-2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44993433</v>
      </c>
      <c r="E317" s="32">
        <f>SUM(E311:E316)</f>
        <v>47075987</v>
      </c>
      <c r="F317" s="32">
        <f>SUM(F311:F316)</f>
        <v>10399323</v>
      </c>
      <c r="G317" s="37">
        <f t="shared" si="72"/>
        <v>0.23112979620825999</v>
      </c>
      <c r="H317" s="32">
        <f>SUM(H311:H316)</f>
        <v>12374959</v>
      </c>
      <c r="I317" s="37">
        <f t="shared" si="73"/>
        <v>0.27503922627997734</v>
      </c>
      <c r="J317" s="32">
        <f>SUM(J311:J316)</f>
        <v>10449581</v>
      </c>
      <c r="K317" s="37">
        <f t="shared" si="74"/>
        <v>0.22197263755723273</v>
      </c>
      <c r="L317" s="32">
        <f>SUM(L311:L316)</f>
        <v>0</v>
      </c>
      <c r="M317" s="37">
        <f t="shared" si="75"/>
        <v>0</v>
      </c>
      <c r="N317" s="32">
        <f t="shared" si="76"/>
        <v>33223863</v>
      </c>
      <c r="O317" s="37">
        <f t="shared" si="77"/>
        <v>0.70574968507829694</v>
      </c>
      <c r="P317" s="32">
        <f>SUM(P311:P316)</f>
        <v>10400261</v>
      </c>
      <c r="Q317" s="32">
        <f>SUM(Q311:Q316)</f>
        <v>49511012</v>
      </c>
      <c r="R317" s="32">
        <f>SUM(R311:R316)</f>
        <v>45772716</v>
      </c>
      <c r="S317" s="32">
        <f>SUM(S311:S316)</f>
        <v>32106270</v>
      </c>
      <c r="T317" s="37">
        <f t="shared" si="78"/>
        <v>0.70142811713423336</v>
      </c>
      <c r="U317" s="37">
        <f t="shared" si="79"/>
        <v>4.7421886816110259E-3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0</v>
      </c>
      <c r="E318" s="31">
        <v>0</v>
      </c>
      <c r="F318" s="31">
        <v>0</v>
      </c>
      <c r="G318" s="36">
        <f t="shared" si="72"/>
        <v>0</v>
      </c>
      <c r="H318" s="31">
        <v>0</v>
      </c>
      <c r="I318" s="36">
        <f t="shared" si="73"/>
        <v>0</v>
      </c>
      <c r="J318" s="31">
        <v>0</v>
      </c>
      <c r="K318" s="36">
        <f t="shared" si="74"/>
        <v>0</v>
      </c>
      <c r="L318" s="31">
        <v>0</v>
      </c>
      <c r="M318" s="36">
        <f t="shared" si="75"/>
        <v>0</v>
      </c>
      <c r="N318" s="31">
        <f t="shared" si="76"/>
        <v>0</v>
      </c>
      <c r="O318" s="36">
        <f t="shared" si="77"/>
        <v>0</v>
      </c>
      <c r="P318" s="31">
        <v>0</v>
      </c>
      <c r="Q318" s="31">
        <v>0</v>
      </c>
      <c r="R318" s="31">
        <v>0</v>
      </c>
      <c r="S318" s="31">
        <v>0</v>
      </c>
      <c r="T318" s="36">
        <f t="shared" si="78"/>
        <v>0</v>
      </c>
      <c r="U318" s="36">
        <f t="shared" si="79"/>
        <v>0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0</v>
      </c>
      <c r="E319" s="31">
        <v>0</v>
      </c>
      <c r="F319" s="31">
        <v>0</v>
      </c>
      <c r="G319" s="36">
        <f t="shared" si="72"/>
        <v>0</v>
      </c>
      <c r="H319" s="31">
        <v>0</v>
      </c>
      <c r="I319" s="36">
        <f t="shared" si="73"/>
        <v>0</v>
      </c>
      <c r="J319" s="31">
        <v>0</v>
      </c>
      <c r="K319" s="36">
        <f t="shared" si="74"/>
        <v>0</v>
      </c>
      <c r="L319" s="31">
        <v>0</v>
      </c>
      <c r="M319" s="36">
        <f t="shared" si="75"/>
        <v>0</v>
      </c>
      <c r="N319" s="31">
        <f t="shared" si="76"/>
        <v>0</v>
      </c>
      <c r="O319" s="36">
        <f t="shared" si="77"/>
        <v>0</v>
      </c>
      <c r="P319" s="31">
        <v>0</v>
      </c>
      <c r="Q319" s="31">
        <v>0</v>
      </c>
      <c r="R319" s="31">
        <v>0</v>
      </c>
      <c r="S319" s="31">
        <v>0</v>
      </c>
      <c r="T319" s="36">
        <f t="shared" si="78"/>
        <v>0</v>
      </c>
      <c r="U319" s="36">
        <f t="shared" si="79"/>
        <v>0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0</v>
      </c>
      <c r="E320" s="31">
        <v>0</v>
      </c>
      <c r="F320" s="31">
        <v>0</v>
      </c>
      <c r="G320" s="36">
        <f t="shared" si="72"/>
        <v>0</v>
      </c>
      <c r="H320" s="31">
        <v>0</v>
      </c>
      <c r="I320" s="36">
        <f t="shared" si="73"/>
        <v>0</v>
      </c>
      <c r="J320" s="31">
        <v>0</v>
      </c>
      <c r="K320" s="36">
        <f t="shared" si="74"/>
        <v>0</v>
      </c>
      <c r="L320" s="31">
        <v>0</v>
      </c>
      <c r="M320" s="36">
        <f t="shared" si="75"/>
        <v>0</v>
      </c>
      <c r="N320" s="31">
        <f t="shared" si="76"/>
        <v>0</v>
      </c>
      <c r="O320" s="36">
        <f t="shared" si="77"/>
        <v>0</v>
      </c>
      <c r="P320" s="31">
        <v>0</v>
      </c>
      <c r="Q320" s="31">
        <v>0</v>
      </c>
      <c r="R320" s="31">
        <v>0</v>
      </c>
      <c r="S320" s="31">
        <v>0</v>
      </c>
      <c r="T320" s="36">
        <f t="shared" si="78"/>
        <v>0</v>
      </c>
      <c r="U320" s="36">
        <f t="shared" si="79"/>
        <v>0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0</v>
      </c>
      <c r="E321" s="31">
        <v>0</v>
      </c>
      <c r="F321" s="31">
        <v>0</v>
      </c>
      <c r="G321" s="36">
        <f t="shared" si="72"/>
        <v>0</v>
      </c>
      <c r="H321" s="31">
        <v>0</v>
      </c>
      <c r="I321" s="36">
        <f t="shared" si="73"/>
        <v>0</v>
      </c>
      <c r="J321" s="31">
        <v>0</v>
      </c>
      <c r="K321" s="36">
        <f t="shared" si="74"/>
        <v>0</v>
      </c>
      <c r="L321" s="31">
        <v>0</v>
      </c>
      <c r="M321" s="36">
        <f t="shared" si="75"/>
        <v>0</v>
      </c>
      <c r="N321" s="31">
        <f t="shared" si="76"/>
        <v>0</v>
      </c>
      <c r="O321" s="36">
        <f t="shared" si="77"/>
        <v>0</v>
      </c>
      <c r="P321" s="31">
        <v>0</v>
      </c>
      <c r="Q321" s="31">
        <v>0</v>
      </c>
      <c r="R321" s="31">
        <v>0</v>
      </c>
      <c r="S321" s="31">
        <v>0</v>
      </c>
      <c r="T321" s="36">
        <f t="shared" si="78"/>
        <v>0</v>
      </c>
      <c r="U321" s="36">
        <f t="shared" si="79"/>
        <v>0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23988776</v>
      </c>
      <c r="E322" s="31">
        <v>24763941</v>
      </c>
      <c r="F322" s="31">
        <v>4402021</v>
      </c>
      <c r="G322" s="36">
        <f t="shared" si="72"/>
        <v>0.1835033600713934</v>
      </c>
      <c r="H322" s="31">
        <v>5528957</v>
      </c>
      <c r="I322" s="36">
        <f t="shared" si="73"/>
        <v>0.23048099661274923</v>
      </c>
      <c r="J322" s="31">
        <v>5054239</v>
      </c>
      <c r="K322" s="36">
        <f t="shared" si="74"/>
        <v>0.20409671465458587</v>
      </c>
      <c r="L322" s="31">
        <v>0</v>
      </c>
      <c r="M322" s="36">
        <f t="shared" si="75"/>
        <v>0</v>
      </c>
      <c r="N322" s="31">
        <f t="shared" si="76"/>
        <v>14985217</v>
      </c>
      <c r="O322" s="36">
        <f t="shared" si="77"/>
        <v>0.60512246415059701</v>
      </c>
      <c r="P322" s="31">
        <v>4449198</v>
      </c>
      <c r="Q322" s="31">
        <v>22247538</v>
      </c>
      <c r="R322" s="31">
        <v>20497401</v>
      </c>
      <c r="S322" s="31">
        <v>13664706</v>
      </c>
      <c r="T322" s="36">
        <f t="shared" si="78"/>
        <v>0.66665554330522192</v>
      </c>
      <c r="U322" s="36">
        <f t="shared" si="79"/>
        <v>0.13598877820227373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23988776</v>
      </c>
      <c r="E323" s="32">
        <f>SUM(E318:E322)</f>
        <v>24763941</v>
      </c>
      <c r="F323" s="32">
        <f>SUM(F318:F322)</f>
        <v>4402021</v>
      </c>
      <c r="G323" s="37">
        <f t="shared" si="72"/>
        <v>0.1835033600713934</v>
      </c>
      <c r="H323" s="32">
        <f>SUM(H318:H322)</f>
        <v>5528957</v>
      </c>
      <c r="I323" s="37">
        <f t="shared" si="73"/>
        <v>0.23048099661274923</v>
      </c>
      <c r="J323" s="32">
        <f>SUM(J318:J322)</f>
        <v>5054239</v>
      </c>
      <c r="K323" s="37">
        <f t="shared" si="74"/>
        <v>0.20409671465458587</v>
      </c>
      <c r="L323" s="32">
        <f>SUM(L318:L322)</f>
        <v>0</v>
      </c>
      <c r="M323" s="37">
        <f t="shared" si="75"/>
        <v>0</v>
      </c>
      <c r="N323" s="32">
        <f t="shared" si="76"/>
        <v>14985217</v>
      </c>
      <c r="O323" s="37">
        <f t="shared" si="77"/>
        <v>0.60512246415059701</v>
      </c>
      <c r="P323" s="32">
        <f>SUM(P318:P322)</f>
        <v>4449198</v>
      </c>
      <c r="Q323" s="32">
        <f>SUM(Q318:Q322)</f>
        <v>22247538</v>
      </c>
      <c r="R323" s="32">
        <f>SUM(R318:R322)</f>
        <v>20497401</v>
      </c>
      <c r="S323" s="32">
        <f>SUM(S318:S322)</f>
        <v>13664706</v>
      </c>
      <c r="T323" s="37">
        <f t="shared" si="78"/>
        <v>0.66665554330522192</v>
      </c>
      <c r="U323" s="37">
        <f t="shared" si="79"/>
        <v>0.13598877820227373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0</v>
      </c>
      <c r="E324" s="31">
        <v>0</v>
      </c>
      <c r="F324" s="31">
        <v>0</v>
      </c>
      <c r="G324" s="36">
        <f t="shared" si="72"/>
        <v>0</v>
      </c>
      <c r="H324" s="31">
        <v>0</v>
      </c>
      <c r="I324" s="36">
        <f t="shared" si="73"/>
        <v>0</v>
      </c>
      <c r="J324" s="31">
        <v>0</v>
      </c>
      <c r="K324" s="36">
        <f t="shared" si="74"/>
        <v>0</v>
      </c>
      <c r="L324" s="31">
        <v>0</v>
      </c>
      <c r="M324" s="36">
        <f t="shared" si="75"/>
        <v>0</v>
      </c>
      <c r="N324" s="31">
        <f t="shared" si="76"/>
        <v>0</v>
      </c>
      <c r="O324" s="36">
        <f t="shared" si="77"/>
        <v>0</v>
      </c>
      <c r="P324" s="31">
        <v>0</v>
      </c>
      <c r="Q324" s="31">
        <v>0</v>
      </c>
      <c r="R324" s="31">
        <v>0</v>
      </c>
      <c r="S324" s="31">
        <v>0</v>
      </c>
      <c r="T324" s="36">
        <f t="shared" si="78"/>
        <v>0</v>
      </c>
      <c r="U324" s="36">
        <f t="shared" si="79"/>
        <v>0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0</v>
      </c>
      <c r="E325" s="31">
        <v>0</v>
      </c>
      <c r="F325" s="31">
        <v>0</v>
      </c>
      <c r="G325" s="36">
        <f t="shared" si="72"/>
        <v>0</v>
      </c>
      <c r="H325" s="31">
        <v>0</v>
      </c>
      <c r="I325" s="36">
        <f t="shared" si="73"/>
        <v>0</v>
      </c>
      <c r="J325" s="31">
        <v>0</v>
      </c>
      <c r="K325" s="36">
        <f t="shared" si="74"/>
        <v>0</v>
      </c>
      <c r="L325" s="31">
        <v>0</v>
      </c>
      <c r="M325" s="36">
        <f t="shared" si="75"/>
        <v>0</v>
      </c>
      <c r="N325" s="31">
        <f t="shared" si="76"/>
        <v>0</v>
      </c>
      <c r="O325" s="36">
        <f t="shared" si="77"/>
        <v>0</v>
      </c>
      <c r="P325" s="31">
        <v>0</v>
      </c>
      <c r="Q325" s="31">
        <v>0</v>
      </c>
      <c r="R325" s="31">
        <v>0</v>
      </c>
      <c r="S325" s="31">
        <v>0</v>
      </c>
      <c r="T325" s="36">
        <f t="shared" si="78"/>
        <v>0</v>
      </c>
      <c r="U325" s="36">
        <f t="shared" si="79"/>
        <v>0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0</v>
      </c>
      <c r="E326" s="31">
        <v>0</v>
      </c>
      <c r="F326" s="31">
        <v>0</v>
      </c>
      <c r="G326" s="36">
        <f t="shared" si="72"/>
        <v>0</v>
      </c>
      <c r="H326" s="31">
        <v>0</v>
      </c>
      <c r="I326" s="36">
        <f t="shared" si="73"/>
        <v>0</v>
      </c>
      <c r="J326" s="31">
        <v>0</v>
      </c>
      <c r="K326" s="36">
        <f t="shared" si="74"/>
        <v>0</v>
      </c>
      <c r="L326" s="31">
        <v>0</v>
      </c>
      <c r="M326" s="36">
        <f t="shared" si="75"/>
        <v>0</v>
      </c>
      <c r="N326" s="31">
        <f t="shared" si="76"/>
        <v>0</v>
      </c>
      <c r="O326" s="36">
        <f t="shared" si="77"/>
        <v>0</v>
      </c>
      <c r="P326" s="31">
        <v>0</v>
      </c>
      <c r="Q326" s="31">
        <v>0</v>
      </c>
      <c r="R326" s="31">
        <v>0</v>
      </c>
      <c r="S326" s="31">
        <v>0</v>
      </c>
      <c r="T326" s="36">
        <f t="shared" si="78"/>
        <v>0</v>
      </c>
      <c r="U326" s="36">
        <f t="shared" si="79"/>
        <v>0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9325890</v>
      </c>
      <c r="E327" s="31">
        <v>10193890</v>
      </c>
      <c r="F327" s="31">
        <v>911270</v>
      </c>
      <c r="G327" s="36">
        <f t="shared" si="72"/>
        <v>9.7713998342249378E-2</v>
      </c>
      <c r="H327" s="31">
        <v>2426338</v>
      </c>
      <c r="I327" s="36">
        <f t="shared" si="73"/>
        <v>0.26017227310208463</v>
      </c>
      <c r="J327" s="31">
        <v>2696985</v>
      </c>
      <c r="K327" s="36">
        <f t="shared" si="74"/>
        <v>0.26456877600209538</v>
      </c>
      <c r="L327" s="31">
        <v>0</v>
      </c>
      <c r="M327" s="36">
        <f t="shared" si="75"/>
        <v>0</v>
      </c>
      <c r="N327" s="31">
        <f t="shared" si="76"/>
        <v>6034593</v>
      </c>
      <c r="O327" s="36">
        <f t="shared" si="77"/>
        <v>0.59198137315588062</v>
      </c>
      <c r="P327" s="31">
        <v>1544936</v>
      </c>
      <c r="Q327" s="31">
        <v>8369735</v>
      </c>
      <c r="R327" s="31">
        <v>8369735</v>
      </c>
      <c r="S327" s="31">
        <v>5321382</v>
      </c>
      <c r="T327" s="36">
        <f t="shared" si="78"/>
        <v>0.6357885882886376</v>
      </c>
      <c r="U327" s="36">
        <f t="shared" si="79"/>
        <v>0.74569367274760889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0</v>
      </c>
      <c r="E328" s="31">
        <v>0</v>
      </c>
      <c r="F328" s="31">
        <v>0</v>
      </c>
      <c r="G328" s="36">
        <f t="shared" si="72"/>
        <v>0</v>
      </c>
      <c r="H328" s="31">
        <v>0</v>
      </c>
      <c r="I328" s="36">
        <f t="shared" si="73"/>
        <v>0</v>
      </c>
      <c r="J328" s="31">
        <v>0</v>
      </c>
      <c r="K328" s="36">
        <f t="shared" si="74"/>
        <v>0</v>
      </c>
      <c r="L328" s="31">
        <v>0</v>
      </c>
      <c r="M328" s="36">
        <f t="shared" si="75"/>
        <v>0</v>
      </c>
      <c r="N328" s="31">
        <f t="shared" si="76"/>
        <v>0</v>
      </c>
      <c r="O328" s="36">
        <f t="shared" si="77"/>
        <v>0</v>
      </c>
      <c r="P328" s="31">
        <v>0</v>
      </c>
      <c r="Q328" s="31">
        <v>0</v>
      </c>
      <c r="R328" s="31">
        <v>0</v>
      </c>
      <c r="S328" s="31">
        <v>0</v>
      </c>
      <c r="T328" s="36">
        <f t="shared" si="78"/>
        <v>0</v>
      </c>
      <c r="U328" s="36">
        <f t="shared" si="79"/>
        <v>0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0</v>
      </c>
      <c r="E329" s="31">
        <v>0</v>
      </c>
      <c r="F329" s="31">
        <v>0</v>
      </c>
      <c r="G329" s="36">
        <f t="shared" si="72"/>
        <v>0</v>
      </c>
      <c r="H329" s="31">
        <v>0</v>
      </c>
      <c r="I329" s="36">
        <f t="shared" si="73"/>
        <v>0</v>
      </c>
      <c r="J329" s="31">
        <v>0</v>
      </c>
      <c r="K329" s="36">
        <f t="shared" si="74"/>
        <v>0</v>
      </c>
      <c r="L329" s="31">
        <v>0</v>
      </c>
      <c r="M329" s="36">
        <f t="shared" si="75"/>
        <v>0</v>
      </c>
      <c r="N329" s="31">
        <f t="shared" si="76"/>
        <v>0</v>
      </c>
      <c r="O329" s="36">
        <f t="shared" si="77"/>
        <v>0</v>
      </c>
      <c r="P329" s="31">
        <v>0</v>
      </c>
      <c r="Q329" s="31">
        <v>0</v>
      </c>
      <c r="R329" s="31">
        <v>0</v>
      </c>
      <c r="S329" s="31">
        <v>0</v>
      </c>
      <c r="T329" s="36">
        <f t="shared" si="78"/>
        <v>0</v>
      </c>
      <c r="U329" s="36">
        <f t="shared" si="79"/>
        <v>0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0</v>
      </c>
      <c r="E330" s="31">
        <v>0</v>
      </c>
      <c r="F330" s="31">
        <v>0</v>
      </c>
      <c r="G330" s="36">
        <f t="shared" si="72"/>
        <v>0</v>
      </c>
      <c r="H330" s="31">
        <v>0</v>
      </c>
      <c r="I330" s="36">
        <f t="shared" si="73"/>
        <v>0</v>
      </c>
      <c r="J330" s="31">
        <v>0</v>
      </c>
      <c r="K330" s="36">
        <f t="shared" si="74"/>
        <v>0</v>
      </c>
      <c r="L330" s="31">
        <v>0</v>
      </c>
      <c r="M330" s="36">
        <f t="shared" si="75"/>
        <v>0</v>
      </c>
      <c r="N330" s="31">
        <f t="shared" si="76"/>
        <v>0</v>
      </c>
      <c r="O330" s="36">
        <f t="shared" si="77"/>
        <v>0</v>
      </c>
      <c r="P330" s="31">
        <v>0</v>
      </c>
      <c r="Q330" s="31">
        <v>0</v>
      </c>
      <c r="R330" s="31">
        <v>0</v>
      </c>
      <c r="S330" s="31">
        <v>0</v>
      </c>
      <c r="T330" s="36">
        <f t="shared" si="78"/>
        <v>0</v>
      </c>
      <c r="U330" s="36">
        <f t="shared" si="79"/>
        <v>0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40200477</v>
      </c>
      <c r="E331" s="31">
        <v>40200477</v>
      </c>
      <c r="F331" s="31">
        <v>8903979</v>
      </c>
      <c r="G331" s="36">
        <f t="shared" si="72"/>
        <v>0.22148938680503716</v>
      </c>
      <c r="H331" s="31">
        <v>11015588</v>
      </c>
      <c r="I331" s="36">
        <f t="shared" si="73"/>
        <v>0.27401635060200902</v>
      </c>
      <c r="J331" s="31">
        <v>9538568</v>
      </c>
      <c r="K331" s="36">
        <f t="shared" si="74"/>
        <v>0.23727499551808801</v>
      </c>
      <c r="L331" s="31">
        <v>0</v>
      </c>
      <c r="M331" s="36">
        <f t="shared" si="75"/>
        <v>0</v>
      </c>
      <c r="N331" s="31">
        <f t="shared" si="76"/>
        <v>29458135</v>
      </c>
      <c r="O331" s="36">
        <f t="shared" si="77"/>
        <v>0.73278073292513424</v>
      </c>
      <c r="P331" s="31">
        <v>8948468</v>
      </c>
      <c r="Q331" s="31">
        <v>37363445</v>
      </c>
      <c r="R331" s="31">
        <v>37562879</v>
      </c>
      <c r="S331" s="31">
        <v>27678135</v>
      </c>
      <c r="T331" s="36">
        <f t="shared" si="78"/>
        <v>0.73684807280080955</v>
      </c>
      <c r="U331" s="36">
        <f t="shared" si="79"/>
        <v>6.5944248780908543E-2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49526367</v>
      </c>
      <c r="E332" s="32">
        <f>SUM(E324:E331)</f>
        <v>50394367</v>
      </c>
      <c r="F332" s="32">
        <f>SUM(F324:F331)</f>
        <v>9815249</v>
      </c>
      <c r="G332" s="37">
        <f t="shared" si="72"/>
        <v>0.198182293484196</v>
      </c>
      <c r="H332" s="32">
        <f>SUM(H324:H331)</f>
        <v>13441926</v>
      </c>
      <c r="I332" s="37">
        <f t="shared" si="73"/>
        <v>0.27140948981781765</v>
      </c>
      <c r="J332" s="32">
        <f>SUM(J324:J331)</f>
        <v>12235553</v>
      </c>
      <c r="K332" s="37">
        <f t="shared" si="74"/>
        <v>0.24279604504209767</v>
      </c>
      <c r="L332" s="32">
        <f>SUM(L324:L331)</f>
        <v>0</v>
      </c>
      <c r="M332" s="37">
        <f t="shared" si="75"/>
        <v>0</v>
      </c>
      <c r="N332" s="32">
        <f t="shared" si="76"/>
        <v>35492728</v>
      </c>
      <c r="O332" s="37">
        <f t="shared" si="77"/>
        <v>0.70429951030042703</v>
      </c>
      <c r="P332" s="32">
        <f>SUM(P324:P331)</f>
        <v>10493404</v>
      </c>
      <c r="Q332" s="32">
        <f>SUM(Q324:Q331)</f>
        <v>45733180</v>
      </c>
      <c r="R332" s="32">
        <f>SUM(R324:R331)</f>
        <v>45932614</v>
      </c>
      <c r="S332" s="32">
        <f>SUM(S324:S331)</f>
        <v>32999517</v>
      </c>
      <c r="T332" s="37">
        <f t="shared" si="78"/>
        <v>0.7184332465816119</v>
      </c>
      <c r="U332" s="37">
        <f t="shared" si="79"/>
        <v>0.16602324660329471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0</v>
      </c>
      <c r="E333" s="31">
        <v>0</v>
      </c>
      <c r="F333" s="31">
        <v>0</v>
      </c>
      <c r="G333" s="36">
        <f t="shared" si="72"/>
        <v>0</v>
      </c>
      <c r="H333" s="31">
        <v>0</v>
      </c>
      <c r="I333" s="36">
        <f t="shared" si="73"/>
        <v>0</v>
      </c>
      <c r="J333" s="31">
        <v>0</v>
      </c>
      <c r="K333" s="36">
        <f t="shared" si="74"/>
        <v>0</v>
      </c>
      <c r="L333" s="31">
        <v>0</v>
      </c>
      <c r="M333" s="36">
        <f t="shared" si="75"/>
        <v>0</v>
      </c>
      <c r="N333" s="31">
        <f t="shared" si="76"/>
        <v>0</v>
      </c>
      <c r="O333" s="36">
        <f t="shared" si="77"/>
        <v>0</v>
      </c>
      <c r="P333" s="31">
        <v>0</v>
      </c>
      <c r="Q333" s="31">
        <v>0</v>
      </c>
      <c r="R333" s="31">
        <v>0</v>
      </c>
      <c r="S333" s="31">
        <v>-180</v>
      </c>
      <c r="T333" s="36">
        <f t="shared" si="78"/>
        <v>0</v>
      </c>
      <c r="U333" s="36">
        <f t="shared" si="79"/>
        <v>0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0</v>
      </c>
      <c r="E334" s="31">
        <v>0</v>
      </c>
      <c r="F334" s="31">
        <v>0</v>
      </c>
      <c r="G334" s="36">
        <f t="shared" si="72"/>
        <v>0</v>
      </c>
      <c r="H334" s="31">
        <v>0</v>
      </c>
      <c r="I334" s="36">
        <f t="shared" si="73"/>
        <v>0</v>
      </c>
      <c r="J334" s="31">
        <v>0</v>
      </c>
      <c r="K334" s="36">
        <f t="shared" si="74"/>
        <v>0</v>
      </c>
      <c r="L334" s="31">
        <v>0</v>
      </c>
      <c r="M334" s="36">
        <f t="shared" si="75"/>
        <v>0</v>
      </c>
      <c r="N334" s="31">
        <f t="shared" si="76"/>
        <v>0</v>
      </c>
      <c r="O334" s="36">
        <f t="shared" si="77"/>
        <v>0</v>
      </c>
      <c r="P334" s="31">
        <v>0</v>
      </c>
      <c r="Q334" s="31">
        <v>0</v>
      </c>
      <c r="R334" s="31">
        <v>0</v>
      </c>
      <c r="S334" s="31">
        <v>0</v>
      </c>
      <c r="T334" s="36">
        <f t="shared" si="78"/>
        <v>0</v>
      </c>
      <c r="U334" s="36">
        <f t="shared" si="79"/>
        <v>0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0</v>
      </c>
      <c r="E335" s="31">
        <v>0</v>
      </c>
      <c r="F335" s="31">
        <v>0</v>
      </c>
      <c r="G335" s="36">
        <f t="shared" si="72"/>
        <v>0</v>
      </c>
      <c r="H335" s="31">
        <v>0</v>
      </c>
      <c r="I335" s="36">
        <f t="shared" si="73"/>
        <v>0</v>
      </c>
      <c r="J335" s="31">
        <v>0</v>
      </c>
      <c r="K335" s="36">
        <f t="shared" si="74"/>
        <v>0</v>
      </c>
      <c r="L335" s="31">
        <v>0</v>
      </c>
      <c r="M335" s="36">
        <f t="shared" si="75"/>
        <v>0</v>
      </c>
      <c r="N335" s="31">
        <f t="shared" si="76"/>
        <v>0</v>
      </c>
      <c r="O335" s="36">
        <f t="shared" si="77"/>
        <v>0</v>
      </c>
      <c r="P335" s="31">
        <v>0</v>
      </c>
      <c r="Q335" s="31">
        <v>0</v>
      </c>
      <c r="R335" s="31">
        <v>0</v>
      </c>
      <c r="S335" s="31">
        <v>0</v>
      </c>
      <c r="T335" s="36">
        <f t="shared" si="78"/>
        <v>0</v>
      </c>
      <c r="U335" s="36">
        <f t="shared" si="79"/>
        <v>0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7354231</v>
      </c>
      <c r="E336" s="31">
        <v>7294002</v>
      </c>
      <c r="F336" s="31">
        <v>1639713</v>
      </c>
      <c r="G336" s="36">
        <f t="shared" si="72"/>
        <v>0.22296185692290602</v>
      </c>
      <c r="H336" s="31">
        <v>2000600</v>
      </c>
      <c r="I336" s="36">
        <f t="shared" si="73"/>
        <v>0.27203388090474723</v>
      </c>
      <c r="J336" s="31">
        <v>1768303</v>
      </c>
      <c r="K336" s="36">
        <f t="shared" si="74"/>
        <v>0.24243248082465566</v>
      </c>
      <c r="L336" s="31">
        <v>0</v>
      </c>
      <c r="M336" s="36">
        <f t="shared" si="75"/>
        <v>0</v>
      </c>
      <c r="N336" s="31">
        <f t="shared" si="76"/>
        <v>5408616</v>
      </c>
      <c r="O336" s="36">
        <f t="shared" si="77"/>
        <v>0.74151556306126598</v>
      </c>
      <c r="P336" s="31">
        <v>1426102</v>
      </c>
      <c r="Q336" s="31">
        <v>6038490</v>
      </c>
      <c r="R336" s="31">
        <v>6664731</v>
      </c>
      <c r="S336" s="31">
        <v>4789399</v>
      </c>
      <c r="T336" s="36">
        <f t="shared" si="78"/>
        <v>0.71861850088173096</v>
      </c>
      <c r="U336" s="36">
        <f t="shared" si="79"/>
        <v>0.2399554870549232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7354231</v>
      </c>
      <c r="E337" s="32">
        <f>SUM(E333:E336)</f>
        <v>7294002</v>
      </c>
      <c r="F337" s="32">
        <f>SUM(F333:F336)</f>
        <v>1639713</v>
      </c>
      <c r="G337" s="37">
        <f t="shared" si="72"/>
        <v>0.22296185692290602</v>
      </c>
      <c r="H337" s="32">
        <f>SUM(H333:H336)</f>
        <v>2000600</v>
      </c>
      <c r="I337" s="37">
        <f t="shared" si="73"/>
        <v>0.27203388090474723</v>
      </c>
      <c r="J337" s="32">
        <f>SUM(J333:J336)</f>
        <v>1768303</v>
      </c>
      <c r="K337" s="37">
        <f t="shared" si="74"/>
        <v>0.24243248082465566</v>
      </c>
      <c r="L337" s="32">
        <f>SUM(L333:L336)</f>
        <v>0</v>
      </c>
      <c r="M337" s="37">
        <f t="shared" si="75"/>
        <v>0</v>
      </c>
      <c r="N337" s="32">
        <f t="shared" si="76"/>
        <v>5408616</v>
      </c>
      <c r="O337" s="37">
        <f t="shared" si="77"/>
        <v>0.74151556306126598</v>
      </c>
      <c r="P337" s="32">
        <f>SUM(P333:P336)</f>
        <v>1426102</v>
      </c>
      <c r="Q337" s="32">
        <f>SUM(Q333:Q336)</f>
        <v>6038490</v>
      </c>
      <c r="R337" s="32">
        <f>SUM(R333:R336)</f>
        <v>6664731</v>
      </c>
      <c r="S337" s="32">
        <f>SUM(S333:S336)</f>
        <v>4789219</v>
      </c>
      <c r="T337" s="37">
        <f t="shared" si="78"/>
        <v>0.71859149304000414</v>
      </c>
      <c r="U337" s="37">
        <f t="shared" si="79"/>
        <v>0.2399554870549232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1801985670</v>
      </c>
      <c r="E338" s="32">
        <f>SUM(E302,E304:E309,E311:E316,E318:E322,E324:E331,E333:E336)</f>
        <v>1771791905</v>
      </c>
      <c r="F338" s="32">
        <f>SUM(F302,F304:F309,F311:F316,F318:F322,F324:F331,F333:F336)</f>
        <v>374563346</v>
      </c>
      <c r="G338" s="37">
        <f t="shared" si="72"/>
        <v>0.207861445424258</v>
      </c>
      <c r="H338" s="32">
        <f>SUM(H302,H304:H309,H311:H316,H318:H322,H324:H331,H333:H336)</f>
        <v>491248116</v>
      </c>
      <c r="I338" s="37">
        <f t="shared" si="73"/>
        <v>0.2726148848897339</v>
      </c>
      <c r="J338" s="32">
        <f>SUM(J302,J304:J309,J311:J316,J318:J322,J324:J331,J333:J336)</f>
        <v>399519085</v>
      </c>
      <c r="K338" s="37">
        <f t="shared" si="74"/>
        <v>0.22548871787513897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1265330547</v>
      </c>
      <c r="O338" s="37">
        <f t="shared" si="77"/>
        <v>0.71415302408213677</v>
      </c>
      <c r="P338" s="32">
        <f>SUM(P302,P304:P309,P311:P316,P318:P322,P324:P331,P333:P336)</f>
        <v>433560339</v>
      </c>
      <c r="Q338" s="32">
        <f>SUM(Q302,Q304:Q309,Q311:Q316,Q318:Q322,Q324:Q331,Q333:Q336)</f>
        <v>1747581804</v>
      </c>
      <c r="R338" s="32">
        <f>SUM(R302,R304:R309,R311:R316,R318:R322,R324:R331,R333:R336)</f>
        <v>1690334073</v>
      </c>
      <c r="S338" s="32">
        <f>SUM(S302,S304:S309,S311:S316,S318:S322,S324:S331,S333:S336)</f>
        <v>1227559764</v>
      </c>
      <c r="T338" s="37">
        <f t="shared" si="78"/>
        <v>0.72622316712892765</v>
      </c>
      <c r="U338" s="37">
        <f t="shared" si="79"/>
        <v>-7.851560887353215E-2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7621460128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7125350461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1537638613</v>
      </c>
      <c r="G339" s="39">
        <f t="shared" si="72"/>
        <v>0.20175118509784848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1791262645</v>
      </c>
      <c r="I339" s="39">
        <f t="shared" si="73"/>
        <v>0.23502880221326536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1582899149</v>
      </c>
      <c r="K339" s="39">
        <f t="shared" si="74"/>
        <v>0.22215035704753947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4911800407</v>
      </c>
      <c r="O339" s="39">
        <f t="shared" si="77"/>
        <v>0.68934158872385598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1597463123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7429871192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7182632863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4816736344</v>
      </c>
      <c r="T339" s="39">
        <f t="shared" si="78"/>
        <v>0.67060873580390323</v>
      </c>
      <c r="U339" s="39">
        <f t="shared" si="79"/>
        <v>-9.1169390956888918E-3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60"/>
  <sheetViews>
    <sheetView showGridLines="0" workbookViewId="0">
      <selection activeCell="T8" sqref="T8:U360"/>
    </sheetView>
  </sheetViews>
  <sheetFormatPr defaultRowHeight="12.5" x14ac:dyDescent="0.25"/>
  <cols>
    <col min="1" max="1" width="4" customWidth="1"/>
    <col min="2" max="2" width="23.26953125" customWidth="1"/>
    <col min="3" max="3" width="6.81640625" customWidth="1"/>
    <col min="4" max="11" width="11.7265625" customWidth="1"/>
    <col min="12" max="13" width="11.7265625" hidden="1" customWidth="1"/>
    <col min="14" max="16" width="11.7265625" customWidth="1"/>
    <col min="17" max="19" width="11.7265625" hidden="1" customWidth="1"/>
    <col min="20" max="21" width="11.7265625" customWidth="1"/>
    <col min="22" max="23" width="12.1796875" customWidth="1"/>
  </cols>
  <sheetData>
    <row r="1" spans="1:21" ht="14" x14ac:dyDescent="0.3">
      <c r="A1" s="2" t="s">
        <v>0</v>
      </c>
      <c r="B1" s="44" t="s">
        <v>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15.65" customHeight="1" x14ac:dyDescent="0.35">
      <c r="A2" s="4" t="s">
        <v>0</v>
      </c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3"/>
      <c r="S2" s="43"/>
      <c r="T2" s="43"/>
      <c r="U2" s="3"/>
    </row>
    <row r="3" spans="1:21" ht="15.65" customHeight="1" x14ac:dyDescent="0.35">
      <c r="A3" s="2" t="s">
        <v>0</v>
      </c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T3" s="3"/>
      <c r="U3" s="3"/>
    </row>
    <row r="4" spans="1:21" ht="28.9" customHeight="1" x14ac:dyDescent="0.3">
      <c r="A4" s="5" t="s">
        <v>0</v>
      </c>
      <c r="B4" s="6" t="s">
        <v>610</v>
      </c>
      <c r="C4" s="6" t="s">
        <v>0</v>
      </c>
      <c r="D4" s="46" t="s">
        <v>4</v>
      </c>
      <c r="E4" s="47"/>
      <c r="F4" s="41" t="s">
        <v>5</v>
      </c>
      <c r="G4" s="41"/>
      <c r="H4" s="41" t="s">
        <v>6</v>
      </c>
      <c r="I4" s="41"/>
      <c r="J4" s="41" t="s">
        <v>7</v>
      </c>
      <c r="K4" s="41"/>
      <c r="L4" s="41" t="s">
        <v>8</v>
      </c>
      <c r="M4" s="41"/>
      <c r="N4" s="41" t="s">
        <v>9</v>
      </c>
      <c r="O4" s="41"/>
      <c r="P4" s="41" t="s">
        <v>10</v>
      </c>
      <c r="Q4" s="41"/>
      <c r="R4" s="41"/>
      <c r="S4" s="41"/>
      <c r="T4" s="41"/>
      <c r="U4" s="7"/>
    </row>
    <row r="5" spans="1:21" ht="43.15" customHeight="1" x14ac:dyDescent="0.3">
      <c r="A5" s="19" t="s">
        <v>0</v>
      </c>
      <c r="B5" s="2" t="s">
        <v>11</v>
      </c>
      <c r="C5" s="20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4" t="s">
        <v>15</v>
      </c>
      <c r="I5" s="25" t="s">
        <v>17</v>
      </c>
      <c r="J5" s="24" t="s">
        <v>15</v>
      </c>
      <c r="K5" s="25" t="s">
        <v>18</v>
      </c>
      <c r="L5" s="24" t="s">
        <v>15</v>
      </c>
      <c r="M5" s="25" t="s">
        <v>19</v>
      </c>
      <c r="N5" s="24" t="s">
        <v>15</v>
      </c>
      <c r="O5" s="25" t="s">
        <v>20</v>
      </c>
      <c r="P5" s="24" t="s">
        <v>15</v>
      </c>
      <c r="Q5" s="24" t="s">
        <v>0</v>
      </c>
      <c r="R5" s="24" t="s">
        <v>0</v>
      </c>
      <c r="S5" s="24" t="s">
        <v>0</v>
      </c>
      <c r="T5" s="26" t="s">
        <v>20</v>
      </c>
      <c r="U5" s="27" t="s">
        <v>21</v>
      </c>
    </row>
    <row r="6" spans="1:21" ht="14.5" customHeight="1" x14ac:dyDescent="0.25">
      <c r="A6" s="15" t="s">
        <v>0</v>
      </c>
      <c r="B6" s="8" t="s">
        <v>618</v>
      </c>
      <c r="C6" s="8"/>
      <c r="D6" s="28"/>
      <c r="E6" s="28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8"/>
      <c r="R6" s="28"/>
      <c r="S6" s="28"/>
      <c r="T6" s="29"/>
      <c r="U6" s="29"/>
    </row>
    <row r="7" spans="1:21" ht="14.5" customHeight="1" x14ac:dyDescent="0.3">
      <c r="A7" s="16" t="s">
        <v>0</v>
      </c>
      <c r="B7" s="9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13" x14ac:dyDescent="0.3">
      <c r="A8" s="17" t="s">
        <v>23</v>
      </c>
      <c r="B8" s="11" t="s">
        <v>24</v>
      </c>
      <c r="C8" s="10" t="s">
        <v>25</v>
      </c>
      <c r="D8" s="31">
        <v>264827410</v>
      </c>
      <c r="E8" s="31">
        <v>265727410</v>
      </c>
      <c r="F8" s="31">
        <v>47415430</v>
      </c>
      <c r="G8" s="36">
        <f>IF(($D8       =0),0,($F8       /$D8       ))</f>
        <v>0.17904275845162704</v>
      </c>
      <c r="H8" s="31">
        <v>46558669</v>
      </c>
      <c r="I8" s="36">
        <f>IF(($D8       =0),0,($H8       /$D8       ))</f>
        <v>0.17580759106468624</v>
      </c>
      <c r="J8" s="31">
        <v>44790925</v>
      </c>
      <c r="K8" s="36">
        <f>IF(($E8       =0),0,($J8       /$E8       ))</f>
        <v>0.16855967173277306</v>
      </c>
      <c r="L8" s="31">
        <v>0</v>
      </c>
      <c r="M8" s="36">
        <f>IF(($E8       =0),0,($L8       /$E8       ))</f>
        <v>0</v>
      </c>
      <c r="N8" s="31">
        <f>$F8       +$H8       +$J8</f>
        <v>138765024</v>
      </c>
      <c r="O8" s="36">
        <f>IF(($E8       =0),0,($N8       /$E8       ))</f>
        <v>0.52220816813741566</v>
      </c>
      <c r="P8" s="31">
        <v>62396221</v>
      </c>
      <c r="Q8" s="31">
        <v>282959774</v>
      </c>
      <c r="R8" s="31">
        <v>273273862</v>
      </c>
      <c r="S8" s="31">
        <v>199509674</v>
      </c>
      <c r="T8" s="36">
        <f>IF(($R8       =0),0,($S8       /$R8       ))</f>
        <v>0.7300722891675604</v>
      </c>
      <c r="U8" s="36">
        <f>IF(($P8       =0),0,(($J8       /$P8       )-1))</f>
        <v>-0.28215324129966135</v>
      </c>
    </row>
    <row r="9" spans="1:21" ht="13" x14ac:dyDescent="0.3">
      <c r="A9" s="17" t="s">
        <v>23</v>
      </c>
      <c r="B9" s="11" t="s">
        <v>26</v>
      </c>
      <c r="C9" s="10" t="s">
        <v>27</v>
      </c>
      <c r="D9" s="31">
        <v>470785550</v>
      </c>
      <c r="E9" s="31">
        <v>509644900</v>
      </c>
      <c r="F9" s="31">
        <v>74838126</v>
      </c>
      <c r="G9" s="36">
        <f>IF(($D9       =0),0,($F9       /$D9       ))</f>
        <v>0.15896436498528896</v>
      </c>
      <c r="H9" s="31">
        <v>0</v>
      </c>
      <c r="I9" s="36">
        <f>IF(($D9       =0),0,($H9       /$D9       ))</f>
        <v>0</v>
      </c>
      <c r="J9" s="31">
        <v>0</v>
      </c>
      <c r="K9" s="36">
        <f>IF(($E9       =0),0,($J9       /$E9       ))</f>
        <v>0</v>
      </c>
      <c r="L9" s="31">
        <v>0</v>
      </c>
      <c r="M9" s="36">
        <f>IF(($E9       =0),0,($L9       /$E9       ))</f>
        <v>0</v>
      </c>
      <c r="N9" s="31">
        <f>$F9       +$H9       +$J9</f>
        <v>74838126</v>
      </c>
      <c r="O9" s="36">
        <f>IF(($E9       =0),0,($N9       /$E9       ))</f>
        <v>0.14684366703169208</v>
      </c>
      <c r="P9" s="31">
        <v>105842781</v>
      </c>
      <c r="Q9" s="31">
        <v>444685970</v>
      </c>
      <c r="R9" s="31">
        <v>432828450</v>
      </c>
      <c r="S9" s="31">
        <v>304920677</v>
      </c>
      <c r="T9" s="36">
        <f>IF(($R9       =0),0,($S9       /$R9       ))</f>
        <v>0.70448390580609943</v>
      </c>
      <c r="U9" s="36">
        <f>IF(($P9       =0),0,(($J9       /$P9       )-1))</f>
        <v>-1</v>
      </c>
    </row>
    <row r="10" spans="1:21" ht="14" x14ac:dyDescent="0.3">
      <c r="A10" s="18" t="s">
        <v>0</v>
      </c>
      <c r="B10" s="13" t="s">
        <v>28</v>
      </c>
      <c r="C10" s="12" t="s">
        <v>0</v>
      </c>
      <c r="D10" s="32">
        <f>SUM(D8:D9)</f>
        <v>735612960</v>
      </c>
      <c r="E10" s="32">
        <f>SUM(E8:E9)</f>
        <v>775372310</v>
      </c>
      <c r="F10" s="32">
        <f>SUM(F8:F9)</f>
        <v>122253556</v>
      </c>
      <c r="G10" s="37">
        <f t="shared" ref="G10:G54" si="0">IF(($D10      =0),0,($F10      /$D10      ))</f>
        <v>0.16619277072008085</v>
      </c>
      <c r="H10" s="32">
        <f>SUM(H8:H9)</f>
        <v>46558669</v>
      </c>
      <c r="I10" s="37">
        <f t="shared" ref="I10:I54" si="1">IF(($D10      =0),0,($H10      /$D10      ))</f>
        <v>6.3292344659071798E-2</v>
      </c>
      <c r="J10" s="32">
        <f>SUM(J8:J9)</f>
        <v>44790925</v>
      </c>
      <c r="K10" s="37">
        <f t="shared" ref="K10:K54" si="2">IF(($E10      =0),0,($J10      /$E10      ))</f>
        <v>5.776699067316448E-2</v>
      </c>
      <c r="L10" s="32">
        <f>SUM(L8:L9)</f>
        <v>0</v>
      </c>
      <c r="M10" s="37">
        <f t="shared" ref="M10:M54" si="3">IF(($E10      =0),0,($L10      /$E10      ))</f>
        <v>0</v>
      </c>
      <c r="N10" s="32">
        <f t="shared" ref="N10:N54" si="4">$F10      +$H10      +$J10</f>
        <v>213603150</v>
      </c>
      <c r="O10" s="37">
        <f t="shared" ref="O10:O54" si="5">IF(($E10      =0),0,($N10      /$E10      ))</f>
        <v>0.27548462492812004</v>
      </c>
      <c r="P10" s="32">
        <f>SUM(P8:P9)</f>
        <v>168239002</v>
      </c>
      <c r="Q10" s="32">
        <f>SUM(Q8:Q9)</f>
        <v>727645744</v>
      </c>
      <c r="R10" s="32">
        <f>SUM(R8:R9)</f>
        <v>706102312</v>
      </c>
      <c r="S10" s="32">
        <f>SUM(S8:S9)</f>
        <v>504430351</v>
      </c>
      <c r="T10" s="37">
        <f t="shared" ref="T10:T54" si="6">IF(($R10      =0),0,($S10      /$R10      ))</f>
        <v>0.71438705471906172</v>
      </c>
      <c r="U10" s="37">
        <f t="shared" ref="U10:U54" si="7">IF(($P10      =0),0,(($J10      /$P10      )-1))</f>
        <v>-0.73376610377182339</v>
      </c>
    </row>
    <row r="11" spans="1:21" ht="13" x14ac:dyDescent="0.3">
      <c r="A11" s="17" t="s">
        <v>29</v>
      </c>
      <c r="B11" s="11" t="s">
        <v>30</v>
      </c>
      <c r="C11" s="10" t="s">
        <v>31</v>
      </c>
      <c r="D11" s="31">
        <v>22881942</v>
      </c>
      <c r="E11" s="31">
        <v>22798342</v>
      </c>
      <c r="F11" s="31">
        <v>5382928</v>
      </c>
      <c r="G11" s="36">
        <f t="shared" si="0"/>
        <v>0.23524786488839103</v>
      </c>
      <c r="H11" s="31">
        <v>3948791</v>
      </c>
      <c r="I11" s="36">
        <f t="shared" si="1"/>
        <v>0.17257237169817141</v>
      </c>
      <c r="J11" s="31">
        <v>5574716</v>
      </c>
      <c r="K11" s="36">
        <f t="shared" si="2"/>
        <v>0.24452286925075517</v>
      </c>
      <c r="L11" s="31">
        <v>0</v>
      </c>
      <c r="M11" s="36">
        <f t="shared" si="3"/>
        <v>0</v>
      </c>
      <c r="N11" s="31">
        <f t="shared" si="4"/>
        <v>14906435</v>
      </c>
      <c r="O11" s="36">
        <f t="shared" si="5"/>
        <v>0.6538385554528483</v>
      </c>
      <c r="P11" s="31">
        <v>5156377</v>
      </c>
      <c r="Q11" s="31">
        <v>23438485</v>
      </c>
      <c r="R11" s="31">
        <v>23411706</v>
      </c>
      <c r="S11" s="31">
        <v>16500797</v>
      </c>
      <c r="T11" s="36">
        <f t="shared" si="6"/>
        <v>0.70480967939713579</v>
      </c>
      <c r="U11" s="36">
        <f t="shared" si="7"/>
        <v>8.11304138545339E-2</v>
      </c>
    </row>
    <row r="12" spans="1:21" ht="13" x14ac:dyDescent="0.3">
      <c r="A12" s="17" t="s">
        <v>29</v>
      </c>
      <c r="B12" s="11" t="s">
        <v>32</v>
      </c>
      <c r="C12" s="10" t="s">
        <v>33</v>
      </c>
      <c r="D12" s="31">
        <v>2489082</v>
      </c>
      <c r="E12" s="31">
        <v>2323610</v>
      </c>
      <c r="F12" s="31">
        <v>486544</v>
      </c>
      <c r="G12" s="36">
        <f t="shared" si="0"/>
        <v>0.19547126209582488</v>
      </c>
      <c r="H12" s="31">
        <v>615694</v>
      </c>
      <c r="I12" s="36">
        <f t="shared" si="1"/>
        <v>0.24735786125165823</v>
      </c>
      <c r="J12" s="31">
        <v>506148</v>
      </c>
      <c r="K12" s="36">
        <f t="shared" si="2"/>
        <v>0.21782829304401341</v>
      </c>
      <c r="L12" s="31">
        <v>0</v>
      </c>
      <c r="M12" s="36">
        <f t="shared" si="3"/>
        <v>0</v>
      </c>
      <c r="N12" s="31">
        <f t="shared" si="4"/>
        <v>1608386</v>
      </c>
      <c r="O12" s="36">
        <f t="shared" si="5"/>
        <v>0.69219275179569717</v>
      </c>
      <c r="P12" s="31">
        <v>327155</v>
      </c>
      <c r="Q12" s="31">
        <v>3379315</v>
      </c>
      <c r="R12" s="31">
        <v>3354315</v>
      </c>
      <c r="S12" s="31">
        <v>1352577</v>
      </c>
      <c r="T12" s="36">
        <f t="shared" si="6"/>
        <v>0.40323493768474339</v>
      </c>
      <c r="U12" s="36">
        <f t="shared" si="7"/>
        <v>0.54711986672983759</v>
      </c>
    </row>
    <row r="13" spans="1:21" ht="13" x14ac:dyDescent="0.3">
      <c r="A13" s="17" t="s">
        <v>29</v>
      </c>
      <c r="B13" s="11" t="s">
        <v>34</v>
      </c>
      <c r="C13" s="10" t="s">
        <v>35</v>
      </c>
      <c r="D13" s="31">
        <v>51297997</v>
      </c>
      <c r="E13" s="31">
        <v>28248873</v>
      </c>
      <c r="F13" s="31">
        <v>1784521</v>
      </c>
      <c r="G13" s="36">
        <f t="shared" si="0"/>
        <v>3.4787342671488711E-2</v>
      </c>
      <c r="H13" s="31">
        <v>1893892</v>
      </c>
      <c r="I13" s="36">
        <f t="shared" si="1"/>
        <v>3.6919414221962703E-2</v>
      </c>
      <c r="J13" s="31">
        <v>-2385365</v>
      </c>
      <c r="K13" s="36">
        <f t="shared" si="2"/>
        <v>-8.4441067790562832E-2</v>
      </c>
      <c r="L13" s="31">
        <v>0</v>
      </c>
      <c r="M13" s="36">
        <f t="shared" si="3"/>
        <v>0</v>
      </c>
      <c r="N13" s="31">
        <f t="shared" si="4"/>
        <v>1293048</v>
      </c>
      <c r="O13" s="36">
        <f t="shared" si="5"/>
        <v>4.5773436696040934E-2</v>
      </c>
      <c r="P13" s="31">
        <v>864376</v>
      </c>
      <c r="Q13" s="31">
        <v>37675008</v>
      </c>
      <c r="R13" s="31">
        <v>36131023</v>
      </c>
      <c r="S13" s="31">
        <v>4838424</v>
      </c>
      <c r="T13" s="36">
        <f t="shared" si="6"/>
        <v>0.13391328554411538</v>
      </c>
      <c r="U13" s="36">
        <f t="shared" si="7"/>
        <v>-3.7596381667237404</v>
      </c>
    </row>
    <row r="14" spans="1:21" ht="13" x14ac:dyDescent="0.3">
      <c r="A14" s="17" t="s">
        <v>29</v>
      </c>
      <c r="B14" s="11" t="s">
        <v>36</v>
      </c>
      <c r="C14" s="10" t="s">
        <v>37</v>
      </c>
      <c r="D14" s="31">
        <v>35675283</v>
      </c>
      <c r="E14" s="31">
        <v>34585453</v>
      </c>
      <c r="F14" s="31">
        <v>7376257</v>
      </c>
      <c r="G14" s="36">
        <f t="shared" si="0"/>
        <v>0.20676099472006992</v>
      </c>
      <c r="H14" s="31">
        <v>8872597</v>
      </c>
      <c r="I14" s="36">
        <f t="shared" si="1"/>
        <v>0.24870432001898907</v>
      </c>
      <c r="J14" s="31">
        <v>7001483</v>
      </c>
      <c r="K14" s="36">
        <f t="shared" si="2"/>
        <v>0.20244011261035094</v>
      </c>
      <c r="L14" s="31">
        <v>0</v>
      </c>
      <c r="M14" s="36">
        <f t="shared" si="3"/>
        <v>0</v>
      </c>
      <c r="N14" s="31">
        <f t="shared" si="4"/>
        <v>23250337</v>
      </c>
      <c r="O14" s="36">
        <f t="shared" si="5"/>
        <v>0.67225769747760711</v>
      </c>
      <c r="P14" s="31">
        <v>8156842</v>
      </c>
      <c r="Q14" s="31">
        <v>29833605</v>
      </c>
      <c r="R14" s="31">
        <v>28514800</v>
      </c>
      <c r="S14" s="31">
        <v>26625766</v>
      </c>
      <c r="T14" s="36">
        <f t="shared" si="6"/>
        <v>0.9337525074698052</v>
      </c>
      <c r="U14" s="36">
        <f t="shared" si="7"/>
        <v>-0.14164292994764394</v>
      </c>
    </row>
    <row r="15" spans="1:21" ht="13" x14ac:dyDescent="0.3">
      <c r="A15" s="17" t="s">
        <v>29</v>
      </c>
      <c r="B15" s="11" t="s">
        <v>38</v>
      </c>
      <c r="C15" s="10" t="s">
        <v>39</v>
      </c>
      <c r="D15" s="31">
        <v>6243752</v>
      </c>
      <c r="E15" s="31">
        <v>6243752</v>
      </c>
      <c r="F15" s="31">
        <v>1308458</v>
      </c>
      <c r="G15" s="36">
        <f t="shared" si="0"/>
        <v>0.2095627757156274</v>
      </c>
      <c r="H15" s="31">
        <v>1573692</v>
      </c>
      <c r="I15" s="36">
        <f t="shared" si="1"/>
        <v>0.2520426820283701</v>
      </c>
      <c r="J15" s="31">
        <v>1435685</v>
      </c>
      <c r="K15" s="36">
        <f t="shared" si="2"/>
        <v>0.22993946588525618</v>
      </c>
      <c r="L15" s="31">
        <v>0</v>
      </c>
      <c r="M15" s="36">
        <f t="shared" si="3"/>
        <v>0</v>
      </c>
      <c r="N15" s="31">
        <f t="shared" si="4"/>
        <v>4317835</v>
      </c>
      <c r="O15" s="36">
        <f t="shared" si="5"/>
        <v>0.69154492362925368</v>
      </c>
      <c r="P15" s="31">
        <v>1398349</v>
      </c>
      <c r="Q15" s="31">
        <v>7756881</v>
      </c>
      <c r="R15" s="31">
        <v>7177361</v>
      </c>
      <c r="S15" s="31">
        <v>3395614</v>
      </c>
      <c r="T15" s="36">
        <f t="shared" si="6"/>
        <v>0.47310062849005363</v>
      </c>
      <c r="U15" s="36">
        <f t="shared" si="7"/>
        <v>2.6700058426043949E-2</v>
      </c>
    </row>
    <row r="16" spans="1:21" ht="13" x14ac:dyDescent="0.3">
      <c r="A16" s="17" t="s">
        <v>29</v>
      </c>
      <c r="B16" s="11" t="s">
        <v>40</v>
      </c>
      <c r="C16" s="10" t="s">
        <v>41</v>
      </c>
      <c r="D16" s="31">
        <v>39913675</v>
      </c>
      <c r="E16" s="31">
        <v>33922000</v>
      </c>
      <c r="F16" s="31">
        <v>6549070</v>
      </c>
      <c r="G16" s="36">
        <f t="shared" si="0"/>
        <v>0.16408085699951208</v>
      </c>
      <c r="H16" s="31">
        <v>8142181</v>
      </c>
      <c r="I16" s="36">
        <f t="shared" si="1"/>
        <v>0.20399477121562973</v>
      </c>
      <c r="J16" s="31">
        <v>7664254</v>
      </c>
      <c r="K16" s="36">
        <f t="shared" si="2"/>
        <v>0.22593756264371204</v>
      </c>
      <c r="L16" s="31">
        <v>0</v>
      </c>
      <c r="M16" s="36">
        <f t="shared" si="3"/>
        <v>0</v>
      </c>
      <c r="N16" s="31">
        <f t="shared" si="4"/>
        <v>22355505</v>
      </c>
      <c r="O16" s="36">
        <f t="shared" si="5"/>
        <v>0.65902673781027066</v>
      </c>
      <c r="P16" s="31">
        <v>7102089</v>
      </c>
      <c r="Q16" s="31">
        <v>31456155</v>
      </c>
      <c r="R16" s="31">
        <v>37410048</v>
      </c>
      <c r="S16" s="31">
        <v>19128841</v>
      </c>
      <c r="T16" s="36">
        <f t="shared" si="6"/>
        <v>0.51132896167361241</v>
      </c>
      <c r="U16" s="36">
        <f t="shared" si="7"/>
        <v>7.9154879641750497E-2</v>
      </c>
    </row>
    <row r="17" spans="1:21" ht="13" x14ac:dyDescent="0.3">
      <c r="A17" s="17" t="s">
        <v>29</v>
      </c>
      <c r="B17" s="11" t="s">
        <v>42</v>
      </c>
      <c r="C17" s="10" t="s">
        <v>43</v>
      </c>
      <c r="D17" s="31">
        <v>4797866</v>
      </c>
      <c r="E17" s="31">
        <v>5909577</v>
      </c>
      <c r="F17" s="31">
        <v>1225566</v>
      </c>
      <c r="G17" s="36">
        <f t="shared" si="0"/>
        <v>0.25543981428410045</v>
      </c>
      <c r="H17" s="31">
        <v>1074604</v>
      </c>
      <c r="I17" s="36">
        <f t="shared" si="1"/>
        <v>0.22397540906728117</v>
      </c>
      <c r="J17" s="31">
        <v>1594507</v>
      </c>
      <c r="K17" s="36">
        <f t="shared" si="2"/>
        <v>0.26981745055525969</v>
      </c>
      <c r="L17" s="31">
        <v>0</v>
      </c>
      <c r="M17" s="36">
        <f t="shared" si="3"/>
        <v>0</v>
      </c>
      <c r="N17" s="31">
        <f t="shared" si="4"/>
        <v>3894677</v>
      </c>
      <c r="O17" s="36">
        <f t="shared" si="5"/>
        <v>0.6590449705621908</v>
      </c>
      <c r="P17" s="31">
        <v>2050753</v>
      </c>
      <c r="Q17" s="31">
        <v>5469340</v>
      </c>
      <c r="R17" s="31">
        <v>4833774</v>
      </c>
      <c r="S17" s="31">
        <v>4642576</v>
      </c>
      <c r="T17" s="36">
        <f t="shared" si="6"/>
        <v>0.96044539939186235</v>
      </c>
      <c r="U17" s="36">
        <f t="shared" si="7"/>
        <v>-0.22247730467784277</v>
      </c>
    </row>
    <row r="18" spans="1:21" ht="13" x14ac:dyDescent="0.3">
      <c r="A18" s="17" t="s">
        <v>44</v>
      </c>
      <c r="B18" s="11" t="s">
        <v>45</v>
      </c>
      <c r="C18" s="10" t="s">
        <v>46</v>
      </c>
      <c r="D18" s="31">
        <v>242181064</v>
      </c>
      <c r="E18" s="31">
        <v>279164664</v>
      </c>
      <c r="F18" s="31">
        <v>42295427</v>
      </c>
      <c r="G18" s="36">
        <f t="shared" si="0"/>
        <v>0.17464382351545041</v>
      </c>
      <c r="H18" s="31">
        <v>41138868</v>
      </c>
      <c r="I18" s="36">
        <f t="shared" si="1"/>
        <v>0.16986822718724201</v>
      </c>
      <c r="J18" s="31">
        <v>40543630</v>
      </c>
      <c r="K18" s="36">
        <f t="shared" si="2"/>
        <v>0.14523195528786551</v>
      </c>
      <c r="L18" s="31">
        <v>0</v>
      </c>
      <c r="M18" s="36">
        <f t="shared" si="3"/>
        <v>0</v>
      </c>
      <c r="N18" s="31">
        <f t="shared" si="4"/>
        <v>123977925</v>
      </c>
      <c r="O18" s="36">
        <f t="shared" si="5"/>
        <v>0.44410321572790457</v>
      </c>
      <c r="P18" s="31">
        <v>43332986</v>
      </c>
      <c r="Q18" s="31">
        <v>95985576</v>
      </c>
      <c r="R18" s="31">
        <v>252803418</v>
      </c>
      <c r="S18" s="31">
        <v>103893614</v>
      </c>
      <c r="T18" s="36">
        <f t="shared" si="6"/>
        <v>0.41096601787243242</v>
      </c>
      <c r="U18" s="36">
        <f t="shared" si="7"/>
        <v>-6.4370269798624036E-2</v>
      </c>
    </row>
    <row r="19" spans="1:21" ht="14" x14ac:dyDescent="0.3">
      <c r="A19" s="18" t="s">
        <v>0</v>
      </c>
      <c r="B19" s="13" t="s">
        <v>47</v>
      </c>
      <c r="C19" s="12" t="s">
        <v>0</v>
      </c>
      <c r="D19" s="32">
        <f>SUM(D11:D18)</f>
        <v>405480661</v>
      </c>
      <c r="E19" s="32">
        <f>SUM(E11:E18)</f>
        <v>413196271</v>
      </c>
      <c r="F19" s="32">
        <f>SUM(F11:F18)</f>
        <v>66408771</v>
      </c>
      <c r="G19" s="37">
        <f t="shared" si="0"/>
        <v>0.1637778996320616</v>
      </c>
      <c r="H19" s="32">
        <f>SUM(H11:H18)</f>
        <v>67260319</v>
      </c>
      <c r="I19" s="37">
        <f t="shared" si="1"/>
        <v>0.16587799485707161</v>
      </c>
      <c r="J19" s="32">
        <f>SUM(J11:J18)</f>
        <v>61935058</v>
      </c>
      <c r="K19" s="37">
        <f t="shared" si="2"/>
        <v>0.14989258700255792</v>
      </c>
      <c r="L19" s="32">
        <f>SUM(L11:L18)</f>
        <v>0</v>
      </c>
      <c r="M19" s="37">
        <f t="shared" si="3"/>
        <v>0</v>
      </c>
      <c r="N19" s="32">
        <f t="shared" si="4"/>
        <v>195604148</v>
      </c>
      <c r="O19" s="37">
        <f t="shared" si="5"/>
        <v>0.47339282013994749</v>
      </c>
      <c r="P19" s="32">
        <f>SUM(P11:P18)</f>
        <v>68388927</v>
      </c>
      <c r="Q19" s="32">
        <f>SUM(Q11:Q18)</f>
        <v>234994365</v>
      </c>
      <c r="R19" s="32">
        <f>SUM(R11:R18)</f>
        <v>393636445</v>
      </c>
      <c r="S19" s="32">
        <f>SUM(S11:S18)</f>
        <v>180378209</v>
      </c>
      <c r="T19" s="37">
        <f t="shared" si="6"/>
        <v>0.45823554015685719</v>
      </c>
      <c r="U19" s="37">
        <f t="shared" si="7"/>
        <v>-9.4370087134135083E-2</v>
      </c>
    </row>
    <row r="20" spans="1:21" ht="13" x14ac:dyDescent="0.3">
      <c r="A20" s="17" t="s">
        <v>29</v>
      </c>
      <c r="B20" s="11" t="s">
        <v>48</v>
      </c>
      <c r="C20" s="10" t="s">
        <v>49</v>
      </c>
      <c r="D20" s="31">
        <v>39295597</v>
      </c>
      <c r="E20" s="31">
        <v>39579009</v>
      </c>
      <c r="F20" s="31">
        <v>3527352</v>
      </c>
      <c r="G20" s="36">
        <f t="shared" si="0"/>
        <v>8.9764560645305885E-2</v>
      </c>
      <c r="H20" s="31">
        <v>9423088</v>
      </c>
      <c r="I20" s="36">
        <f t="shared" si="1"/>
        <v>0.23980009770560301</v>
      </c>
      <c r="J20" s="31">
        <v>5203757</v>
      </c>
      <c r="K20" s="36">
        <f t="shared" si="2"/>
        <v>0.13147769819097796</v>
      </c>
      <c r="L20" s="31">
        <v>0</v>
      </c>
      <c r="M20" s="36">
        <f t="shared" si="3"/>
        <v>0</v>
      </c>
      <c r="N20" s="31">
        <f t="shared" si="4"/>
        <v>18154197</v>
      </c>
      <c r="O20" s="36">
        <f t="shared" si="5"/>
        <v>0.45868245463144364</v>
      </c>
      <c r="P20" s="31">
        <v>4559728</v>
      </c>
      <c r="Q20" s="31">
        <v>31016456</v>
      </c>
      <c r="R20" s="31">
        <v>34828838</v>
      </c>
      <c r="S20" s="31">
        <v>11217035</v>
      </c>
      <c r="T20" s="36">
        <f t="shared" si="6"/>
        <v>0.32206170645141824</v>
      </c>
      <c r="U20" s="36">
        <f t="shared" si="7"/>
        <v>0.14124285483695509</v>
      </c>
    </row>
    <row r="21" spans="1:21" ht="13" x14ac:dyDescent="0.3">
      <c r="A21" s="17" t="s">
        <v>29</v>
      </c>
      <c r="B21" s="11" t="s">
        <v>50</v>
      </c>
      <c r="C21" s="10" t="s">
        <v>51</v>
      </c>
      <c r="D21" s="31">
        <v>60190657</v>
      </c>
      <c r="E21" s="31">
        <v>60700214</v>
      </c>
      <c r="F21" s="31">
        <v>9029570</v>
      </c>
      <c r="G21" s="36">
        <f t="shared" si="0"/>
        <v>0.1500161395480365</v>
      </c>
      <c r="H21" s="31">
        <v>9207300</v>
      </c>
      <c r="I21" s="36">
        <f t="shared" si="1"/>
        <v>0.15296892339952362</v>
      </c>
      <c r="J21" s="31">
        <v>12705988</v>
      </c>
      <c r="K21" s="36">
        <f t="shared" si="2"/>
        <v>0.20932361128084326</v>
      </c>
      <c r="L21" s="31">
        <v>0</v>
      </c>
      <c r="M21" s="36">
        <f t="shared" si="3"/>
        <v>0</v>
      </c>
      <c r="N21" s="31">
        <f t="shared" si="4"/>
        <v>30942858</v>
      </c>
      <c r="O21" s="36">
        <f t="shared" si="5"/>
        <v>0.50976522092656873</v>
      </c>
      <c r="P21" s="31">
        <v>12527898</v>
      </c>
      <c r="Q21" s="31">
        <v>52114654</v>
      </c>
      <c r="R21" s="31">
        <v>53471610</v>
      </c>
      <c r="S21" s="31">
        <v>30598410</v>
      </c>
      <c r="T21" s="36">
        <f t="shared" si="6"/>
        <v>0.57223655693179987</v>
      </c>
      <c r="U21" s="36">
        <f t="shared" si="7"/>
        <v>1.421547333798534E-2</v>
      </c>
    </row>
    <row r="22" spans="1:21" ht="13" x14ac:dyDescent="0.3">
      <c r="A22" s="17" t="s">
        <v>29</v>
      </c>
      <c r="B22" s="11" t="s">
        <v>52</v>
      </c>
      <c r="C22" s="10" t="s">
        <v>53</v>
      </c>
      <c r="D22" s="31">
        <v>15410069</v>
      </c>
      <c r="E22" s="31">
        <v>16599074</v>
      </c>
      <c r="F22" s="31">
        <v>3010955</v>
      </c>
      <c r="G22" s="36">
        <f t="shared" si="0"/>
        <v>0.19538880714940343</v>
      </c>
      <c r="H22" s="31">
        <v>3384792</v>
      </c>
      <c r="I22" s="36">
        <f t="shared" si="1"/>
        <v>0.21964807555371751</v>
      </c>
      <c r="J22" s="31">
        <v>3978159</v>
      </c>
      <c r="K22" s="36">
        <f t="shared" si="2"/>
        <v>0.23966150159942656</v>
      </c>
      <c r="L22" s="31">
        <v>0</v>
      </c>
      <c r="M22" s="36">
        <f t="shared" si="3"/>
        <v>0</v>
      </c>
      <c r="N22" s="31">
        <f t="shared" si="4"/>
        <v>10373906</v>
      </c>
      <c r="O22" s="36">
        <f t="shared" si="5"/>
        <v>0.62496895911181549</v>
      </c>
      <c r="P22" s="31">
        <v>3029603</v>
      </c>
      <c r="Q22" s="31">
        <v>18064778</v>
      </c>
      <c r="R22" s="31">
        <v>17663594</v>
      </c>
      <c r="S22" s="31">
        <v>9014203</v>
      </c>
      <c r="T22" s="36">
        <f t="shared" si="6"/>
        <v>0.51032666398469073</v>
      </c>
      <c r="U22" s="36">
        <f t="shared" si="7"/>
        <v>0.3130958082626667</v>
      </c>
    </row>
    <row r="23" spans="1:21" ht="13" x14ac:dyDescent="0.3">
      <c r="A23" s="17" t="s">
        <v>29</v>
      </c>
      <c r="B23" s="11" t="s">
        <v>54</v>
      </c>
      <c r="C23" s="10" t="s">
        <v>55</v>
      </c>
      <c r="D23" s="31">
        <v>9040864</v>
      </c>
      <c r="E23" s="31">
        <v>9311076</v>
      </c>
      <c r="F23" s="31">
        <v>2201004</v>
      </c>
      <c r="G23" s="36">
        <f t="shared" si="0"/>
        <v>0.24345062595787306</v>
      </c>
      <c r="H23" s="31">
        <v>2298217</v>
      </c>
      <c r="I23" s="36">
        <f t="shared" si="1"/>
        <v>0.25420324871605193</v>
      </c>
      <c r="J23" s="31">
        <v>2347809</v>
      </c>
      <c r="K23" s="36">
        <f t="shared" si="2"/>
        <v>0.25215227541908153</v>
      </c>
      <c r="L23" s="31">
        <v>0</v>
      </c>
      <c r="M23" s="36">
        <f t="shared" si="3"/>
        <v>0</v>
      </c>
      <c r="N23" s="31">
        <f t="shared" si="4"/>
        <v>6847030</v>
      </c>
      <c r="O23" s="36">
        <f t="shared" si="5"/>
        <v>0.73536399015538056</v>
      </c>
      <c r="P23" s="31">
        <v>2155320</v>
      </c>
      <c r="Q23" s="31">
        <v>9777016</v>
      </c>
      <c r="R23" s="31">
        <v>8914074</v>
      </c>
      <c r="S23" s="31">
        <v>5689090</v>
      </c>
      <c r="T23" s="36">
        <f t="shared" si="6"/>
        <v>0.6382143563089111</v>
      </c>
      <c r="U23" s="36">
        <f t="shared" si="7"/>
        <v>8.930878013473631E-2</v>
      </c>
    </row>
    <row r="24" spans="1:21" ht="13" x14ac:dyDescent="0.3">
      <c r="A24" s="17" t="s">
        <v>29</v>
      </c>
      <c r="B24" s="11" t="s">
        <v>56</v>
      </c>
      <c r="C24" s="10" t="s">
        <v>57</v>
      </c>
      <c r="D24" s="31">
        <v>10164877</v>
      </c>
      <c r="E24" s="31">
        <v>12327533</v>
      </c>
      <c r="F24" s="31">
        <v>2634708</v>
      </c>
      <c r="G24" s="36">
        <f t="shared" si="0"/>
        <v>0.25919723376879034</v>
      </c>
      <c r="H24" s="31">
        <v>2447419</v>
      </c>
      <c r="I24" s="36">
        <f t="shared" si="1"/>
        <v>0.24077212149246863</v>
      </c>
      <c r="J24" s="31">
        <v>2420115</v>
      </c>
      <c r="K24" s="36">
        <f t="shared" si="2"/>
        <v>0.1963178683034148</v>
      </c>
      <c r="L24" s="31">
        <v>0</v>
      </c>
      <c r="M24" s="36">
        <f t="shared" si="3"/>
        <v>0</v>
      </c>
      <c r="N24" s="31">
        <f t="shared" si="4"/>
        <v>7502242</v>
      </c>
      <c r="O24" s="36">
        <f t="shared" si="5"/>
        <v>0.60857610358860936</v>
      </c>
      <c r="P24" s="31">
        <v>2200902</v>
      </c>
      <c r="Q24" s="31">
        <v>9915136</v>
      </c>
      <c r="R24" s="31">
        <v>10185692</v>
      </c>
      <c r="S24" s="31">
        <v>6472869</v>
      </c>
      <c r="T24" s="36">
        <f t="shared" si="6"/>
        <v>0.635486425468196</v>
      </c>
      <c r="U24" s="36">
        <f t="shared" si="7"/>
        <v>9.9601436138456068E-2</v>
      </c>
    </row>
    <row r="25" spans="1:21" ht="13" x14ac:dyDescent="0.3">
      <c r="A25" s="17" t="s">
        <v>29</v>
      </c>
      <c r="B25" s="11" t="s">
        <v>58</v>
      </c>
      <c r="C25" s="10" t="s">
        <v>59</v>
      </c>
      <c r="D25" s="31">
        <v>31520783</v>
      </c>
      <c r="E25" s="31">
        <v>31715132</v>
      </c>
      <c r="F25" s="31">
        <v>6227847</v>
      </c>
      <c r="G25" s="36">
        <f t="shared" si="0"/>
        <v>0.19757907029149624</v>
      </c>
      <c r="H25" s="31">
        <v>4926404</v>
      </c>
      <c r="I25" s="36">
        <f t="shared" si="1"/>
        <v>0.15629066067299152</v>
      </c>
      <c r="J25" s="31">
        <v>6845137</v>
      </c>
      <c r="K25" s="36">
        <f t="shared" si="2"/>
        <v>0.21583189374712361</v>
      </c>
      <c r="L25" s="31">
        <v>0</v>
      </c>
      <c r="M25" s="36">
        <f t="shared" si="3"/>
        <v>0</v>
      </c>
      <c r="N25" s="31">
        <f t="shared" si="4"/>
        <v>17999388</v>
      </c>
      <c r="O25" s="36">
        <f t="shared" si="5"/>
        <v>0.56753312582775939</v>
      </c>
      <c r="P25" s="31">
        <v>5991474</v>
      </c>
      <c r="Q25" s="31">
        <v>31042556</v>
      </c>
      <c r="R25" s="31">
        <v>31140556</v>
      </c>
      <c r="S25" s="31">
        <v>22325739</v>
      </c>
      <c r="T25" s="36">
        <f t="shared" si="6"/>
        <v>0.71693450174749607</v>
      </c>
      <c r="U25" s="36">
        <f t="shared" si="7"/>
        <v>0.14247963022121102</v>
      </c>
    </row>
    <row r="26" spans="1:21" ht="13" x14ac:dyDescent="0.3">
      <c r="A26" s="17" t="s">
        <v>44</v>
      </c>
      <c r="B26" s="11" t="s">
        <v>60</v>
      </c>
      <c r="C26" s="10" t="s">
        <v>61</v>
      </c>
      <c r="D26" s="31">
        <v>144791522</v>
      </c>
      <c r="E26" s="31">
        <v>152233836</v>
      </c>
      <c r="F26" s="31">
        <v>25638666</v>
      </c>
      <c r="G26" s="36">
        <f t="shared" si="0"/>
        <v>0.17707297807118844</v>
      </c>
      <c r="H26" s="31">
        <v>2390357</v>
      </c>
      <c r="I26" s="36">
        <f t="shared" si="1"/>
        <v>1.6508956926359265E-2</v>
      </c>
      <c r="J26" s="31">
        <v>32146621</v>
      </c>
      <c r="K26" s="36">
        <f t="shared" si="2"/>
        <v>0.21116607085956896</v>
      </c>
      <c r="L26" s="31">
        <v>0</v>
      </c>
      <c r="M26" s="36">
        <f t="shared" si="3"/>
        <v>0</v>
      </c>
      <c r="N26" s="31">
        <f t="shared" si="4"/>
        <v>60175644</v>
      </c>
      <c r="O26" s="36">
        <f t="shared" si="5"/>
        <v>0.39528429146329863</v>
      </c>
      <c r="P26" s="31">
        <v>22213101</v>
      </c>
      <c r="Q26" s="31">
        <v>117644652</v>
      </c>
      <c r="R26" s="31">
        <v>148546735</v>
      </c>
      <c r="S26" s="31">
        <v>75382469</v>
      </c>
      <c r="T26" s="36">
        <f t="shared" si="6"/>
        <v>0.50746634720716011</v>
      </c>
      <c r="U26" s="36">
        <f t="shared" si="7"/>
        <v>0.447191952172729</v>
      </c>
    </row>
    <row r="27" spans="1:21" ht="14" x14ac:dyDescent="0.3">
      <c r="A27" s="18" t="s">
        <v>0</v>
      </c>
      <c r="B27" s="13" t="s">
        <v>62</v>
      </c>
      <c r="C27" s="12" t="s">
        <v>0</v>
      </c>
      <c r="D27" s="32">
        <f>SUM(D20:D26)</f>
        <v>310414369</v>
      </c>
      <c r="E27" s="32">
        <f>SUM(E20:E26)</f>
        <v>322465874</v>
      </c>
      <c r="F27" s="32">
        <f>SUM(F20:F26)</f>
        <v>52270102</v>
      </c>
      <c r="G27" s="37">
        <f t="shared" si="0"/>
        <v>0.16838815216057218</v>
      </c>
      <c r="H27" s="32">
        <f>SUM(H20:H26)</f>
        <v>34077577</v>
      </c>
      <c r="I27" s="37">
        <f t="shared" si="1"/>
        <v>0.10978092641065852</v>
      </c>
      <c r="J27" s="32">
        <f>SUM(J20:J26)</f>
        <v>65647586</v>
      </c>
      <c r="K27" s="37">
        <f t="shared" si="2"/>
        <v>0.20357994843200058</v>
      </c>
      <c r="L27" s="32">
        <f>SUM(L20:L26)</f>
        <v>0</v>
      </c>
      <c r="M27" s="37">
        <f t="shared" si="3"/>
        <v>0</v>
      </c>
      <c r="N27" s="32">
        <f t="shared" si="4"/>
        <v>151995265</v>
      </c>
      <c r="O27" s="37">
        <f t="shared" si="5"/>
        <v>0.4713530244753899</v>
      </c>
      <c r="P27" s="32">
        <f>SUM(P20:P26)</f>
        <v>52678026</v>
      </c>
      <c r="Q27" s="32">
        <f>SUM(Q20:Q26)</f>
        <v>269575248</v>
      </c>
      <c r="R27" s="32">
        <f>SUM(R20:R26)</f>
        <v>304751099</v>
      </c>
      <c r="S27" s="32">
        <f>SUM(S20:S26)</f>
        <v>160699815</v>
      </c>
      <c r="T27" s="37">
        <f t="shared" si="6"/>
        <v>0.52731496466235872</v>
      </c>
      <c r="U27" s="37">
        <f t="shared" si="7"/>
        <v>0.24620436612412155</v>
      </c>
    </row>
    <row r="28" spans="1:21" ht="13" x14ac:dyDescent="0.3">
      <c r="A28" s="17" t="s">
        <v>29</v>
      </c>
      <c r="B28" s="11" t="s">
        <v>63</v>
      </c>
      <c r="C28" s="10" t="s">
        <v>64</v>
      </c>
      <c r="D28" s="31">
        <v>24989394</v>
      </c>
      <c r="E28" s="31">
        <v>24989394</v>
      </c>
      <c r="F28" s="31">
        <v>4058452</v>
      </c>
      <c r="G28" s="36">
        <f t="shared" si="0"/>
        <v>0.16240697953699879</v>
      </c>
      <c r="H28" s="31">
        <v>6803301</v>
      </c>
      <c r="I28" s="36">
        <f t="shared" si="1"/>
        <v>0.27224753829564652</v>
      </c>
      <c r="J28" s="31">
        <v>6602063</v>
      </c>
      <c r="K28" s="36">
        <f t="shared" si="2"/>
        <v>0.26419460191791766</v>
      </c>
      <c r="L28" s="31">
        <v>0</v>
      </c>
      <c r="M28" s="36">
        <f t="shared" si="3"/>
        <v>0</v>
      </c>
      <c r="N28" s="31">
        <f t="shared" si="4"/>
        <v>17463816</v>
      </c>
      <c r="O28" s="36">
        <f t="shared" si="5"/>
        <v>0.69884911975056296</v>
      </c>
      <c r="P28" s="31">
        <v>6556788</v>
      </c>
      <c r="Q28" s="31">
        <v>17343200</v>
      </c>
      <c r="R28" s="31">
        <v>29711627</v>
      </c>
      <c r="S28" s="31">
        <v>23033358</v>
      </c>
      <c r="T28" s="36">
        <f t="shared" si="6"/>
        <v>0.7752304510284812</v>
      </c>
      <c r="U28" s="36">
        <f t="shared" si="7"/>
        <v>6.90505778134054E-3</v>
      </c>
    </row>
    <row r="29" spans="1:21" ht="13" x14ac:dyDescent="0.3">
      <c r="A29" s="17" t="s">
        <v>29</v>
      </c>
      <c r="B29" s="11" t="s">
        <v>65</v>
      </c>
      <c r="C29" s="10" t="s">
        <v>66</v>
      </c>
      <c r="D29" s="31">
        <v>23367140</v>
      </c>
      <c r="E29" s="31">
        <v>24627836</v>
      </c>
      <c r="F29" s="31">
        <v>3682283</v>
      </c>
      <c r="G29" s="36">
        <f t="shared" si="0"/>
        <v>0.15758381213961145</v>
      </c>
      <c r="H29" s="31">
        <v>5496318</v>
      </c>
      <c r="I29" s="36">
        <f t="shared" si="1"/>
        <v>0.23521569177913942</v>
      </c>
      <c r="J29" s="31">
        <v>5867550</v>
      </c>
      <c r="K29" s="36">
        <f t="shared" si="2"/>
        <v>0.23824870362138192</v>
      </c>
      <c r="L29" s="31">
        <v>0</v>
      </c>
      <c r="M29" s="36">
        <f t="shared" si="3"/>
        <v>0</v>
      </c>
      <c r="N29" s="31">
        <f t="shared" si="4"/>
        <v>15046151</v>
      </c>
      <c r="O29" s="36">
        <f t="shared" si="5"/>
        <v>0.61094084758401024</v>
      </c>
      <c r="P29" s="31">
        <v>3902102</v>
      </c>
      <c r="Q29" s="31">
        <v>20269679</v>
      </c>
      <c r="R29" s="31">
        <v>20869676</v>
      </c>
      <c r="S29" s="31">
        <v>12100756</v>
      </c>
      <c r="T29" s="36">
        <f t="shared" si="6"/>
        <v>0.57982481376328032</v>
      </c>
      <c r="U29" s="36">
        <f t="shared" si="7"/>
        <v>0.50368954988875236</v>
      </c>
    </row>
    <row r="30" spans="1:21" ht="13" x14ac:dyDescent="0.3">
      <c r="A30" s="17" t="s">
        <v>29</v>
      </c>
      <c r="B30" s="11" t="s">
        <v>67</v>
      </c>
      <c r="C30" s="10" t="s">
        <v>68</v>
      </c>
      <c r="D30" s="31">
        <v>45705446</v>
      </c>
      <c r="E30" s="31">
        <v>42304893</v>
      </c>
      <c r="F30" s="31">
        <v>7922788</v>
      </c>
      <c r="G30" s="36">
        <f t="shared" si="0"/>
        <v>0.17334450691062067</v>
      </c>
      <c r="H30" s="31">
        <v>9354547</v>
      </c>
      <c r="I30" s="36">
        <f t="shared" si="1"/>
        <v>0.20467029246361582</v>
      </c>
      <c r="J30" s="31">
        <v>11347065</v>
      </c>
      <c r="K30" s="36">
        <f t="shared" si="2"/>
        <v>0.26822110151655509</v>
      </c>
      <c r="L30" s="31">
        <v>0</v>
      </c>
      <c r="M30" s="36">
        <f t="shared" si="3"/>
        <v>0</v>
      </c>
      <c r="N30" s="31">
        <f t="shared" si="4"/>
        <v>28624400</v>
      </c>
      <c r="O30" s="36">
        <f t="shared" si="5"/>
        <v>0.6766214962415813</v>
      </c>
      <c r="P30" s="31">
        <v>10451105</v>
      </c>
      <c r="Q30" s="31">
        <v>46073371</v>
      </c>
      <c r="R30" s="31">
        <v>47418103</v>
      </c>
      <c r="S30" s="31">
        <v>30738504</v>
      </c>
      <c r="T30" s="36">
        <f t="shared" si="6"/>
        <v>0.64824406830446168</v>
      </c>
      <c r="U30" s="36">
        <f t="shared" si="7"/>
        <v>8.5728733947271651E-2</v>
      </c>
    </row>
    <row r="31" spans="1:21" ht="13" x14ac:dyDescent="0.3">
      <c r="A31" s="17" t="s">
        <v>29</v>
      </c>
      <c r="B31" s="11" t="s">
        <v>69</v>
      </c>
      <c r="C31" s="10" t="s">
        <v>70</v>
      </c>
      <c r="D31" s="31">
        <v>12548521</v>
      </c>
      <c r="E31" s="31">
        <v>11776521</v>
      </c>
      <c r="F31" s="31">
        <v>2026968</v>
      </c>
      <c r="G31" s="36">
        <f t="shared" si="0"/>
        <v>0.16153043055831043</v>
      </c>
      <c r="H31" s="31">
        <v>1837247</v>
      </c>
      <c r="I31" s="36">
        <f t="shared" si="1"/>
        <v>0.14641143765070003</v>
      </c>
      <c r="J31" s="31">
        <v>2403163</v>
      </c>
      <c r="K31" s="36">
        <f t="shared" si="2"/>
        <v>0.20406391666944762</v>
      </c>
      <c r="L31" s="31">
        <v>0</v>
      </c>
      <c r="M31" s="36">
        <f t="shared" si="3"/>
        <v>0</v>
      </c>
      <c r="N31" s="31">
        <f t="shared" si="4"/>
        <v>6267378</v>
      </c>
      <c r="O31" s="36">
        <f t="shared" si="5"/>
        <v>0.53219265689756767</v>
      </c>
      <c r="P31" s="31">
        <v>3605681</v>
      </c>
      <c r="Q31" s="31">
        <v>12292464</v>
      </c>
      <c r="R31" s="31">
        <v>16856722</v>
      </c>
      <c r="S31" s="31">
        <v>10364260</v>
      </c>
      <c r="T31" s="36">
        <f t="shared" si="6"/>
        <v>0.61484433331699961</v>
      </c>
      <c r="U31" s="36">
        <f t="shared" si="7"/>
        <v>-0.33350648601470845</v>
      </c>
    </row>
    <row r="32" spans="1:21" ht="13" x14ac:dyDescent="0.3">
      <c r="A32" s="17" t="s">
        <v>29</v>
      </c>
      <c r="B32" s="11" t="s">
        <v>71</v>
      </c>
      <c r="C32" s="10" t="s">
        <v>72</v>
      </c>
      <c r="D32" s="31">
        <v>15455383</v>
      </c>
      <c r="E32" s="31">
        <v>15121873</v>
      </c>
      <c r="F32" s="31">
        <v>3548288</v>
      </c>
      <c r="G32" s="36">
        <f t="shared" si="0"/>
        <v>0.2295826638524584</v>
      </c>
      <c r="H32" s="31">
        <v>3054728</v>
      </c>
      <c r="I32" s="36">
        <f t="shared" si="1"/>
        <v>0.19764815922064177</v>
      </c>
      <c r="J32" s="31">
        <v>2372411</v>
      </c>
      <c r="K32" s="36">
        <f t="shared" si="2"/>
        <v>0.15688605505415898</v>
      </c>
      <c r="L32" s="31">
        <v>0</v>
      </c>
      <c r="M32" s="36">
        <f t="shared" si="3"/>
        <v>0</v>
      </c>
      <c r="N32" s="31">
        <f t="shared" si="4"/>
        <v>8975427</v>
      </c>
      <c r="O32" s="36">
        <f t="shared" si="5"/>
        <v>0.59353937174316962</v>
      </c>
      <c r="P32" s="31">
        <v>2747426</v>
      </c>
      <c r="Q32" s="31">
        <v>10895397</v>
      </c>
      <c r="R32" s="31">
        <v>14170825</v>
      </c>
      <c r="S32" s="31">
        <v>7271559</v>
      </c>
      <c r="T32" s="36">
        <f t="shared" si="6"/>
        <v>0.51313589716900743</v>
      </c>
      <c r="U32" s="36">
        <f t="shared" si="7"/>
        <v>-0.13649685196252781</v>
      </c>
    </row>
    <row r="33" spans="1:21" ht="13" x14ac:dyDescent="0.3">
      <c r="A33" s="17" t="s">
        <v>29</v>
      </c>
      <c r="B33" s="11" t="s">
        <v>73</v>
      </c>
      <c r="C33" s="10" t="s">
        <v>74</v>
      </c>
      <c r="D33" s="31">
        <v>16213033</v>
      </c>
      <c r="E33" s="31">
        <v>16213033</v>
      </c>
      <c r="F33" s="31">
        <v>4014154</v>
      </c>
      <c r="G33" s="36">
        <f t="shared" si="0"/>
        <v>0.24758809779761751</v>
      </c>
      <c r="H33" s="31">
        <v>3910691</v>
      </c>
      <c r="I33" s="36">
        <f t="shared" si="1"/>
        <v>0.24120662679216159</v>
      </c>
      <c r="J33" s="31">
        <v>4483332</v>
      </c>
      <c r="K33" s="36">
        <f t="shared" si="2"/>
        <v>0.27652642167569758</v>
      </c>
      <c r="L33" s="31">
        <v>0</v>
      </c>
      <c r="M33" s="36">
        <f t="shared" si="3"/>
        <v>0</v>
      </c>
      <c r="N33" s="31">
        <f t="shared" si="4"/>
        <v>12408177</v>
      </c>
      <c r="O33" s="36">
        <f t="shared" si="5"/>
        <v>0.76532114626547665</v>
      </c>
      <c r="P33" s="31">
        <v>3214922</v>
      </c>
      <c r="Q33" s="31">
        <v>14126695</v>
      </c>
      <c r="R33" s="31">
        <v>14126695</v>
      </c>
      <c r="S33" s="31">
        <v>10961861</v>
      </c>
      <c r="T33" s="36">
        <f t="shared" si="6"/>
        <v>0.77596783961145899</v>
      </c>
      <c r="U33" s="36">
        <f t="shared" si="7"/>
        <v>0.39453834338749116</v>
      </c>
    </row>
    <row r="34" spans="1:21" ht="13" x14ac:dyDescent="0.3">
      <c r="A34" s="17" t="s">
        <v>44</v>
      </c>
      <c r="B34" s="11" t="s">
        <v>75</v>
      </c>
      <c r="C34" s="10" t="s">
        <v>76</v>
      </c>
      <c r="D34" s="31">
        <v>118866112</v>
      </c>
      <c r="E34" s="31">
        <v>100879972</v>
      </c>
      <c r="F34" s="31">
        <v>21272749</v>
      </c>
      <c r="G34" s="36">
        <f t="shared" si="0"/>
        <v>0.17896395063380216</v>
      </c>
      <c r="H34" s="31">
        <v>21531421</v>
      </c>
      <c r="I34" s="36">
        <f t="shared" si="1"/>
        <v>0.18114011334029331</v>
      </c>
      <c r="J34" s="31">
        <v>9543398</v>
      </c>
      <c r="K34" s="36">
        <f t="shared" si="2"/>
        <v>9.4601513172505633E-2</v>
      </c>
      <c r="L34" s="31">
        <v>0</v>
      </c>
      <c r="M34" s="36">
        <f t="shared" si="3"/>
        <v>0</v>
      </c>
      <c r="N34" s="31">
        <f t="shared" si="4"/>
        <v>52347568</v>
      </c>
      <c r="O34" s="36">
        <f t="shared" si="5"/>
        <v>0.51890942237771442</v>
      </c>
      <c r="P34" s="31">
        <v>9374377</v>
      </c>
      <c r="Q34" s="31">
        <v>133775182</v>
      </c>
      <c r="R34" s="31">
        <v>149505162</v>
      </c>
      <c r="S34" s="31">
        <v>39583687</v>
      </c>
      <c r="T34" s="36">
        <f t="shared" si="6"/>
        <v>0.26476468417859711</v>
      </c>
      <c r="U34" s="36">
        <f t="shared" si="7"/>
        <v>1.8030104827232885E-2</v>
      </c>
    </row>
    <row r="35" spans="1:21" ht="14" x14ac:dyDescent="0.3">
      <c r="A35" s="18" t="s">
        <v>0</v>
      </c>
      <c r="B35" s="13" t="s">
        <v>77</v>
      </c>
      <c r="C35" s="12" t="s">
        <v>0</v>
      </c>
      <c r="D35" s="32">
        <f>SUM(D28:D34)</f>
        <v>257145029</v>
      </c>
      <c r="E35" s="32">
        <f>SUM(E28:E34)</f>
        <v>235913522</v>
      </c>
      <c r="F35" s="32">
        <f>SUM(F28:F34)</f>
        <v>46525682</v>
      </c>
      <c r="G35" s="37">
        <f t="shared" si="0"/>
        <v>0.18093167960870829</v>
      </c>
      <c r="H35" s="32">
        <f>SUM(H28:H34)</f>
        <v>51988253</v>
      </c>
      <c r="I35" s="37">
        <f t="shared" si="1"/>
        <v>0.20217483185335075</v>
      </c>
      <c r="J35" s="32">
        <f>SUM(J28:J34)</f>
        <v>42618982</v>
      </c>
      <c r="K35" s="37">
        <f t="shared" si="2"/>
        <v>0.18065510462770337</v>
      </c>
      <c r="L35" s="32">
        <f>SUM(L28:L34)</f>
        <v>0</v>
      </c>
      <c r="M35" s="37">
        <f t="shared" si="3"/>
        <v>0</v>
      </c>
      <c r="N35" s="32">
        <f t="shared" si="4"/>
        <v>141132917</v>
      </c>
      <c r="O35" s="37">
        <f t="shared" si="5"/>
        <v>0.59824004916513429</v>
      </c>
      <c r="P35" s="32">
        <f>SUM(P28:P34)</f>
        <v>39852401</v>
      </c>
      <c r="Q35" s="32">
        <f>SUM(Q28:Q34)</f>
        <v>254775988</v>
      </c>
      <c r="R35" s="32">
        <f>SUM(R28:R34)</f>
        <v>292658810</v>
      </c>
      <c r="S35" s="32">
        <f>SUM(S28:S34)</f>
        <v>134053985</v>
      </c>
      <c r="T35" s="37">
        <f t="shared" si="6"/>
        <v>0.45805552547691969</v>
      </c>
      <c r="U35" s="37">
        <f t="shared" si="7"/>
        <v>6.9420685594326015E-2</v>
      </c>
    </row>
    <row r="36" spans="1:21" ht="13" x14ac:dyDescent="0.3">
      <c r="A36" s="17" t="s">
        <v>29</v>
      </c>
      <c r="B36" s="11" t="s">
        <v>78</v>
      </c>
      <c r="C36" s="10" t="s">
        <v>79</v>
      </c>
      <c r="D36" s="31">
        <v>26587608</v>
      </c>
      <c r="E36" s="31">
        <v>22754924</v>
      </c>
      <c r="F36" s="31">
        <v>3926091</v>
      </c>
      <c r="G36" s="36">
        <f t="shared" si="0"/>
        <v>0.14766619847862961</v>
      </c>
      <c r="H36" s="31">
        <v>4243978</v>
      </c>
      <c r="I36" s="36">
        <f t="shared" si="1"/>
        <v>0.15962240755166843</v>
      </c>
      <c r="J36" s="31">
        <v>4075873</v>
      </c>
      <c r="K36" s="36">
        <f t="shared" si="2"/>
        <v>0.17912048398843258</v>
      </c>
      <c r="L36" s="31">
        <v>0</v>
      </c>
      <c r="M36" s="36">
        <f t="shared" si="3"/>
        <v>0</v>
      </c>
      <c r="N36" s="31">
        <f t="shared" si="4"/>
        <v>12245942</v>
      </c>
      <c r="O36" s="36">
        <f t="shared" si="5"/>
        <v>0.53816668427457726</v>
      </c>
      <c r="P36" s="31">
        <v>4249328</v>
      </c>
      <c r="Q36" s="31">
        <v>25540455</v>
      </c>
      <c r="R36" s="31">
        <v>24643413</v>
      </c>
      <c r="S36" s="31">
        <v>12274785</v>
      </c>
      <c r="T36" s="36">
        <f t="shared" si="6"/>
        <v>0.4980959820784564</v>
      </c>
      <c r="U36" s="36">
        <f t="shared" si="7"/>
        <v>-4.0819395443232431E-2</v>
      </c>
    </row>
    <row r="37" spans="1:21" ht="13" x14ac:dyDescent="0.3">
      <c r="A37" s="17" t="s">
        <v>29</v>
      </c>
      <c r="B37" s="11" t="s">
        <v>80</v>
      </c>
      <c r="C37" s="10" t="s">
        <v>81</v>
      </c>
      <c r="D37" s="31">
        <v>29842564</v>
      </c>
      <c r="E37" s="31">
        <v>29629382</v>
      </c>
      <c r="F37" s="31">
        <v>4170231</v>
      </c>
      <c r="G37" s="36">
        <f t="shared" si="0"/>
        <v>0.13974104235815663</v>
      </c>
      <c r="H37" s="31">
        <v>4327828</v>
      </c>
      <c r="I37" s="36">
        <f t="shared" si="1"/>
        <v>0.14502198939742578</v>
      </c>
      <c r="J37" s="31">
        <v>6107189</v>
      </c>
      <c r="K37" s="36">
        <f t="shared" si="2"/>
        <v>0.20611935139247925</v>
      </c>
      <c r="L37" s="31">
        <v>0</v>
      </c>
      <c r="M37" s="36">
        <f t="shared" si="3"/>
        <v>0</v>
      </c>
      <c r="N37" s="31">
        <f t="shared" si="4"/>
        <v>14605248</v>
      </c>
      <c r="O37" s="36">
        <f t="shared" si="5"/>
        <v>0.49293123967283559</v>
      </c>
      <c r="P37" s="31">
        <v>3831052</v>
      </c>
      <c r="Q37" s="31">
        <v>33993041</v>
      </c>
      <c r="R37" s="31">
        <v>31165431</v>
      </c>
      <c r="S37" s="31">
        <v>13231122</v>
      </c>
      <c r="T37" s="36">
        <f t="shared" si="6"/>
        <v>0.42454481056270327</v>
      </c>
      <c r="U37" s="36">
        <f t="shared" si="7"/>
        <v>0.59412845349005972</v>
      </c>
    </row>
    <row r="38" spans="1:21" ht="13" x14ac:dyDescent="0.3">
      <c r="A38" s="17" t="s">
        <v>29</v>
      </c>
      <c r="B38" s="11" t="s">
        <v>82</v>
      </c>
      <c r="C38" s="10" t="s">
        <v>83</v>
      </c>
      <c r="D38" s="31">
        <v>12050675</v>
      </c>
      <c r="E38" s="31">
        <v>12591775</v>
      </c>
      <c r="F38" s="31">
        <v>2718326</v>
      </c>
      <c r="G38" s="36">
        <f t="shared" si="0"/>
        <v>0.22557458399633215</v>
      </c>
      <c r="H38" s="31">
        <v>3323625</v>
      </c>
      <c r="I38" s="36">
        <f t="shared" si="1"/>
        <v>0.27580405247008982</v>
      </c>
      <c r="J38" s="31">
        <v>3248134</v>
      </c>
      <c r="K38" s="36">
        <f t="shared" si="2"/>
        <v>0.25795680116584041</v>
      </c>
      <c r="L38" s="31">
        <v>0</v>
      </c>
      <c r="M38" s="36">
        <f t="shared" si="3"/>
        <v>0</v>
      </c>
      <c r="N38" s="31">
        <f t="shared" si="4"/>
        <v>9290085</v>
      </c>
      <c r="O38" s="36">
        <f t="shared" si="5"/>
        <v>0.73778994621489025</v>
      </c>
      <c r="P38" s="31">
        <v>2165953</v>
      </c>
      <c r="Q38" s="31">
        <v>7282183</v>
      </c>
      <c r="R38" s="31">
        <v>8964798</v>
      </c>
      <c r="S38" s="31">
        <v>6906302</v>
      </c>
      <c r="T38" s="36">
        <f t="shared" si="6"/>
        <v>0.77038010226220377</v>
      </c>
      <c r="U38" s="36">
        <f t="shared" si="7"/>
        <v>0.49963272517917057</v>
      </c>
    </row>
    <row r="39" spans="1:21" ht="13" x14ac:dyDescent="0.3">
      <c r="A39" s="17" t="s">
        <v>44</v>
      </c>
      <c r="B39" s="11" t="s">
        <v>84</v>
      </c>
      <c r="C39" s="10" t="s">
        <v>85</v>
      </c>
      <c r="D39" s="31">
        <v>64925509</v>
      </c>
      <c r="E39" s="31">
        <v>60106046</v>
      </c>
      <c r="F39" s="31">
        <v>14604779</v>
      </c>
      <c r="G39" s="36">
        <f t="shared" si="0"/>
        <v>0.22494670007130788</v>
      </c>
      <c r="H39" s="31">
        <v>17003719</v>
      </c>
      <c r="I39" s="36">
        <f t="shared" si="1"/>
        <v>0.26189581355457681</v>
      </c>
      <c r="J39" s="31">
        <v>6645400</v>
      </c>
      <c r="K39" s="36">
        <f t="shared" si="2"/>
        <v>0.11056125701564198</v>
      </c>
      <c r="L39" s="31">
        <v>0</v>
      </c>
      <c r="M39" s="36">
        <f t="shared" si="3"/>
        <v>0</v>
      </c>
      <c r="N39" s="31">
        <f t="shared" si="4"/>
        <v>38253898</v>
      </c>
      <c r="O39" s="36">
        <f t="shared" si="5"/>
        <v>0.63644010121710548</v>
      </c>
      <c r="P39" s="31">
        <v>12096217</v>
      </c>
      <c r="Q39" s="31">
        <v>71915897</v>
      </c>
      <c r="R39" s="31">
        <v>59845773</v>
      </c>
      <c r="S39" s="31">
        <v>39204622</v>
      </c>
      <c r="T39" s="36">
        <f t="shared" si="6"/>
        <v>0.65509425369106689</v>
      </c>
      <c r="U39" s="36">
        <f t="shared" si="7"/>
        <v>-0.45062162823302521</v>
      </c>
    </row>
    <row r="40" spans="1:21" ht="14" x14ac:dyDescent="0.3">
      <c r="A40" s="18" t="s">
        <v>0</v>
      </c>
      <c r="B40" s="13" t="s">
        <v>86</v>
      </c>
      <c r="C40" s="12" t="s">
        <v>0</v>
      </c>
      <c r="D40" s="32">
        <f>SUM(D36:D39)</f>
        <v>133406356</v>
      </c>
      <c r="E40" s="32">
        <f>SUM(E36:E39)</f>
        <v>125082127</v>
      </c>
      <c r="F40" s="32">
        <f>SUM(F36:F39)</f>
        <v>25419427</v>
      </c>
      <c r="G40" s="37">
        <f t="shared" si="0"/>
        <v>0.19054134871954675</v>
      </c>
      <c r="H40" s="32">
        <f>SUM(H36:H39)</f>
        <v>28899150</v>
      </c>
      <c r="I40" s="37">
        <f t="shared" si="1"/>
        <v>0.21662498599392072</v>
      </c>
      <c r="J40" s="32">
        <f>SUM(J36:J39)</f>
        <v>20076596</v>
      </c>
      <c r="K40" s="37">
        <f t="shared" si="2"/>
        <v>0.16050731212781502</v>
      </c>
      <c r="L40" s="32">
        <f>SUM(L36:L39)</f>
        <v>0</v>
      </c>
      <c r="M40" s="37">
        <f t="shared" si="3"/>
        <v>0</v>
      </c>
      <c r="N40" s="32">
        <f t="shared" si="4"/>
        <v>74395173</v>
      </c>
      <c r="O40" s="37">
        <f t="shared" si="5"/>
        <v>0.59477061019277355</v>
      </c>
      <c r="P40" s="32">
        <f>SUM(P36:P39)</f>
        <v>22342550</v>
      </c>
      <c r="Q40" s="32">
        <f>SUM(Q36:Q39)</f>
        <v>138731576</v>
      </c>
      <c r="R40" s="32">
        <f>SUM(R36:R39)</f>
        <v>124619415</v>
      </c>
      <c r="S40" s="32">
        <f>SUM(S36:S39)</f>
        <v>71616831</v>
      </c>
      <c r="T40" s="37">
        <f t="shared" si="6"/>
        <v>0.57468437803210681</v>
      </c>
      <c r="U40" s="37">
        <f t="shared" si="7"/>
        <v>-0.10141877270051991</v>
      </c>
    </row>
    <row r="41" spans="1:21" ht="13" x14ac:dyDescent="0.3">
      <c r="A41" s="17" t="s">
        <v>29</v>
      </c>
      <c r="B41" s="11" t="s">
        <v>87</v>
      </c>
      <c r="C41" s="10" t="s">
        <v>88</v>
      </c>
      <c r="D41" s="31">
        <v>39385104</v>
      </c>
      <c r="E41" s="31">
        <v>40414641</v>
      </c>
      <c r="F41" s="31">
        <v>5779619</v>
      </c>
      <c r="G41" s="36">
        <f t="shared" si="0"/>
        <v>0.14674631810036606</v>
      </c>
      <c r="H41" s="31">
        <v>7466950</v>
      </c>
      <c r="I41" s="36">
        <f t="shared" si="1"/>
        <v>0.1895881752654506</v>
      </c>
      <c r="J41" s="31">
        <v>8754408</v>
      </c>
      <c r="K41" s="36">
        <f t="shared" si="2"/>
        <v>0.2166147659210928</v>
      </c>
      <c r="L41" s="31">
        <v>0</v>
      </c>
      <c r="M41" s="36">
        <f t="shared" si="3"/>
        <v>0</v>
      </c>
      <c r="N41" s="31">
        <f t="shared" si="4"/>
        <v>22000977</v>
      </c>
      <c r="O41" s="36">
        <f t="shared" si="5"/>
        <v>0.54438135427208179</v>
      </c>
      <c r="P41" s="31">
        <v>4881979</v>
      </c>
      <c r="Q41" s="31">
        <v>36187113</v>
      </c>
      <c r="R41" s="31">
        <v>35322113</v>
      </c>
      <c r="S41" s="31">
        <v>15931513</v>
      </c>
      <c r="T41" s="36">
        <f t="shared" si="6"/>
        <v>0.45103510653510454</v>
      </c>
      <c r="U41" s="36">
        <f t="shared" si="7"/>
        <v>0.7932088605870693</v>
      </c>
    </row>
    <row r="42" spans="1:21" ht="13" x14ac:dyDescent="0.3">
      <c r="A42" s="17" t="s">
        <v>29</v>
      </c>
      <c r="B42" s="11" t="s">
        <v>89</v>
      </c>
      <c r="C42" s="10" t="s">
        <v>90</v>
      </c>
      <c r="D42" s="31">
        <v>33107161</v>
      </c>
      <c r="E42" s="31">
        <v>33707160</v>
      </c>
      <c r="F42" s="31">
        <v>8194628</v>
      </c>
      <c r="G42" s="36">
        <f t="shared" si="0"/>
        <v>0.24751829370087033</v>
      </c>
      <c r="H42" s="31">
        <v>9306893</v>
      </c>
      <c r="I42" s="36">
        <f t="shared" si="1"/>
        <v>0.28111419762026713</v>
      </c>
      <c r="J42" s="31">
        <v>8361741</v>
      </c>
      <c r="K42" s="36">
        <f t="shared" si="2"/>
        <v>0.24807017262801137</v>
      </c>
      <c r="L42" s="31">
        <v>0</v>
      </c>
      <c r="M42" s="36">
        <f t="shared" si="3"/>
        <v>0</v>
      </c>
      <c r="N42" s="31">
        <f t="shared" si="4"/>
        <v>25863262</v>
      </c>
      <c r="O42" s="36">
        <f t="shared" si="5"/>
        <v>0.76729282443255376</v>
      </c>
      <c r="P42" s="31">
        <v>11575060</v>
      </c>
      <c r="Q42" s="31">
        <v>31841105</v>
      </c>
      <c r="R42" s="31">
        <v>34547105</v>
      </c>
      <c r="S42" s="31">
        <v>24505465</v>
      </c>
      <c r="T42" s="36">
        <f t="shared" si="6"/>
        <v>0.70933483427916755</v>
      </c>
      <c r="U42" s="36">
        <f t="shared" si="7"/>
        <v>-0.27760711391560822</v>
      </c>
    </row>
    <row r="43" spans="1:21" ht="13" x14ac:dyDescent="0.3">
      <c r="A43" s="17" t="s">
        <v>29</v>
      </c>
      <c r="B43" s="11" t="s">
        <v>91</v>
      </c>
      <c r="C43" s="10" t="s">
        <v>92</v>
      </c>
      <c r="D43" s="31">
        <v>57586954</v>
      </c>
      <c r="E43" s="31">
        <v>52794782</v>
      </c>
      <c r="F43" s="31">
        <v>4624847</v>
      </c>
      <c r="G43" s="36">
        <f t="shared" si="0"/>
        <v>8.0310672448485471E-2</v>
      </c>
      <c r="H43" s="31">
        <v>10223488</v>
      </c>
      <c r="I43" s="36">
        <f t="shared" si="1"/>
        <v>0.17753132072239833</v>
      </c>
      <c r="J43" s="31">
        <v>7848746</v>
      </c>
      <c r="K43" s="36">
        <f t="shared" si="2"/>
        <v>0.14866518437371329</v>
      </c>
      <c r="L43" s="31">
        <v>0</v>
      </c>
      <c r="M43" s="36">
        <f t="shared" si="3"/>
        <v>0</v>
      </c>
      <c r="N43" s="31">
        <f t="shared" si="4"/>
        <v>22697081</v>
      </c>
      <c r="O43" s="36">
        <f t="shared" si="5"/>
        <v>0.42991144465754211</v>
      </c>
      <c r="P43" s="31">
        <v>5702734</v>
      </c>
      <c r="Q43" s="31">
        <v>43247914</v>
      </c>
      <c r="R43" s="31">
        <v>47289074</v>
      </c>
      <c r="S43" s="31">
        <v>14999981</v>
      </c>
      <c r="T43" s="36">
        <f t="shared" si="6"/>
        <v>0.3171976046729103</v>
      </c>
      <c r="U43" s="36">
        <f t="shared" si="7"/>
        <v>0.37631283521202286</v>
      </c>
    </row>
    <row r="44" spans="1:21" ht="13" x14ac:dyDescent="0.3">
      <c r="A44" s="17" t="s">
        <v>29</v>
      </c>
      <c r="B44" s="11" t="s">
        <v>93</v>
      </c>
      <c r="C44" s="10" t="s">
        <v>94</v>
      </c>
      <c r="D44" s="31">
        <v>70659153</v>
      </c>
      <c r="E44" s="31">
        <v>54076603</v>
      </c>
      <c r="F44" s="31">
        <v>16335082</v>
      </c>
      <c r="G44" s="36">
        <f t="shared" si="0"/>
        <v>0.23118140122625019</v>
      </c>
      <c r="H44" s="31">
        <v>11493213</v>
      </c>
      <c r="I44" s="36">
        <f t="shared" si="1"/>
        <v>0.16265710119678339</v>
      </c>
      <c r="J44" s="31">
        <v>12998230</v>
      </c>
      <c r="K44" s="36">
        <f t="shared" si="2"/>
        <v>0.24036698459035971</v>
      </c>
      <c r="L44" s="31">
        <v>0</v>
      </c>
      <c r="M44" s="36">
        <f t="shared" si="3"/>
        <v>0</v>
      </c>
      <c r="N44" s="31">
        <f t="shared" si="4"/>
        <v>40826525</v>
      </c>
      <c r="O44" s="36">
        <f t="shared" si="5"/>
        <v>0.75497577020509221</v>
      </c>
      <c r="P44" s="31">
        <v>7614319</v>
      </c>
      <c r="Q44" s="31">
        <v>36440718</v>
      </c>
      <c r="R44" s="31">
        <v>41774965</v>
      </c>
      <c r="S44" s="31">
        <v>27853754</v>
      </c>
      <c r="T44" s="36">
        <f t="shared" si="6"/>
        <v>0.66675708764806862</v>
      </c>
      <c r="U44" s="36">
        <f t="shared" si="7"/>
        <v>0.70707715292726769</v>
      </c>
    </row>
    <row r="45" spans="1:21" ht="13" x14ac:dyDescent="0.3">
      <c r="A45" s="17" t="s">
        <v>29</v>
      </c>
      <c r="B45" s="11" t="s">
        <v>95</v>
      </c>
      <c r="C45" s="10" t="s">
        <v>96</v>
      </c>
      <c r="D45" s="31">
        <v>38754607</v>
      </c>
      <c r="E45" s="31">
        <v>36252591</v>
      </c>
      <c r="F45" s="31">
        <v>6534947</v>
      </c>
      <c r="G45" s="36">
        <f t="shared" si="0"/>
        <v>0.16862374581685216</v>
      </c>
      <c r="H45" s="31">
        <v>8613280</v>
      </c>
      <c r="I45" s="36">
        <f t="shared" si="1"/>
        <v>0.22225176996376197</v>
      </c>
      <c r="J45" s="31">
        <v>6954768</v>
      </c>
      <c r="K45" s="36">
        <f t="shared" si="2"/>
        <v>0.1918419568962671</v>
      </c>
      <c r="L45" s="31">
        <v>0</v>
      </c>
      <c r="M45" s="36">
        <f t="shared" si="3"/>
        <v>0</v>
      </c>
      <c r="N45" s="31">
        <f t="shared" si="4"/>
        <v>22102995</v>
      </c>
      <c r="O45" s="36">
        <f t="shared" si="5"/>
        <v>0.60969421468385532</v>
      </c>
      <c r="P45" s="31">
        <v>6756041</v>
      </c>
      <c r="Q45" s="31">
        <v>39533981</v>
      </c>
      <c r="R45" s="31">
        <v>35394389</v>
      </c>
      <c r="S45" s="31">
        <v>19331826</v>
      </c>
      <c r="T45" s="36">
        <f t="shared" si="6"/>
        <v>0.54618335126508333</v>
      </c>
      <c r="U45" s="36">
        <f t="shared" si="7"/>
        <v>2.941471195926737E-2</v>
      </c>
    </row>
    <row r="46" spans="1:21" ht="13" x14ac:dyDescent="0.3">
      <c r="A46" s="17" t="s">
        <v>44</v>
      </c>
      <c r="B46" s="11" t="s">
        <v>97</v>
      </c>
      <c r="C46" s="10" t="s">
        <v>98</v>
      </c>
      <c r="D46" s="31">
        <v>177667448</v>
      </c>
      <c r="E46" s="31">
        <v>177257448</v>
      </c>
      <c r="F46" s="31">
        <v>18174913</v>
      </c>
      <c r="G46" s="36">
        <f t="shared" si="0"/>
        <v>0.10229737188547899</v>
      </c>
      <c r="H46" s="31">
        <v>32522168</v>
      </c>
      <c r="I46" s="36">
        <f t="shared" si="1"/>
        <v>0.18305079724002116</v>
      </c>
      <c r="J46" s="31">
        <v>18719293</v>
      </c>
      <c r="K46" s="36">
        <f t="shared" si="2"/>
        <v>0.10560511398088052</v>
      </c>
      <c r="L46" s="31">
        <v>0</v>
      </c>
      <c r="M46" s="36">
        <f t="shared" si="3"/>
        <v>0</v>
      </c>
      <c r="N46" s="31">
        <f t="shared" si="4"/>
        <v>69416374</v>
      </c>
      <c r="O46" s="36">
        <f t="shared" si="5"/>
        <v>0.39161329909251541</v>
      </c>
      <c r="P46" s="31">
        <v>22279146</v>
      </c>
      <c r="Q46" s="31">
        <v>183430776</v>
      </c>
      <c r="R46" s="31">
        <v>184990776</v>
      </c>
      <c r="S46" s="31">
        <v>68571265</v>
      </c>
      <c r="T46" s="36">
        <f t="shared" si="6"/>
        <v>0.37067396809017117</v>
      </c>
      <c r="U46" s="36">
        <f t="shared" si="7"/>
        <v>-0.15978408687657952</v>
      </c>
    </row>
    <row r="47" spans="1:21" ht="14" x14ac:dyDescent="0.3">
      <c r="A47" s="18" t="s">
        <v>0</v>
      </c>
      <c r="B47" s="13" t="s">
        <v>99</v>
      </c>
      <c r="C47" s="12" t="s">
        <v>0</v>
      </c>
      <c r="D47" s="32">
        <f>SUM(D41:D46)</f>
        <v>417160427</v>
      </c>
      <c r="E47" s="32">
        <f>SUM(E41:E46)</f>
        <v>394503225</v>
      </c>
      <c r="F47" s="32">
        <f>SUM(F41:F46)</f>
        <v>59644036</v>
      </c>
      <c r="G47" s="37">
        <f t="shared" si="0"/>
        <v>0.14297625599083971</v>
      </c>
      <c r="H47" s="32">
        <f>SUM(H41:H46)</f>
        <v>79625992</v>
      </c>
      <c r="I47" s="37">
        <f t="shared" si="1"/>
        <v>0.19087618778374679</v>
      </c>
      <c r="J47" s="32">
        <f>SUM(J41:J46)</f>
        <v>63637186</v>
      </c>
      <c r="K47" s="37">
        <f t="shared" si="2"/>
        <v>0.16130967243677158</v>
      </c>
      <c r="L47" s="32">
        <f>SUM(L41:L46)</f>
        <v>0</v>
      </c>
      <c r="M47" s="37">
        <f t="shared" si="3"/>
        <v>0</v>
      </c>
      <c r="N47" s="32">
        <f t="shared" si="4"/>
        <v>202907214</v>
      </c>
      <c r="O47" s="37">
        <f t="shared" si="5"/>
        <v>0.51433600827978021</v>
      </c>
      <c r="P47" s="32">
        <f>SUM(P41:P46)</f>
        <v>58809279</v>
      </c>
      <c r="Q47" s="32">
        <f>SUM(Q41:Q46)</f>
        <v>370681607</v>
      </c>
      <c r="R47" s="32">
        <f>SUM(R41:R46)</f>
        <v>379318422</v>
      </c>
      <c r="S47" s="32">
        <f>SUM(S41:S46)</f>
        <v>171193804</v>
      </c>
      <c r="T47" s="37">
        <f t="shared" si="6"/>
        <v>0.45131950907462121</v>
      </c>
      <c r="U47" s="37">
        <f t="shared" si="7"/>
        <v>8.2094306920511562E-2</v>
      </c>
    </row>
    <row r="48" spans="1:21" ht="13" x14ac:dyDescent="0.3">
      <c r="A48" s="17" t="s">
        <v>29</v>
      </c>
      <c r="B48" s="11" t="s">
        <v>100</v>
      </c>
      <c r="C48" s="10" t="s">
        <v>101</v>
      </c>
      <c r="D48" s="31">
        <v>45202544</v>
      </c>
      <c r="E48" s="31">
        <v>47399544</v>
      </c>
      <c r="F48" s="31">
        <v>4412236</v>
      </c>
      <c r="G48" s="36">
        <f t="shared" si="0"/>
        <v>9.7610346886670807E-2</v>
      </c>
      <c r="H48" s="31">
        <v>15451061</v>
      </c>
      <c r="I48" s="36">
        <f t="shared" si="1"/>
        <v>0.34181839411516307</v>
      </c>
      <c r="J48" s="31">
        <v>3424792</v>
      </c>
      <c r="K48" s="36">
        <f t="shared" si="2"/>
        <v>7.2253690879389057E-2</v>
      </c>
      <c r="L48" s="31">
        <v>0</v>
      </c>
      <c r="M48" s="36">
        <f t="shared" si="3"/>
        <v>0</v>
      </c>
      <c r="N48" s="31">
        <f t="shared" si="4"/>
        <v>23288089</v>
      </c>
      <c r="O48" s="36">
        <f t="shared" si="5"/>
        <v>0.4913146210858062</v>
      </c>
      <c r="P48" s="31">
        <v>6244598</v>
      </c>
      <c r="Q48" s="31">
        <v>48685884</v>
      </c>
      <c r="R48" s="31">
        <v>48535897</v>
      </c>
      <c r="S48" s="31">
        <v>25952835</v>
      </c>
      <c r="T48" s="36">
        <f t="shared" si="6"/>
        <v>0.5347142342913741</v>
      </c>
      <c r="U48" s="36">
        <f t="shared" si="7"/>
        <v>-0.45155925169242284</v>
      </c>
    </row>
    <row r="49" spans="1:21" ht="13" x14ac:dyDescent="0.3">
      <c r="A49" s="17" t="s">
        <v>29</v>
      </c>
      <c r="B49" s="11" t="s">
        <v>102</v>
      </c>
      <c r="C49" s="10" t="s">
        <v>103</v>
      </c>
      <c r="D49" s="31">
        <v>57106982</v>
      </c>
      <c r="E49" s="31">
        <v>117617653</v>
      </c>
      <c r="F49" s="31">
        <v>16394108</v>
      </c>
      <c r="G49" s="36">
        <f t="shared" si="0"/>
        <v>0.28707712132292335</v>
      </c>
      <c r="H49" s="31">
        <v>29785809</v>
      </c>
      <c r="I49" s="36">
        <f t="shared" si="1"/>
        <v>0.52157911269063384</v>
      </c>
      <c r="J49" s="31">
        <v>9431069</v>
      </c>
      <c r="K49" s="36">
        <f t="shared" si="2"/>
        <v>8.018412848282222E-2</v>
      </c>
      <c r="L49" s="31">
        <v>0</v>
      </c>
      <c r="M49" s="36">
        <f t="shared" si="3"/>
        <v>0</v>
      </c>
      <c r="N49" s="31">
        <f t="shared" si="4"/>
        <v>55610986</v>
      </c>
      <c r="O49" s="36">
        <f t="shared" si="5"/>
        <v>0.47281156001301949</v>
      </c>
      <c r="P49" s="31">
        <v>11004611</v>
      </c>
      <c r="Q49" s="31">
        <v>67510030</v>
      </c>
      <c r="R49" s="31">
        <v>76463308</v>
      </c>
      <c r="S49" s="31">
        <v>48389587</v>
      </c>
      <c r="T49" s="36">
        <f t="shared" si="6"/>
        <v>0.63284715591954244</v>
      </c>
      <c r="U49" s="36">
        <f t="shared" si="7"/>
        <v>-0.14298933419818294</v>
      </c>
    </row>
    <row r="50" spans="1:21" ht="13" x14ac:dyDescent="0.3">
      <c r="A50" s="17" t="s">
        <v>29</v>
      </c>
      <c r="B50" s="11" t="s">
        <v>104</v>
      </c>
      <c r="C50" s="10" t="s">
        <v>105</v>
      </c>
      <c r="D50" s="31">
        <v>38827464</v>
      </c>
      <c r="E50" s="31">
        <v>43840434</v>
      </c>
      <c r="F50" s="31">
        <v>4927238</v>
      </c>
      <c r="G50" s="36">
        <f t="shared" si="0"/>
        <v>0.12690084523676334</v>
      </c>
      <c r="H50" s="31">
        <v>6026432</v>
      </c>
      <c r="I50" s="36">
        <f t="shared" si="1"/>
        <v>0.15521054890424985</v>
      </c>
      <c r="J50" s="31">
        <v>10795322</v>
      </c>
      <c r="K50" s="36">
        <f t="shared" si="2"/>
        <v>0.24624122106090465</v>
      </c>
      <c r="L50" s="31">
        <v>0</v>
      </c>
      <c r="M50" s="36">
        <f t="shared" si="3"/>
        <v>0</v>
      </c>
      <c r="N50" s="31">
        <f t="shared" si="4"/>
        <v>21748992</v>
      </c>
      <c r="O50" s="36">
        <f t="shared" si="5"/>
        <v>0.49609435891989573</v>
      </c>
      <c r="P50" s="31">
        <v>6157908</v>
      </c>
      <c r="Q50" s="31">
        <v>33167784</v>
      </c>
      <c r="R50" s="31">
        <v>35612554</v>
      </c>
      <c r="S50" s="31">
        <v>16917238</v>
      </c>
      <c r="T50" s="36">
        <f t="shared" si="6"/>
        <v>0.47503579776951688</v>
      </c>
      <c r="U50" s="36">
        <f t="shared" si="7"/>
        <v>0.75308270276204192</v>
      </c>
    </row>
    <row r="51" spans="1:21" ht="13" x14ac:dyDescent="0.3">
      <c r="A51" s="17" t="s">
        <v>29</v>
      </c>
      <c r="B51" s="11" t="s">
        <v>106</v>
      </c>
      <c r="C51" s="10" t="s">
        <v>107</v>
      </c>
      <c r="D51" s="31">
        <v>40118932</v>
      </c>
      <c r="E51" s="31">
        <v>38098999</v>
      </c>
      <c r="F51" s="31">
        <v>7460786</v>
      </c>
      <c r="G51" s="36">
        <f t="shared" si="0"/>
        <v>0.18596671516579755</v>
      </c>
      <c r="H51" s="31">
        <v>9533720</v>
      </c>
      <c r="I51" s="36">
        <f t="shared" si="1"/>
        <v>0.23763643558607192</v>
      </c>
      <c r="J51" s="31">
        <v>8077653</v>
      </c>
      <c r="K51" s="36">
        <f t="shared" si="2"/>
        <v>0.21201746009127431</v>
      </c>
      <c r="L51" s="31">
        <v>0</v>
      </c>
      <c r="M51" s="36">
        <f t="shared" si="3"/>
        <v>0</v>
      </c>
      <c r="N51" s="31">
        <f t="shared" si="4"/>
        <v>25072159</v>
      </c>
      <c r="O51" s="36">
        <f t="shared" si="5"/>
        <v>0.65807920570301592</v>
      </c>
      <c r="P51" s="31">
        <v>6754286</v>
      </c>
      <c r="Q51" s="31">
        <v>43706896</v>
      </c>
      <c r="R51" s="31">
        <v>133081856</v>
      </c>
      <c r="S51" s="31">
        <v>15657575</v>
      </c>
      <c r="T51" s="36">
        <f t="shared" si="6"/>
        <v>0.11765371682222406</v>
      </c>
      <c r="U51" s="36">
        <f t="shared" si="7"/>
        <v>0.19592996210110147</v>
      </c>
    </row>
    <row r="52" spans="1:21" ht="13" x14ac:dyDescent="0.3">
      <c r="A52" s="17" t="s">
        <v>44</v>
      </c>
      <c r="B52" s="11" t="s">
        <v>108</v>
      </c>
      <c r="C52" s="10" t="s">
        <v>109</v>
      </c>
      <c r="D52" s="31">
        <v>82907666</v>
      </c>
      <c r="E52" s="31">
        <v>83716177</v>
      </c>
      <c r="F52" s="31">
        <v>23902419</v>
      </c>
      <c r="G52" s="36">
        <f t="shared" si="0"/>
        <v>0.28830167526366018</v>
      </c>
      <c r="H52" s="31">
        <v>13932147</v>
      </c>
      <c r="I52" s="36">
        <f t="shared" si="1"/>
        <v>0.16804413478483402</v>
      </c>
      <c r="J52" s="31">
        <v>22942398</v>
      </c>
      <c r="K52" s="36">
        <f t="shared" si="2"/>
        <v>0.27404975743218662</v>
      </c>
      <c r="L52" s="31">
        <v>0</v>
      </c>
      <c r="M52" s="36">
        <f t="shared" si="3"/>
        <v>0</v>
      </c>
      <c r="N52" s="31">
        <f t="shared" si="4"/>
        <v>60776964</v>
      </c>
      <c r="O52" s="36">
        <f t="shared" si="5"/>
        <v>0.72598828778337554</v>
      </c>
      <c r="P52" s="31">
        <v>14510481</v>
      </c>
      <c r="Q52" s="31">
        <v>78547820</v>
      </c>
      <c r="R52" s="31">
        <v>85245258</v>
      </c>
      <c r="S52" s="31">
        <v>56651259</v>
      </c>
      <c r="T52" s="36">
        <f t="shared" si="6"/>
        <v>0.66456786370451248</v>
      </c>
      <c r="U52" s="36">
        <f t="shared" si="7"/>
        <v>0.58109148828353785</v>
      </c>
    </row>
    <row r="53" spans="1:21" ht="14" x14ac:dyDescent="0.3">
      <c r="A53" s="18" t="s">
        <v>0</v>
      </c>
      <c r="B53" s="13" t="s">
        <v>110</v>
      </c>
      <c r="C53" s="12" t="s">
        <v>0</v>
      </c>
      <c r="D53" s="32">
        <f>SUM(D48:D52)</f>
        <v>264163588</v>
      </c>
      <c r="E53" s="32">
        <f>SUM(E48:E52)</f>
        <v>330672807</v>
      </c>
      <c r="F53" s="32">
        <f>SUM(F48:F52)</f>
        <v>57096787</v>
      </c>
      <c r="G53" s="37">
        <f t="shared" si="0"/>
        <v>0.21614177575449953</v>
      </c>
      <c r="H53" s="32">
        <f>SUM(H48:H52)</f>
        <v>74729169</v>
      </c>
      <c r="I53" s="37">
        <f t="shared" si="1"/>
        <v>0.2828897410342564</v>
      </c>
      <c r="J53" s="32">
        <f>SUM(J48:J52)</f>
        <v>54671234</v>
      </c>
      <c r="K53" s="37">
        <f t="shared" si="2"/>
        <v>0.16533332297868691</v>
      </c>
      <c r="L53" s="32">
        <f>SUM(L48:L52)</f>
        <v>0</v>
      </c>
      <c r="M53" s="37">
        <f t="shared" si="3"/>
        <v>0</v>
      </c>
      <c r="N53" s="32">
        <f t="shared" si="4"/>
        <v>186497190</v>
      </c>
      <c r="O53" s="37">
        <f t="shared" si="5"/>
        <v>0.56399312568813675</v>
      </c>
      <c r="P53" s="32">
        <f>SUM(P48:P52)</f>
        <v>44671884</v>
      </c>
      <c r="Q53" s="32">
        <f>SUM(Q48:Q52)</f>
        <v>271618414</v>
      </c>
      <c r="R53" s="32">
        <f>SUM(R48:R52)</f>
        <v>378938873</v>
      </c>
      <c r="S53" s="32">
        <f>SUM(S48:S52)</f>
        <v>163568494</v>
      </c>
      <c r="T53" s="37">
        <f t="shared" si="6"/>
        <v>0.43164875829458649</v>
      </c>
      <c r="U53" s="37">
        <f t="shared" si="7"/>
        <v>0.22383989893956557</v>
      </c>
    </row>
    <row r="54" spans="1:21" ht="14" x14ac:dyDescent="0.3">
      <c r="A54" s="18" t="s">
        <v>0</v>
      </c>
      <c r="B54" s="13" t="s">
        <v>111</v>
      </c>
      <c r="C54" s="12" t="s">
        <v>0</v>
      </c>
      <c r="D54" s="32">
        <f>SUM(D8:D9,D11:D18,D20:D26,D28:D34,D36:D39,D41:D46,D48:D52)</f>
        <v>2523383390</v>
      </c>
      <c r="E54" s="32">
        <f>SUM(E8:E9,E11:E18,E20:E26,E28:E34,E36:E39,E41:E46,E48:E52)</f>
        <v>2597206136</v>
      </c>
      <c r="F54" s="32">
        <f>SUM(F8:F9,F11:F18,F20:F26,F28:F34,F36:F39,F41:F46,F48:F52)</f>
        <v>429618361</v>
      </c>
      <c r="G54" s="37">
        <f t="shared" si="0"/>
        <v>0.17025488980491388</v>
      </c>
      <c r="H54" s="32">
        <f>SUM(H8:H9,H11:H18,H20:H26,H28:H34,H36:H39,H41:H46,H48:H52)</f>
        <v>383139129</v>
      </c>
      <c r="I54" s="37">
        <f t="shared" si="1"/>
        <v>0.15183548029932939</v>
      </c>
      <c r="J54" s="32">
        <f>SUM(J8:J9,J11:J18,J20:J26,J28:J34,J36:J39,J41:J46,J48:J52)</f>
        <v>353377567</v>
      </c>
      <c r="K54" s="37">
        <f t="shared" si="2"/>
        <v>0.13606065460181094</v>
      </c>
      <c r="L54" s="32">
        <f>SUM(L8:L9,L11:L18,L20:L26,L28:L34,L36:L39,L41:L46,L48:L52)</f>
        <v>0</v>
      </c>
      <c r="M54" s="37">
        <f t="shared" si="3"/>
        <v>0</v>
      </c>
      <c r="N54" s="32">
        <f t="shared" si="4"/>
        <v>1166135057</v>
      </c>
      <c r="O54" s="37">
        <f t="shared" si="5"/>
        <v>0.4489959579396281</v>
      </c>
      <c r="P54" s="32">
        <f>SUM(P8:P9,P11:P18,P20:P26,P28:P34,P36:P39,P41:P46,P48:P52)</f>
        <v>454982069</v>
      </c>
      <c r="Q54" s="32">
        <f>SUM(Q8:Q9,Q11:Q18,Q20:Q26,Q28:Q34,Q36:Q39,Q41:Q46,Q48:Q52)</f>
        <v>2268022942</v>
      </c>
      <c r="R54" s="32">
        <f>SUM(R8:R9,R11:R18,R20:R26,R28:R34,R36:R39,R41:R46,R48:R52)</f>
        <v>2580025376</v>
      </c>
      <c r="S54" s="32">
        <f>SUM(S8:S9,S11:S18,S20:S26,S28:S34,S36:S39,S41:S46,S48:S52)</f>
        <v>1385941489</v>
      </c>
      <c r="T54" s="37">
        <f t="shared" si="6"/>
        <v>0.53718134011097418</v>
      </c>
      <c r="U54" s="37">
        <f t="shared" si="7"/>
        <v>-0.22331539839210679</v>
      </c>
    </row>
    <row r="55" spans="1:21" ht="14.5" customHeight="1" x14ac:dyDescent="0.3">
      <c r="A55" s="16" t="s">
        <v>0</v>
      </c>
      <c r="B55" s="14" t="s">
        <v>618</v>
      </c>
      <c r="D55" s="33"/>
      <c r="E55" s="33"/>
      <c r="F55" s="33"/>
      <c r="G55" s="38"/>
      <c r="H55" s="33"/>
      <c r="I55" s="38"/>
      <c r="J55" s="33"/>
      <c r="K55" s="38"/>
      <c r="L55" s="33"/>
      <c r="M55" s="38"/>
      <c r="N55" s="33"/>
      <c r="O55" s="38"/>
      <c r="P55" s="33"/>
      <c r="Q55" s="33"/>
      <c r="R55" s="33"/>
      <c r="S55" s="33"/>
      <c r="T55" s="38"/>
      <c r="U55" s="38"/>
    </row>
    <row r="56" spans="1:21" ht="14.5" customHeight="1" x14ac:dyDescent="0.3">
      <c r="A56" s="16" t="s">
        <v>0</v>
      </c>
      <c r="B56" s="9" t="s">
        <v>112</v>
      </c>
      <c r="D56" s="33"/>
      <c r="E56" s="33"/>
      <c r="F56" s="33"/>
      <c r="G56" s="38"/>
      <c r="H56" s="33"/>
      <c r="I56" s="38"/>
      <c r="J56" s="33"/>
      <c r="K56" s="38"/>
      <c r="L56" s="33"/>
      <c r="M56" s="38"/>
      <c r="N56" s="33"/>
      <c r="O56" s="38"/>
      <c r="P56" s="33"/>
      <c r="Q56" s="33"/>
      <c r="R56" s="33"/>
      <c r="S56" s="33"/>
      <c r="T56" s="38"/>
      <c r="U56" s="38"/>
    </row>
    <row r="57" spans="1:21" ht="13" x14ac:dyDescent="0.3">
      <c r="A57" s="17" t="s">
        <v>23</v>
      </c>
      <c r="B57" s="11" t="s">
        <v>113</v>
      </c>
      <c r="C57" s="10" t="s">
        <v>114</v>
      </c>
      <c r="D57" s="31">
        <v>73649270</v>
      </c>
      <c r="E57" s="31">
        <v>74485117</v>
      </c>
      <c r="F57" s="31">
        <v>13974236</v>
      </c>
      <c r="G57" s="36">
        <f t="shared" ref="G57:G85" si="8">IF(($D57      =0),0,($F57      /$D57      ))</f>
        <v>0.18974031921837106</v>
      </c>
      <c r="H57" s="31">
        <v>16694100</v>
      </c>
      <c r="I57" s="36">
        <f t="shared" ref="I57:I85" si="9">IF(($D57      =0),0,($H57      /$D57      ))</f>
        <v>0.2266702711377859</v>
      </c>
      <c r="J57" s="31">
        <v>14738497</v>
      </c>
      <c r="K57" s="36">
        <f t="shared" ref="K57:K85" si="10">IF(($E57      =0),0,($J57      /$E57      ))</f>
        <v>0.19787170368544901</v>
      </c>
      <c r="L57" s="31">
        <v>0</v>
      </c>
      <c r="M57" s="36">
        <f t="shared" ref="M57:M85" si="11">IF(($E57      =0),0,($L57      /$E57      ))</f>
        <v>0</v>
      </c>
      <c r="N57" s="31">
        <f t="shared" ref="N57:N85" si="12">$F57      +$H57      +$J57</f>
        <v>45406833</v>
      </c>
      <c r="O57" s="36">
        <f t="shared" ref="O57:O85" si="13">IF(($E57      =0),0,($N57      /$E57      ))</f>
        <v>0.60960947406446309</v>
      </c>
      <c r="P57" s="31">
        <v>13128829</v>
      </c>
      <c r="Q57" s="31">
        <v>62448440</v>
      </c>
      <c r="R57" s="31">
        <v>59636085</v>
      </c>
      <c r="S57" s="31">
        <v>38209084</v>
      </c>
      <c r="T57" s="36">
        <f t="shared" ref="T57:T85" si="14">IF(($R57      =0),0,($S57      /$R57      ))</f>
        <v>0.64070409719216137</v>
      </c>
      <c r="U57" s="36">
        <f t="shared" ref="U57:U85" si="15">IF(($P57      =0),0,(($J57      /$P57      )-1))</f>
        <v>0.12260560328723913</v>
      </c>
    </row>
    <row r="58" spans="1:21" ht="14" x14ac:dyDescent="0.3">
      <c r="A58" s="18" t="s">
        <v>0</v>
      </c>
      <c r="B58" s="13" t="s">
        <v>28</v>
      </c>
      <c r="C58" s="12" t="s">
        <v>0</v>
      </c>
      <c r="D58" s="32">
        <f>D57</f>
        <v>73649270</v>
      </c>
      <c r="E58" s="32">
        <f>E57</f>
        <v>74485117</v>
      </c>
      <c r="F58" s="32">
        <f>F57</f>
        <v>13974236</v>
      </c>
      <c r="G58" s="37">
        <f t="shared" si="8"/>
        <v>0.18974031921837106</v>
      </c>
      <c r="H58" s="32">
        <f>H57</f>
        <v>16694100</v>
      </c>
      <c r="I58" s="37">
        <f t="shared" si="9"/>
        <v>0.2266702711377859</v>
      </c>
      <c r="J58" s="32">
        <f>J57</f>
        <v>14738497</v>
      </c>
      <c r="K58" s="37">
        <f t="shared" si="10"/>
        <v>0.19787170368544901</v>
      </c>
      <c r="L58" s="32">
        <f>L57</f>
        <v>0</v>
      </c>
      <c r="M58" s="37">
        <f t="shared" si="11"/>
        <v>0</v>
      </c>
      <c r="N58" s="32">
        <f t="shared" si="12"/>
        <v>45406833</v>
      </c>
      <c r="O58" s="37">
        <f t="shared" si="13"/>
        <v>0.60960947406446309</v>
      </c>
      <c r="P58" s="32">
        <f>P57</f>
        <v>13128829</v>
      </c>
      <c r="Q58" s="32">
        <f>Q57</f>
        <v>62448440</v>
      </c>
      <c r="R58" s="32">
        <f>R57</f>
        <v>59636085</v>
      </c>
      <c r="S58" s="32">
        <f>S57</f>
        <v>38209084</v>
      </c>
      <c r="T58" s="37">
        <f t="shared" si="14"/>
        <v>0.64070409719216137</v>
      </c>
      <c r="U58" s="37">
        <f t="shared" si="15"/>
        <v>0.12260560328723913</v>
      </c>
    </row>
    <row r="59" spans="1:21" ht="13" x14ac:dyDescent="0.3">
      <c r="A59" s="17" t="s">
        <v>29</v>
      </c>
      <c r="B59" s="11" t="s">
        <v>115</v>
      </c>
      <c r="C59" s="10" t="s">
        <v>116</v>
      </c>
      <c r="D59" s="31">
        <v>6736797</v>
      </c>
      <c r="E59" s="31">
        <v>6447597</v>
      </c>
      <c r="F59" s="31">
        <v>99346</v>
      </c>
      <c r="G59" s="36">
        <f t="shared" si="8"/>
        <v>1.4746770609237595E-2</v>
      </c>
      <c r="H59" s="31">
        <v>0</v>
      </c>
      <c r="I59" s="36">
        <f t="shared" si="9"/>
        <v>0</v>
      </c>
      <c r="J59" s="31">
        <v>762524</v>
      </c>
      <c r="K59" s="36">
        <f t="shared" si="10"/>
        <v>0.11826483572096705</v>
      </c>
      <c r="L59" s="31">
        <v>0</v>
      </c>
      <c r="M59" s="36">
        <f t="shared" si="11"/>
        <v>0</v>
      </c>
      <c r="N59" s="31">
        <f t="shared" si="12"/>
        <v>861870</v>
      </c>
      <c r="O59" s="36">
        <f t="shared" si="13"/>
        <v>0.13367305679930058</v>
      </c>
      <c r="P59" s="31">
        <v>0</v>
      </c>
      <c r="Q59" s="31">
        <v>10527921</v>
      </c>
      <c r="R59" s="31">
        <v>9965221</v>
      </c>
      <c r="S59" s="31">
        <v>725475</v>
      </c>
      <c r="T59" s="36">
        <f t="shared" si="14"/>
        <v>7.2800693532035068E-2</v>
      </c>
      <c r="U59" s="36">
        <f t="shared" si="15"/>
        <v>0</v>
      </c>
    </row>
    <row r="60" spans="1:21" ht="13" x14ac:dyDescent="0.3">
      <c r="A60" s="17" t="s">
        <v>29</v>
      </c>
      <c r="B60" s="11" t="s">
        <v>117</v>
      </c>
      <c r="C60" s="10" t="s">
        <v>118</v>
      </c>
      <c r="D60" s="31">
        <v>200000</v>
      </c>
      <c r="E60" s="31">
        <v>1000000</v>
      </c>
      <c r="F60" s="31">
        <v>63069</v>
      </c>
      <c r="G60" s="36">
        <f t="shared" si="8"/>
        <v>0.31534499999999999</v>
      </c>
      <c r="H60" s="31">
        <v>217092</v>
      </c>
      <c r="I60" s="36">
        <f t="shared" si="9"/>
        <v>1.0854600000000001</v>
      </c>
      <c r="J60" s="31">
        <v>259018</v>
      </c>
      <c r="K60" s="36">
        <f t="shared" si="10"/>
        <v>0.25901800000000003</v>
      </c>
      <c r="L60" s="31">
        <v>0</v>
      </c>
      <c r="M60" s="36">
        <f t="shared" si="11"/>
        <v>0</v>
      </c>
      <c r="N60" s="31">
        <f t="shared" si="12"/>
        <v>539179</v>
      </c>
      <c r="O60" s="36">
        <f t="shared" si="13"/>
        <v>0.53917899999999996</v>
      </c>
      <c r="P60" s="31">
        <v>0</v>
      </c>
      <c r="Q60" s="31">
        <v>84036</v>
      </c>
      <c r="R60" s="31">
        <v>84036</v>
      </c>
      <c r="S60" s="31">
        <v>0</v>
      </c>
      <c r="T60" s="36">
        <f t="shared" si="14"/>
        <v>0</v>
      </c>
      <c r="U60" s="36">
        <f t="shared" si="15"/>
        <v>0</v>
      </c>
    </row>
    <row r="61" spans="1:21" ht="13" x14ac:dyDescent="0.3">
      <c r="A61" s="17" t="s">
        <v>29</v>
      </c>
      <c r="B61" s="11" t="s">
        <v>119</v>
      </c>
      <c r="C61" s="10" t="s">
        <v>120</v>
      </c>
      <c r="D61" s="31">
        <v>8578788</v>
      </c>
      <c r="E61" s="31">
        <v>9057636</v>
      </c>
      <c r="F61" s="31">
        <v>1505604</v>
      </c>
      <c r="G61" s="36">
        <f t="shared" si="8"/>
        <v>0.17550311302715488</v>
      </c>
      <c r="H61" s="31">
        <v>786479</v>
      </c>
      <c r="I61" s="36">
        <f t="shared" si="9"/>
        <v>9.1677169315758825E-2</v>
      </c>
      <c r="J61" s="31">
        <v>923884</v>
      </c>
      <c r="K61" s="36">
        <f t="shared" si="10"/>
        <v>0.10200056615213948</v>
      </c>
      <c r="L61" s="31">
        <v>0</v>
      </c>
      <c r="M61" s="36">
        <f t="shared" si="11"/>
        <v>0</v>
      </c>
      <c r="N61" s="31">
        <f t="shared" si="12"/>
        <v>3215967</v>
      </c>
      <c r="O61" s="36">
        <f t="shared" si="13"/>
        <v>0.35505588875507915</v>
      </c>
      <c r="P61" s="31">
        <v>0</v>
      </c>
      <c r="Q61" s="31">
        <v>9862104</v>
      </c>
      <c r="R61" s="31">
        <v>9862104</v>
      </c>
      <c r="S61" s="31">
        <v>1569666</v>
      </c>
      <c r="T61" s="36">
        <f t="shared" si="14"/>
        <v>0.15916137165051189</v>
      </c>
      <c r="U61" s="36">
        <f t="shared" si="15"/>
        <v>0</v>
      </c>
    </row>
    <row r="62" spans="1:21" ht="13" x14ac:dyDescent="0.3">
      <c r="A62" s="17" t="s">
        <v>44</v>
      </c>
      <c r="B62" s="11" t="s">
        <v>121</v>
      </c>
      <c r="C62" s="10" t="s">
        <v>122</v>
      </c>
      <c r="D62" s="31">
        <v>16853946</v>
      </c>
      <c r="E62" s="31">
        <v>74852930</v>
      </c>
      <c r="F62" s="31">
        <v>4270116</v>
      </c>
      <c r="G62" s="36">
        <f t="shared" si="8"/>
        <v>0.2533600143254286</v>
      </c>
      <c r="H62" s="31">
        <v>12662463</v>
      </c>
      <c r="I62" s="36">
        <f t="shared" si="9"/>
        <v>0.75130553996079019</v>
      </c>
      <c r="J62" s="31">
        <v>9848025</v>
      </c>
      <c r="K62" s="36">
        <f t="shared" si="10"/>
        <v>0.1315649901747333</v>
      </c>
      <c r="L62" s="31">
        <v>0</v>
      </c>
      <c r="M62" s="36">
        <f t="shared" si="11"/>
        <v>0</v>
      </c>
      <c r="N62" s="31">
        <f t="shared" si="12"/>
        <v>26780604</v>
      </c>
      <c r="O62" s="36">
        <f t="shared" si="13"/>
        <v>0.35777629546365119</v>
      </c>
      <c r="P62" s="31">
        <v>3623959</v>
      </c>
      <c r="Q62" s="31">
        <v>15362366</v>
      </c>
      <c r="R62" s="31">
        <v>13961425</v>
      </c>
      <c r="S62" s="31">
        <v>10616843</v>
      </c>
      <c r="T62" s="36">
        <f t="shared" si="14"/>
        <v>0.76044121570684942</v>
      </c>
      <c r="U62" s="36">
        <f t="shared" si="15"/>
        <v>1.717476936135315</v>
      </c>
    </row>
    <row r="63" spans="1:21" ht="14" x14ac:dyDescent="0.3">
      <c r="A63" s="18" t="s">
        <v>0</v>
      </c>
      <c r="B63" s="13" t="s">
        <v>123</v>
      </c>
      <c r="C63" s="12" t="s">
        <v>0</v>
      </c>
      <c r="D63" s="32">
        <f>SUM(D59:D62)</f>
        <v>32369531</v>
      </c>
      <c r="E63" s="32">
        <f>SUM(E59:E62)</f>
        <v>91358163</v>
      </c>
      <c r="F63" s="32">
        <f>SUM(F59:F62)</f>
        <v>5938135</v>
      </c>
      <c r="G63" s="37">
        <f t="shared" si="8"/>
        <v>0.1834482866001364</v>
      </c>
      <c r="H63" s="32">
        <f>SUM(H59:H62)</f>
        <v>13666034</v>
      </c>
      <c r="I63" s="37">
        <f t="shared" si="9"/>
        <v>0.42218819914320044</v>
      </c>
      <c r="J63" s="32">
        <f>SUM(J59:J62)</f>
        <v>11793451</v>
      </c>
      <c r="K63" s="37">
        <f t="shared" si="10"/>
        <v>0.12909028172994241</v>
      </c>
      <c r="L63" s="32">
        <f>SUM(L59:L62)</f>
        <v>0</v>
      </c>
      <c r="M63" s="37">
        <f t="shared" si="11"/>
        <v>0</v>
      </c>
      <c r="N63" s="32">
        <f t="shared" si="12"/>
        <v>31397620</v>
      </c>
      <c r="O63" s="37">
        <f t="shared" si="13"/>
        <v>0.34367613105355455</v>
      </c>
      <c r="P63" s="32">
        <f>SUM(P59:P62)</f>
        <v>3623959</v>
      </c>
      <c r="Q63" s="32">
        <f>SUM(Q59:Q62)</f>
        <v>35836427</v>
      </c>
      <c r="R63" s="32">
        <f>SUM(R59:R62)</f>
        <v>33872786</v>
      </c>
      <c r="S63" s="32">
        <f>SUM(S59:S62)</f>
        <v>12911984</v>
      </c>
      <c r="T63" s="37">
        <f t="shared" si="14"/>
        <v>0.38119049315872627</v>
      </c>
      <c r="U63" s="37">
        <f t="shared" si="15"/>
        <v>2.2543003383868307</v>
      </c>
    </row>
    <row r="64" spans="1:21" ht="13" x14ac:dyDescent="0.3">
      <c r="A64" s="17" t="s">
        <v>29</v>
      </c>
      <c r="B64" s="11" t="s">
        <v>124</v>
      </c>
      <c r="C64" s="10" t="s">
        <v>125</v>
      </c>
      <c r="D64" s="31">
        <v>32158044</v>
      </c>
      <c r="E64" s="31">
        <v>31328124</v>
      </c>
      <c r="F64" s="31">
        <v>0</v>
      </c>
      <c r="G64" s="36">
        <f t="shared" si="8"/>
        <v>0</v>
      </c>
      <c r="H64" s="31">
        <v>0</v>
      </c>
      <c r="I64" s="36">
        <f t="shared" si="9"/>
        <v>0</v>
      </c>
      <c r="J64" s="31">
        <v>0</v>
      </c>
      <c r="K64" s="36">
        <f t="shared" si="10"/>
        <v>0</v>
      </c>
      <c r="L64" s="31">
        <v>0</v>
      </c>
      <c r="M64" s="36">
        <f t="shared" si="11"/>
        <v>0</v>
      </c>
      <c r="N64" s="31">
        <f t="shared" si="12"/>
        <v>0</v>
      </c>
      <c r="O64" s="36">
        <f t="shared" si="13"/>
        <v>0</v>
      </c>
      <c r="P64" s="31">
        <v>0</v>
      </c>
      <c r="Q64" s="31">
        <v>26469645</v>
      </c>
      <c r="R64" s="31">
        <v>26469645</v>
      </c>
      <c r="S64" s="31">
        <v>20930</v>
      </c>
      <c r="T64" s="36">
        <f t="shared" si="14"/>
        <v>7.9071706477363028E-4</v>
      </c>
      <c r="U64" s="36">
        <f t="shared" si="15"/>
        <v>0</v>
      </c>
    </row>
    <row r="65" spans="1:21" ht="13" x14ac:dyDescent="0.3">
      <c r="A65" s="17" t="s">
        <v>29</v>
      </c>
      <c r="B65" s="11" t="s">
        <v>126</v>
      </c>
      <c r="C65" s="10" t="s">
        <v>127</v>
      </c>
      <c r="D65" s="31">
        <v>14536565</v>
      </c>
      <c r="E65" s="31">
        <v>14159076</v>
      </c>
      <c r="F65" s="31">
        <v>3358508</v>
      </c>
      <c r="G65" s="36">
        <f t="shared" si="8"/>
        <v>0.23103862570008801</v>
      </c>
      <c r="H65" s="31">
        <v>3603755</v>
      </c>
      <c r="I65" s="36">
        <f t="shared" si="9"/>
        <v>0.24790966779290705</v>
      </c>
      <c r="J65" s="31">
        <v>2535440</v>
      </c>
      <c r="K65" s="36">
        <f t="shared" si="10"/>
        <v>0.17906818213278888</v>
      </c>
      <c r="L65" s="31">
        <v>0</v>
      </c>
      <c r="M65" s="36">
        <f t="shared" si="11"/>
        <v>0</v>
      </c>
      <c r="N65" s="31">
        <f t="shared" si="12"/>
        <v>9497703</v>
      </c>
      <c r="O65" s="36">
        <f t="shared" si="13"/>
        <v>0.67078550888490185</v>
      </c>
      <c r="P65" s="31">
        <v>3262131</v>
      </c>
      <c r="Q65" s="31">
        <v>12075116</v>
      </c>
      <c r="R65" s="31">
        <v>12871352</v>
      </c>
      <c r="S65" s="31">
        <v>11008700</v>
      </c>
      <c r="T65" s="36">
        <f t="shared" si="14"/>
        <v>0.85528699704584255</v>
      </c>
      <c r="U65" s="36">
        <f t="shared" si="15"/>
        <v>-0.22276573197091099</v>
      </c>
    </row>
    <row r="66" spans="1:21" ht="13" x14ac:dyDescent="0.3">
      <c r="A66" s="17" t="s">
        <v>29</v>
      </c>
      <c r="B66" s="11" t="s">
        <v>128</v>
      </c>
      <c r="C66" s="10" t="s">
        <v>129</v>
      </c>
      <c r="D66" s="31">
        <v>9353697</v>
      </c>
      <c r="E66" s="31">
        <v>9372119</v>
      </c>
      <c r="F66" s="31">
        <v>2251099</v>
      </c>
      <c r="G66" s="36">
        <f t="shared" si="8"/>
        <v>0.2406640924973302</v>
      </c>
      <c r="H66" s="31">
        <v>2476449</v>
      </c>
      <c r="I66" s="36">
        <f t="shared" si="9"/>
        <v>0.26475617074190022</v>
      </c>
      <c r="J66" s="31">
        <v>3067495</v>
      </c>
      <c r="K66" s="36">
        <f t="shared" si="10"/>
        <v>0.32730004815346453</v>
      </c>
      <c r="L66" s="31">
        <v>0</v>
      </c>
      <c r="M66" s="36">
        <f t="shared" si="11"/>
        <v>0</v>
      </c>
      <c r="N66" s="31">
        <f t="shared" si="12"/>
        <v>7795043</v>
      </c>
      <c r="O66" s="36">
        <f t="shared" si="13"/>
        <v>0.83172684853873491</v>
      </c>
      <c r="P66" s="31">
        <v>6793491</v>
      </c>
      <c r="Q66" s="31">
        <v>8618472</v>
      </c>
      <c r="R66" s="31">
        <v>8122840</v>
      </c>
      <c r="S66" s="31">
        <v>6923282</v>
      </c>
      <c r="T66" s="36">
        <f t="shared" si="14"/>
        <v>0.85232283290080812</v>
      </c>
      <c r="U66" s="36">
        <f t="shared" si="15"/>
        <v>-0.54846558271733925</v>
      </c>
    </row>
    <row r="67" spans="1:21" ht="13" x14ac:dyDescent="0.3">
      <c r="A67" s="17" t="s">
        <v>29</v>
      </c>
      <c r="B67" s="11" t="s">
        <v>130</v>
      </c>
      <c r="C67" s="10" t="s">
        <v>131</v>
      </c>
      <c r="D67" s="31">
        <v>63032396</v>
      </c>
      <c r="E67" s="31">
        <v>61670164</v>
      </c>
      <c r="F67" s="31">
        <v>11961843</v>
      </c>
      <c r="G67" s="36">
        <f t="shared" si="8"/>
        <v>0.18977293834744915</v>
      </c>
      <c r="H67" s="31">
        <v>12650832</v>
      </c>
      <c r="I67" s="36">
        <f t="shared" si="9"/>
        <v>0.20070365086550096</v>
      </c>
      <c r="J67" s="31">
        <v>12732885</v>
      </c>
      <c r="K67" s="36">
        <f t="shared" si="10"/>
        <v>0.20646750671848382</v>
      </c>
      <c r="L67" s="31">
        <v>0</v>
      </c>
      <c r="M67" s="36">
        <f t="shared" si="11"/>
        <v>0</v>
      </c>
      <c r="N67" s="31">
        <f t="shared" si="12"/>
        <v>37345560</v>
      </c>
      <c r="O67" s="36">
        <f t="shared" si="13"/>
        <v>0.60556933171119831</v>
      </c>
      <c r="P67" s="31">
        <v>11075856</v>
      </c>
      <c r="Q67" s="31">
        <v>61435369</v>
      </c>
      <c r="R67" s="31">
        <v>61499344</v>
      </c>
      <c r="S67" s="31">
        <v>33313724</v>
      </c>
      <c r="T67" s="36">
        <f t="shared" si="14"/>
        <v>0.54169234715739412</v>
      </c>
      <c r="U67" s="36">
        <f t="shared" si="15"/>
        <v>0.14960730800400435</v>
      </c>
    </row>
    <row r="68" spans="1:21" ht="13" x14ac:dyDescent="0.3">
      <c r="A68" s="17" t="s">
        <v>29</v>
      </c>
      <c r="B68" s="11" t="s">
        <v>132</v>
      </c>
      <c r="C68" s="10" t="s">
        <v>133</v>
      </c>
      <c r="D68" s="31">
        <v>13312745</v>
      </c>
      <c r="E68" s="31">
        <v>13200301</v>
      </c>
      <c r="F68" s="31">
        <v>3189882</v>
      </c>
      <c r="G68" s="36">
        <f t="shared" si="8"/>
        <v>0.23961113955085897</v>
      </c>
      <c r="H68" s="31">
        <v>3161084</v>
      </c>
      <c r="I68" s="36">
        <f t="shared" si="9"/>
        <v>0.23744794931473562</v>
      </c>
      <c r="J68" s="31">
        <v>2539504</v>
      </c>
      <c r="K68" s="36">
        <f t="shared" si="10"/>
        <v>0.19238227976771136</v>
      </c>
      <c r="L68" s="31">
        <v>0</v>
      </c>
      <c r="M68" s="36">
        <f t="shared" si="11"/>
        <v>0</v>
      </c>
      <c r="N68" s="31">
        <f t="shared" si="12"/>
        <v>8890470</v>
      </c>
      <c r="O68" s="36">
        <f t="shared" si="13"/>
        <v>0.6735050965883278</v>
      </c>
      <c r="P68" s="31">
        <v>2970979</v>
      </c>
      <c r="Q68" s="31">
        <v>11520008</v>
      </c>
      <c r="R68" s="31">
        <v>12739682</v>
      </c>
      <c r="S68" s="31">
        <v>8742806</v>
      </c>
      <c r="T68" s="36">
        <f t="shared" si="14"/>
        <v>0.6862656383416792</v>
      </c>
      <c r="U68" s="36">
        <f t="shared" si="15"/>
        <v>-0.14522990569775152</v>
      </c>
    </row>
    <row r="69" spans="1:21" ht="13" x14ac:dyDescent="0.3">
      <c r="A69" s="17" t="s">
        <v>44</v>
      </c>
      <c r="B69" s="11" t="s">
        <v>134</v>
      </c>
      <c r="C69" s="10" t="s">
        <v>135</v>
      </c>
      <c r="D69" s="31">
        <v>10012240</v>
      </c>
      <c r="E69" s="31">
        <v>9814983</v>
      </c>
      <c r="F69" s="31">
        <v>2212156</v>
      </c>
      <c r="G69" s="36">
        <f t="shared" si="8"/>
        <v>0.22094516312034071</v>
      </c>
      <c r="H69" s="31">
        <v>1191989</v>
      </c>
      <c r="I69" s="36">
        <f t="shared" si="9"/>
        <v>0.11905317890901536</v>
      </c>
      <c r="J69" s="31">
        <v>1657283</v>
      </c>
      <c r="K69" s="36">
        <f t="shared" si="10"/>
        <v>0.16885235562812487</v>
      </c>
      <c r="L69" s="31">
        <v>0</v>
      </c>
      <c r="M69" s="36">
        <f t="shared" si="11"/>
        <v>0</v>
      </c>
      <c r="N69" s="31">
        <f t="shared" si="12"/>
        <v>5061428</v>
      </c>
      <c r="O69" s="36">
        <f t="shared" si="13"/>
        <v>0.51568382747071495</v>
      </c>
      <c r="P69" s="31">
        <v>1578715</v>
      </c>
      <c r="Q69" s="31">
        <v>11278994</v>
      </c>
      <c r="R69" s="31">
        <v>10934025</v>
      </c>
      <c r="S69" s="31">
        <v>6398234</v>
      </c>
      <c r="T69" s="36">
        <f t="shared" si="14"/>
        <v>0.58516731029972946</v>
      </c>
      <c r="U69" s="36">
        <f t="shared" si="15"/>
        <v>4.9767057385278424E-2</v>
      </c>
    </row>
    <row r="70" spans="1:21" ht="14" x14ac:dyDescent="0.3">
      <c r="A70" s="18" t="s">
        <v>0</v>
      </c>
      <c r="B70" s="13" t="s">
        <v>136</v>
      </c>
      <c r="C70" s="12" t="s">
        <v>0</v>
      </c>
      <c r="D70" s="32">
        <f>SUM(D64:D69)</f>
        <v>142405687</v>
      </c>
      <c r="E70" s="32">
        <f>SUM(E64:E69)</f>
        <v>139544767</v>
      </c>
      <c r="F70" s="32">
        <f>SUM(F64:F69)</f>
        <v>22973488</v>
      </c>
      <c r="G70" s="37">
        <f t="shared" si="8"/>
        <v>0.16132423138410196</v>
      </c>
      <c r="H70" s="32">
        <f>SUM(H64:H69)</f>
        <v>23084109</v>
      </c>
      <c r="I70" s="37">
        <f t="shared" si="9"/>
        <v>0.16210103322629243</v>
      </c>
      <c r="J70" s="32">
        <f>SUM(J64:J69)</f>
        <v>22532607</v>
      </c>
      <c r="K70" s="37">
        <f t="shared" si="10"/>
        <v>0.16147224639387589</v>
      </c>
      <c r="L70" s="32">
        <f>SUM(L64:L69)</f>
        <v>0</v>
      </c>
      <c r="M70" s="37">
        <f t="shared" si="11"/>
        <v>0</v>
      </c>
      <c r="N70" s="32">
        <f t="shared" si="12"/>
        <v>68590204</v>
      </c>
      <c r="O70" s="37">
        <f t="shared" si="13"/>
        <v>0.49152831363429056</v>
      </c>
      <c r="P70" s="32">
        <f>SUM(P64:P69)</f>
        <v>25681172</v>
      </c>
      <c r="Q70" s="32">
        <f>SUM(Q64:Q69)</f>
        <v>131397604</v>
      </c>
      <c r="R70" s="32">
        <f>SUM(R64:R69)</f>
        <v>132636888</v>
      </c>
      <c r="S70" s="32">
        <f>SUM(S64:S69)</f>
        <v>66407676</v>
      </c>
      <c r="T70" s="37">
        <f t="shared" si="14"/>
        <v>0.50067275402299849</v>
      </c>
      <c r="U70" s="37">
        <f t="shared" si="15"/>
        <v>-0.12260207594887029</v>
      </c>
    </row>
    <row r="71" spans="1:21" ht="13" x14ac:dyDescent="0.3">
      <c r="A71" s="17" t="s">
        <v>29</v>
      </c>
      <c r="B71" s="11" t="s">
        <v>137</v>
      </c>
      <c r="C71" s="10" t="s">
        <v>138</v>
      </c>
      <c r="D71" s="31">
        <v>11147064</v>
      </c>
      <c r="E71" s="31">
        <v>10460976</v>
      </c>
      <c r="F71" s="31">
        <v>2237424</v>
      </c>
      <c r="G71" s="36">
        <f t="shared" si="8"/>
        <v>0.20071868251586247</v>
      </c>
      <c r="H71" s="31">
        <v>2404638</v>
      </c>
      <c r="I71" s="36">
        <f t="shared" si="9"/>
        <v>0.21571940378201829</v>
      </c>
      <c r="J71" s="31">
        <v>2076669</v>
      </c>
      <c r="K71" s="36">
        <f t="shared" si="10"/>
        <v>0.19851579814350018</v>
      </c>
      <c r="L71" s="31">
        <v>0</v>
      </c>
      <c r="M71" s="36">
        <f t="shared" si="11"/>
        <v>0</v>
      </c>
      <c r="N71" s="31">
        <f t="shared" si="12"/>
        <v>6718731</v>
      </c>
      <c r="O71" s="36">
        <f t="shared" si="13"/>
        <v>0.64226617095766203</v>
      </c>
      <c r="P71" s="31">
        <v>2087855</v>
      </c>
      <c r="Q71" s="31">
        <v>10758636</v>
      </c>
      <c r="R71" s="31">
        <v>11572032</v>
      </c>
      <c r="S71" s="31">
        <v>6693771</v>
      </c>
      <c r="T71" s="36">
        <f t="shared" si="14"/>
        <v>0.57844387226029104</v>
      </c>
      <c r="U71" s="36">
        <f t="shared" si="15"/>
        <v>-5.3576517526360279E-3</v>
      </c>
    </row>
    <row r="72" spans="1:21" ht="13" x14ac:dyDescent="0.3">
      <c r="A72" s="17" t="s">
        <v>29</v>
      </c>
      <c r="B72" s="11" t="s">
        <v>139</v>
      </c>
      <c r="C72" s="10" t="s">
        <v>140</v>
      </c>
      <c r="D72" s="31">
        <v>23351466</v>
      </c>
      <c r="E72" s="31">
        <v>19224747</v>
      </c>
      <c r="F72" s="31">
        <v>4826519</v>
      </c>
      <c r="G72" s="36">
        <f t="shared" si="8"/>
        <v>0.20669019238449526</v>
      </c>
      <c r="H72" s="31">
        <v>4191877</v>
      </c>
      <c r="I72" s="36">
        <f t="shared" si="9"/>
        <v>0.17951236980153623</v>
      </c>
      <c r="J72" s="31">
        <v>4890545</v>
      </c>
      <c r="K72" s="36">
        <f t="shared" si="10"/>
        <v>0.25438800312950804</v>
      </c>
      <c r="L72" s="31">
        <v>0</v>
      </c>
      <c r="M72" s="36">
        <f t="shared" si="11"/>
        <v>0</v>
      </c>
      <c r="N72" s="31">
        <f t="shared" si="12"/>
        <v>13908941</v>
      </c>
      <c r="O72" s="36">
        <f t="shared" si="13"/>
        <v>0.72349149770345478</v>
      </c>
      <c r="P72" s="31">
        <v>5195586</v>
      </c>
      <c r="Q72" s="31">
        <v>20412250</v>
      </c>
      <c r="R72" s="31">
        <v>20412250</v>
      </c>
      <c r="S72" s="31">
        <v>13371527</v>
      </c>
      <c r="T72" s="36">
        <f t="shared" si="14"/>
        <v>0.65507364450268835</v>
      </c>
      <c r="U72" s="36">
        <f t="shared" si="15"/>
        <v>-5.871156785779319E-2</v>
      </c>
    </row>
    <row r="73" spans="1:21" ht="13" x14ac:dyDescent="0.3">
      <c r="A73" s="17" t="s">
        <v>29</v>
      </c>
      <c r="B73" s="11" t="s">
        <v>141</v>
      </c>
      <c r="C73" s="10" t="s">
        <v>142</v>
      </c>
      <c r="D73" s="31">
        <v>3649116</v>
      </c>
      <c r="E73" s="31">
        <v>3649116</v>
      </c>
      <c r="F73" s="31">
        <v>634552</v>
      </c>
      <c r="G73" s="36">
        <f t="shared" si="8"/>
        <v>0.17389197822157476</v>
      </c>
      <c r="H73" s="31">
        <v>814387</v>
      </c>
      <c r="I73" s="36">
        <f t="shared" si="9"/>
        <v>0.22317377688185303</v>
      </c>
      <c r="J73" s="31">
        <v>1346079</v>
      </c>
      <c r="K73" s="36">
        <f t="shared" si="10"/>
        <v>0.36887810636877533</v>
      </c>
      <c r="L73" s="31">
        <v>0</v>
      </c>
      <c r="M73" s="36">
        <f t="shared" si="11"/>
        <v>0</v>
      </c>
      <c r="N73" s="31">
        <f t="shared" si="12"/>
        <v>2795018</v>
      </c>
      <c r="O73" s="36">
        <f t="shared" si="13"/>
        <v>0.76594386147220317</v>
      </c>
      <c r="P73" s="31">
        <v>682766</v>
      </c>
      <c r="Q73" s="31">
        <v>3238326</v>
      </c>
      <c r="R73" s="31">
        <v>3230823</v>
      </c>
      <c r="S73" s="31">
        <v>1884159</v>
      </c>
      <c r="T73" s="36">
        <f t="shared" si="14"/>
        <v>0.58318236560777237</v>
      </c>
      <c r="U73" s="36">
        <f t="shared" si="15"/>
        <v>0.97150854026123157</v>
      </c>
    </row>
    <row r="74" spans="1:21" ht="13" x14ac:dyDescent="0.3">
      <c r="A74" s="17" t="s">
        <v>29</v>
      </c>
      <c r="B74" s="11" t="s">
        <v>143</v>
      </c>
      <c r="C74" s="10" t="s">
        <v>144</v>
      </c>
      <c r="D74" s="31">
        <v>39196453</v>
      </c>
      <c r="E74" s="31">
        <v>43465562</v>
      </c>
      <c r="F74" s="31">
        <v>6667895</v>
      </c>
      <c r="G74" s="36">
        <f t="shared" si="8"/>
        <v>0.17011475502643059</v>
      </c>
      <c r="H74" s="31">
        <v>7706076</v>
      </c>
      <c r="I74" s="36">
        <f t="shared" si="9"/>
        <v>0.19660136084252317</v>
      </c>
      <c r="J74" s="31">
        <v>6789620</v>
      </c>
      <c r="K74" s="36">
        <f t="shared" si="10"/>
        <v>0.1562068839694285</v>
      </c>
      <c r="L74" s="31">
        <v>0</v>
      </c>
      <c r="M74" s="36">
        <f t="shared" si="11"/>
        <v>0</v>
      </c>
      <c r="N74" s="31">
        <f t="shared" si="12"/>
        <v>21163591</v>
      </c>
      <c r="O74" s="36">
        <f t="shared" si="13"/>
        <v>0.48690480523408391</v>
      </c>
      <c r="P74" s="31">
        <v>5420634</v>
      </c>
      <c r="Q74" s="31">
        <v>29098351</v>
      </c>
      <c r="R74" s="31">
        <v>25892407</v>
      </c>
      <c r="S74" s="31">
        <v>16919890</v>
      </c>
      <c r="T74" s="36">
        <f t="shared" si="14"/>
        <v>0.65346918113870212</v>
      </c>
      <c r="U74" s="36">
        <f t="shared" si="15"/>
        <v>0.25255090087248089</v>
      </c>
    </row>
    <row r="75" spans="1:21" ht="13" x14ac:dyDescent="0.3">
      <c r="A75" s="17" t="s">
        <v>29</v>
      </c>
      <c r="B75" s="11" t="s">
        <v>145</v>
      </c>
      <c r="C75" s="10" t="s">
        <v>146</v>
      </c>
      <c r="D75" s="31">
        <v>4731786</v>
      </c>
      <c r="E75" s="31">
        <v>5536344</v>
      </c>
      <c r="F75" s="31">
        <v>588704</v>
      </c>
      <c r="G75" s="36">
        <f t="shared" si="8"/>
        <v>0.12441475586596688</v>
      </c>
      <c r="H75" s="31">
        <v>731541</v>
      </c>
      <c r="I75" s="36">
        <f t="shared" si="9"/>
        <v>0.15460145492632169</v>
      </c>
      <c r="J75" s="31">
        <v>580222</v>
      </c>
      <c r="K75" s="36">
        <f t="shared" si="10"/>
        <v>0.10480237499692938</v>
      </c>
      <c r="L75" s="31">
        <v>0</v>
      </c>
      <c r="M75" s="36">
        <f t="shared" si="11"/>
        <v>0</v>
      </c>
      <c r="N75" s="31">
        <f t="shared" si="12"/>
        <v>1900467</v>
      </c>
      <c r="O75" s="36">
        <f t="shared" si="13"/>
        <v>0.34327111899116097</v>
      </c>
      <c r="P75" s="31">
        <v>1062882</v>
      </c>
      <c r="Q75" s="31">
        <v>23180716</v>
      </c>
      <c r="R75" s="31">
        <v>3873679</v>
      </c>
      <c r="S75" s="31">
        <v>2926064</v>
      </c>
      <c r="T75" s="36">
        <f t="shared" si="14"/>
        <v>0.75537079866452539</v>
      </c>
      <c r="U75" s="36">
        <f t="shared" si="15"/>
        <v>-0.4541049712009424</v>
      </c>
    </row>
    <row r="76" spans="1:21" ht="13" x14ac:dyDescent="0.3">
      <c r="A76" s="17" t="s">
        <v>29</v>
      </c>
      <c r="B76" s="11" t="s">
        <v>147</v>
      </c>
      <c r="C76" s="10" t="s">
        <v>148</v>
      </c>
      <c r="D76" s="31">
        <v>6643882</v>
      </c>
      <c r="E76" s="31">
        <v>8381399</v>
      </c>
      <c r="F76" s="31">
        <v>1281771</v>
      </c>
      <c r="G76" s="36">
        <f t="shared" si="8"/>
        <v>0.19292500980601401</v>
      </c>
      <c r="H76" s="31">
        <v>987629</v>
      </c>
      <c r="I76" s="36">
        <f t="shared" si="9"/>
        <v>0.14865239930510507</v>
      </c>
      <c r="J76" s="31">
        <v>1210789</v>
      </c>
      <c r="K76" s="36">
        <f t="shared" si="10"/>
        <v>0.14446144372795042</v>
      </c>
      <c r="L76" s="31">
        <v>0</v>
      </c>
      <c r="M76" s="36">
        <f t="shared" si="11"/>
        <v>0</v>
      </c>
      <c r="N76" s="31">
        <f t="shared" si="12"/>
        <v>3480189</v>
      </c>
      <c r="O76" s="36">
        <f t="shared" si="13"/>
        <v>0.41522769647406121</v>
      </c>
      <c r="P76" s="31">
        <v>2713981</v>
      </c>
      <c r="Q76" s="31">
        <v>7615788</v>
      </c>
      <c r="R76" s="31">
        <v>6642812</v>
      </c>
      <c r="S76" s="31">
        <v>4941479</v>
      </c>
      <c r="T76" s="36">
        <f t="shared" si="14"/>
        <v>0.74388361434886308</v>
      </c>
      <c r="U76" s="36">
        <f t="shared" si="15"/>
        <v>-0.55386975811547678</v>
      </c>
    </row>
    <row r="77" spans="1:21" ht="13" x14ac:dyDescent="0.3">
      <c r="A77" s="17" t="s">
        <v>44</v>
      </c>
      <c r="B77" s="11" t="s">
        <v>149</v>
      </c>
      <c r="C77" s="10" t="s">
        <v>150</v>
      </c>
      <c r="D77" s="31">
        <v>22871592</v>
      </c>
      <c r="E77" s="31">
        <v>27257400</v>
      </c>
      <c r="F77" s="31">
        <v>4664652</v>
      </c>
      <c r="G77" s="36">
        <f t="shared" si="8"/>
        <v>0.20394959826145903</v>
      </c>
      <c r="H77" s="31">
        <v>6821122</v>
      </c>
      <c r="I77" s="36">
        <f t="shared" si="9"/>
        <v>0.29823555789207851</v>
      </c>
      <c r="J77" s="31">
        <v>5331866</v>
      </c>
      <c r="K77" s="36">
        <f t="shared" si="10"/>
        <v>0.19561168710148436</v>
      </c>
      <c r="L77" s="31">
        <v>0</v>
      </c>
      <c r="M77" s="36">
        <f t="shared" si="11"/>
        <v>0</v>
      </c>
      <c r="N77" s="31">
        <f t="shared" si="12"/>
        <v>16817640</v>
      </c>
      <c r="O77" s="36">
        <f t="shared" si="13"/>
        <v>0.6169935503753109</v>
      </c>
      <c r="P77" s="31">
        <v>5982310</v>
      </c>
      <c r="Q77" s="31">
        <v>23485752</v>
      </c>
      <c r="R77" s="31">
        <v>27778200</v>
      </c>
      <c r="S77" s="31">
        <v>15322635</v>
      </c>
      <c r="T77" s="36">
        <f t="shared" si="14"/>
        <v>0.55160647558157117</v>
      </c>
      <c r="U77" s="36">
        <f t="shared" si="15"/>
        <v>-0.10872789942346683</v>
      </c>
    </row>
    <row r="78" spans="1:21" ht="14" x14ac:dyDescent="0.3">
      <c r="A78" s="18" t="s">
        <v>0</v>
      </c>
      <c r="B78" s="13" t="s">
        <v>151</v>
      </c>
      <c r="C78" s="12" t="s">
        <v>0</v>
      </c>
      <c r="D78" s="32">
        <f>SUM(D71:D77)</f>
        <v>111591359</v>
      </c>
      <c r="E78" s="32">
        <f>SUM(E71:E77)</f>
        <v>117975544</v>
      </c>
      <c r="F78" s="32">
        <f>SUM(F71:F77)</f>
        <v>20901517</v>
      </c>
      <c r="G78" s="37">
        <f t="shared" si="8"/>
        <v>0.18730408149254638</v>
      </c>
      <c r="H78" s="32">
        <f>SUM(H71:H77)</f>
        <v>23657270</v>
      </c>
      <c r="I78" s="37">
        <f t="shared" si="9"/>
        <v>0.21199912082798453</v>
      </c>
      <c r="J78" s="32">
        <f>SUM(J71:J77)</f>
        <v>22225790</v>
      </c>
      <c r="K78" s="37">
        <f t="shared" si="10"/>
        <v>0.18839319783089958</v>
      </c>
      <c r="L78" s="32">
        <f>SUM(L71:L77)</f>
        <v>0</v>
      </c>
      <c r="M78" s="37">
        <f t="shared" si="11"/>
        <v>0</v>
      </c>
      <c r="N78" s="32">
        <f t="shared" si="12"/>
        <v>66784577</v>
      </c>
      <c r="O78" s="37">
        <f t="shared" si="13"/>
        <v>0.56608831572753759</v>
      </c>
      <c r="P78" s="32">
        <f>SUM(P71:P77)</f>
        <v>23146014</v>
      </c>
      <c r="Q78" s="32">
        <f>SUM(Q71:Q77)</f>
        <v>117789819</v>
      </c>
      <c r="R78" s="32">
        <f>SUM(R71:R77)</f>
        <v>99402203</v>
      </c>
      <c r="S78" s="32">
        <f>SUM(S71:S77)</f>
        <v>62059525</v>
      </c>
      <c r="T78" s="37">
        <f t="shared" si="14"/>
        <v>0.62432746083102408</v>
      </c>
      <c r="U78" s="37">
        <f t="shared" si="15"/>
        <v>-3.9757342236118931E-2</v>
      </c>
    </row>
    <row r="79" spans="1:21" ht="13" x14ac:dyDescent="0.3">
      <c r="A79" s="17" t="s">
        <v>29</v>
      </c>
      <c r="B79" s="11" t="s">
        <v>152</v>
      </c>
      <c r="C79" s="10" t="s">
        <v>153</v>
      </c>
      <c r="D79" s="31">
        <v>13203498</v>
      </c>
      <c r="E79" s="31">
        <v>13658645</v>
      </c>
      <c r="F79" s="31">
        <v>2545767</v>
      </c>
      <c r="G79" s="36">
        <f t="shared" si="8"/>
        <v>0.19281004170258517</v>
      </c>
      <c r="H79" s="31">
        <v>2433435</v>
      </c>
      <c r="I79" s="36">
        <f t="shared" si="9"/>
        <v>0.18430229625512876</v>
      </c>
      <c r="J79" s="31">
        <v>2677573</v>
      </c>
      <c r="K79" s="36">
        <f t="shared" si="10"/>
        <v>0.19603503861473814</v>
      </c>
      <c r="L79" s="31">
        <v>0</v>
      </c>
      <c r="M79" s="36">
        <f t="shared" si="11"/>
        <v>0</v>
      </c>
      <c r="N79" s="31">
        <f t="shared" si="12"/>
        <v>7656775</v>
      </c>
      <c r="O79" s="36">
        <f t="shared" si="13"/>
        <v>0.56058086288940079</v>
      </c>
      <c r="P79" s="31">
        <v>2633651</v>
      </c>
      <c r="Q79" s="31">
        <v>13818490</v>
      </c>
      <c r="R79" s="31">
        <v>12177648</v>
      </c>
      <c r="S79" s="31">
        <v>7187365</v>
      </c>
      <c r="T79" s="36">
        <f t="shared" si="14"/>
        <v>0.59020962011711953</v>
      </c>
      <c r="U79" s="36">
        <f t="shared" si="15"/>
        <v>1.6677228683678935E-2</v>
      </c>
    </row>
    <row r="80" spans="1:21" ht="13" x14ac:dyDescent="0.3">
      <c r="A80" s="17" t="s">
        <v>29</v>
      </c>
      <c r="B80" s="11" t="s">
        <v>154</v>
      </c>
      <c r="C80" s="10" t="s">
        <v>155</v>
      </c>
      <c r="D80" s="31">
        <v>20367754</v>
      </c>
      <c r="E80" s="31">
        <v>30532228</v>
      </c>
      <c r="F80" s="31">
        <v>1422213</v>
      </c>
      <c r="G80" s="36">
        <f t="shared" si="8"/>
        <v>6.9826697631952941E-2</v>
      </c>
      <c r="H80" s="31">
        <v>9352835</v>
      </c>
      <c r="I80" s="36">
        <f t="shared" si="9"/>
        <v>0.4591981521379333</v>
      </c>
      <c r="J80" s="31">
        <v>-2546331</v>
      </c>
      <c r="K80" s="36">
        <f t="shared" si="10"/>
        <v>-8.3398139172811109E-2</v>
      </c>
      <c r="L80" s="31">
        <v>0</v>
      </c>
      <c r="M80" s="36">
        <f t="shared" si="11"/>
        <v>0</v>
      </c>
      <c r="N80" s="31">
        <f t="shared" si="12"/>
        <v>8228717</v>
      </c>
      <c r="O80" s="36">
        <f t="shared" si="13"/>
        <v>0.26950922153470097</v>
      </c>
      <c r="P80" s="31">
        <v>1588853</v>
      </c>
      <c r="Q80" s="31">
        <v>290919</v>
      </c>
      <c r="R80" s="31">
        <v>4752710</v>
      </c>
      <c r="S80" s="31">
        <v>1917703</v>
      </c>
      <c r="T80" s="36">
        <f t="shared" si="14"/>
        <v>0.40349674185885526</v>
      </c>
      <c r="U80" s="36">
        <f t="shared" si="15"/>
        <v>-2.6026221431435133</v>
      </c>
    </row>
    <row r="81" spans="1:21" ht="13" x14ac:dyDescent="0.3">
      <c r="A81" s="17" t="s">
        <v>29</v>
      </c>
      <c r="B81" s="11" t="s">
        <v>156</v>
      </c>
      <c r="C81" s="10" t="s">
        <v>157</v>
      </c>
      <c r="D81" s="31">
        <v>31952696</v>
      </c>
      <c r="E81" s="31">
        <v>34924366</v>
      </c>
      <c r="F81" s="31">
        <v>5571248</v>
      </c>
      <c r="G81" s="36">
        <f t="shared" si="8"/>
        <v>0.17435924655622173</v>
      </c>
      <c r="H81" s="31">
        <v>7157891</v>
      </c>
      <c r="I81" s="36">
        <f t="shared" si="9"/>
        <v>0.22401524428486411</v>
      </c>
      <c r="J81" s="31">
        <v>6060691</v>
      </c>
      <c r="K81" s="36">
        <f t="shared" si="10"/>
        <v>0.17353760981659624</v>
      </c>
      <c r="L81" s="31">
        <v>0</v>
      </c>
      <c r="M81" s="36">
        <f t="shared" si="11"/>
        <v>0</v>
      </c>
      <c r="N81" s="31">
        <f t="shared" si="12"/>
        <v>18789830</v>
      </c>
      <c r="O81" s="36">
        <f t="shared" si="13"/>
        <v>0.53801492058581679</v>
      </c>
      <c r="P81" s="31">
        <v>4725696</v>
      </c>
      <c r="Q81" s="31">
        <v>23217670</v>
      </c>
      <c r="R81" s="31">
        <v>22357755</v>
      </c>
      <c r="S81" s="31">
        <v>14780806</v>
      </c>
      <c r="T81" s="36">
        <f t="shared" si="14"/>
        <v>0.66110421193898938</v>
      </c>
      <c r="U81" s="36">
        <f t="shared" si="15"/>
        <v>0.28249701208033695</v>
      </c>
    </row>
    <row r="82" spans="1:21" ht="13" x14ac:dyDescent="0.3">
      <c r="A82" s="17" t="s">
        <v>29</v>
      </c>
      <c r="B82" s="11" t="s">
        <v>158</v>
      </c>
      <c r="C82" s="10" t="s">
        <v>159</v>
      </c>
      <c r="D82" s="31">
        <v>19440523</v>
      </c>
      <c r="E82" s="31">
        <v>18128161</v>
      </c>
      <c r="F82" s="31">
        <v>1528740</v>
      </c>
      <c r="G82" s="36">
        <f t="shared" si="8"/>
        <v>7.86367733008006E-2</v>
      </c>
      <c r="H82" s="31">
        <v>1712269</v>
      </c>
      <c r="I82" s="36">
        <f t="shared" si="9"/>
        <v>8.8077311500313032E-2</v>
      </c>
      <c r="J82" s="31">
        <v>1752074</v>
      </c>
      <c r="K82" s="36">
        <f t="shared" si="10"/>
        <v>9.6649296086900371E-2</v>
      </c>
      <c r="L82" s="31">
        <v>0</v>
      </c>
      <c r="M82" s="36">
        <f t="shared" si="11"/>
        <v>0</v>
      </c>
      <c r="N82" s="31">
        <f t="shared" si="12"/>
        <v>4993083</v>
      </c>
      <c r="O82" s="36">
        <f t="shared" si="13"/>
        <v>0.27543240596770957</v>
      </c>
      <c r="P82" s="31">
        <v>1705740</v>
      </c>
      <c r="Q82" s="31">
        <v>11928839</v>
      </c>
      <c r="R82" s="31">
        <v>9523648</v>
      </c>
      <c r="S82" s="31">
        <v>5710008</v>
      </c>
      <c r="T82" s="36">
        <f t="shared" si="14"/>
        <v>0.59956100855470507</v>
      </c>
      <c r="U82" s="36">
        <f t="shared" si="15"/>
        <v>2.7163577098502811E-2</v>
      </c>
    </row>
    <row r="83" spans="1:21" ht="13" x14ac:dyDescent="0.3">
      <c r="A83" s="17" t="s">
        <v>44</v>
      </c>
      <c r="B83" s="11" t="s">
        <v>160</v>
      </c>
      <c r="C83" s="10" t="s">
        <v>161</v>
      </c>
      <c r="D83" s="31">
        <v>2565000</v>
      </c>
      <c r="E83" s="31">
        <v>2565000</v>
      </c>
      <c r="F83" s="31">
        <v>1377876</v>
      </c>
      <c r="G83" s="36">
        <f t="shared" si="8"/>
        <v>0.5371836257309941</v>
      </c>
      <c r="H83" s="31">
        <v>671140</v>
      </c>
      <c r="I83" s="36">
        <f t="shared" si="9"/>
        <v>0.26165302144249514</v>
      </c>
      <c r="J83" s="31">
        <v>493488</v>
      </c>
      <c r="K83" s="36">
        <f t="shared" si="10"/>
        <v>0.19239298245614034</v>
      </c>
      <c r="L83" s="31">
        <v>0</v>
      </c>
      <c r="M83" s="36">
        <f t="shared" si="11"/>
        <v>0</v>
      </c>
      <c r="N83" s="31">
        <f t="shared" si="12"/>
        <v>2542504</v>
      </c>
      <c r="O83" s="36">
        <f t="shared" si="13"/>
        <v>0.99122962962962968</v>
      </c>
      <c r="P83" s="31">
        <v>3771734</v>
      </c>
      <c r="Q83" s="31">
        <v>2455000</v>
      </c>
      <c r="R83" s="31">
        <v>32751670</v>
      </c>
      <c r="S83" s="31">
        <v>9748315</v>
      </c>
      <c r="T83" s="36">
        <f t="shared" si="14"/>
        <v>0.29764329574644588</v>
      </c>
      <c r="U83" s="36">
        <f t="shared" si="15"/>
        <v>-0.8691615050266005</v>
      </c>
    </row>
    <row r="84" spans="1:21" ht="14" x14ac:dyDescent="0.3">
      <c r="A84" s="18" t="s">
        <v>0</v>
      </c>
      <c r="B84" s="13" t="s">
        <v>162</v>
      </c>
      <c r="C84" s="12" t="s">
        <v>0</v>
      </c>
      <c r="D84" s="32">
        <f>SUM(D79:D83)</f>
        <v>87529471</v>
      </c>
      <c r="E84" s="32">
        <f>SUM(E79:E83)</f>
        <v>99808400</v>
      </c>
      <c r="F84" s="32">
        <f>SUM(F79:F83)</f>
        <v>12445844</v>
      </c>
      <c r="G84" s="37">
        <f t="shared" si="8"/>
        <v>0.14219032581608998</v>
      </c>
      <c r="H84" s="32">
        <f>SUM(H79:H83)</f>
        <v>21327570</v>
      </c>
      <c r="I84" s="37">
        <f t="shared" si="9"/>
        <v>0.24366158913493263</v>
      </c>
      <c r="J84" s="32">
        <f>SUM(J79:J83)</f>
        <v>8437495</v>
      </c>
      <c r="K84" s="37">
        <f t="shared" si="10"/>
        <v>8.4536922743977463E-2</v>
      </c>
      <c r="L84" s="32">
        <f>SUM(L79:L83)</f>
        <v>0</v>
      </c>
      <c r="M84" s="37">
        <f t="shared" si="11"/>
        <v>0</v>
      </c>
      <c r="N84" s="32">
        <f t="shared" si="12"/>
        <v>42210909</v>
      </c>
      <c r="O84" s="37">
        <f t="shared" si="13"/>
        <v>0.42291940357725399</v>
      </c>
      <c r="P84" s="32">
        <f>SUM(P79:P83)</f>
        <v>14425674</v>
      </c>
      <c r="Q84" s="32">
        <f>SUM(Q79:Q83)</f>
        <v>51710918</v>
      </c>
      <c r="R84" s="32">
        <f>SUM(R79:R83)</f>
        <v>81563431</v>
      </c>
      <c r="S84" s="32">
        <f>SUM(S79:S83)</f>
        <v>39344197</v>
      </c>
      <c r="T84" s="37">
        <f t="shared" si="14"/>
        <v>0.48237545328371484</v>
      </c>
      <c r="U84" s="37">
        <f t="shared" si="15"/>
        <v>-0.41510566508018965</v>
      </c>
    </row>
    <row r="85" spans="1:21" ht="14" x14ac:dyDescent="0.3">
      <c r="A85" s="18" t="s">
        <v>0</v>
      </c>
      <c r="B85" s="13" t="s">
        <v>163</v>
      </c>
      <c r="C85" s="12" t="s">
        <v>0</v>
      </c>
      <c r="D85" s="32">
        <f>SUM(D57,D59:D62,D64:D69,D71:D77,D79:D83)</f>
        <v>447545318</v>
      </c>
      <c r="E85" s="32">
        <f>SUM(E57,E59:E62,E64:E69,E71:E77,E79:E83)</f>
        <v>523171991</v>
      </c>
      <c r="F85" s="32">
        <f>SUM(F57,F59:F62,F64:F69,F71:F77,F79:F83)</f>
        <v>76233220</v>
      </c>
      <c r="G85" s="37">
        <f t="shared" si="8"/>
        <v>0.17033631441095759</v>
      </c>
      <c r="H85" s="32">
        <f>SUM(H57,H59:H62,H64:H69,H71:H77,H79:H83)</f>
        <v>98429083</v>
      </c>
      <c r="I85" s="37">
        <f t="shared" si="9"/>
        <v>0.21993098584934812</v>
      </c>
      <c r="J85" s="32">
        <f>SUM(J57,J59:J62,J64:J69,J71:J77,J79:J83)</f>
        <v>79727840</v>
      </c>
      <c r="K85" s="37">
        <f t="shared" si="10"/>
        <v>0.15239317350993281</v>
      </c>
      <c r="L85" s="32">
        <f>SUM(L57,L59:L62,L64:L69,L71:L77,L79:L83)</f>
        <v>0</v>
      </c>
      <c r="M85" s="37">
        <f t="shared" si="11"/>
        <v>0</v>
      </c>
      <c r="N85" s="32">
        <f t="shared" si="12"/>
        <v>254390143</v>
      </c>
      <c r="O85" s="37">
        <f t="shared" si="13"/>
        <v>0.48624572296722973</v>
      </c>
      <c r="P85" s="32">
        <f>SUM(P57,P59:P62,P64:P69,P71:P77,P79:P83)</f>
        <v>80005648</v>
      </c>
      <c r="Q85" s="32">
        <f>SUM(Q57,Q59:Q62,Q64:Q69,Q71:Q77,Q79:Q83)</f>
        <v>399183208</v>
      </c>
      <c r="R85" s="32">
        <f>SUM(R57,R59:R62,R64:R69,R71:R77,R79:R83)</f>
        <v>407111393</v>
      </c>
      <c r="S85" s="32">
        <f>SUM(S57,S59:S62,S64:S69,S71:S77,S79:S83)</f>
        <v>218932466</v>
      </c>
      <c r="T85" s="37">
        <f t="shared" si="14"/>
        <v>0.5377704229466258</v>
      </c>
      <c r="U85" s="37">
        <f t="shared" si="15"/>
        <v>-3.4723548517474612E-3</v>
      </c>
    </row>
    <row r="86" spans="1:21" ht="14.5" customHeight="1" x14ac:dyDescent="0.3">
      <c r="A86" s="16" t="s">
        <v>0</v>
      </c>
      <c r="B86" s="14" t="s">
        <v>618</v>
      </c>
      <c r="D86" s="33"/>
      <c r="E86" s="33"/>
      <c r="F86" s="33"/>
      <c r="G86" s="38"/>
      <c r="H86" s="33"/>
      <c r="I86" s="38"/>
      <c r="J86" s="33"/>
      <c r="K86" s="38"/>
      <c r="L86" s="33"/>
      <c r="M86" s="38"/>
      <c r="N86" s="33"/>
      <c r="O86" s="38"/>
      <c r="P86" s="33"/>
      <c r="Q86" s="33"/>
      <c r="R86" s="33"/>
      <c r="S86" s="33"/>
      <c r="T86" s="38"/>
      <c r="U86" s="38"/>
    </row>
    <row r="87" spans="1:21" ht="14.5" customHeight="1" x14ac:dyDescent="0.3">
      <c r="A87" s="16" t="s">
        <v>0</v>
      </c>
      <c r="B87" s="9" t="s">
        <v>164</v>
      </c>
      <c r="D87" s="33"/>
      <c r="E87" s="33"/>
      <c r="F87" s="33"/>
      <c r="G87" s="38"/>
      <c r="H87" s="33"/>
      <c r="I87" s="38"/>
      <c r="J87" s="33"/>
      <c r="K87" s="38"/>
      <c r="L87" s="33"/>
      <c r="M87" s="38"/>
      <c r="N87" s="33"/>
      <c r="O87" s="38"/>
      <c r="P87" s="33"/>
      <c r="Q87" s="33"/>
      <c r="R87" s="33"/>
      <c r="S87" s="33"/>
      <c r="T87" s="38"/>
      <c r="U87" s="38"/>
    </row>
    <row r="88" spans="1:21" ht="13" x14ac:dyDescent="0.3">
      <c r="A88" s="17" t="s">
        <v>23</v>
      </c>
      <c r="B88" s="11" t="s">
        <v>165</v>
      </c>
      <c r="C88" s="10" t="s">
        <v>166</v>
      </c>
      <c r="D88" s="31">
        <v>831051585</v>
      </c>
      <c r="E88" s="31">
        <v>816383894</v>
      </c>
      <c r="F88" s="31">
        <v>116428793</v>
      </c>
      <c r="G88" s="36">
        <f t="shared" ref="G88:G99" si="16">IF(($D88      =0),0,($F88      /$D88      ))</f>
        <v>0.14009815407547777</v>
      </c>
      <c r="H88" s="31">
        <v>195492846</v>
      </c>
      <c r="I88" s="36">
        <f t="shared" ref="I88:I99" si="17">IF(($D88      =0),0,($H88      /$D88      ))</f>
        <v>0.23523551308791499</v>
      </c>
      <c r="J88" s="31">
        <v>128478007</v>
      </c>
      <c r="K88" s="36">
        <f t="shared" ref="K88:K99" si="18">IF(($E88      =0),0,($J88      /$E88      ))</f>
        <v>0.1573744998452897</v>
      </c>
      <c r="L88" s="31">
        <v>0</v>
      </c>
      <c r="M88" s="36">
        <f t="shared" ref="M88:M99" si="19">IF(($E88      =0),0,($L88      /$E88      ))</f>
        <v>0</v>
      </c>
      <c r="N88" s="31">
        <f t="shared" ref="N88:N99" si="20">$F88      +$H88      +$J88</f>
        <v>440399646</v>
      </c>
      <c r="O88" s="36">
        <f t="shared" ref="O88:O99" si="21">IF(($E88      =0),0,($N88      /$E88      ))</f>
        <v>0.53945165900100422</v>
      </c>
      <c r="P88" s="31">
        <v>168090757</v>
      </c>
      <c r="Q88" s="31">
        <v>841457011</v>
      </c>
      <c r="R88" s="31">
        <v>821891351</v>
      </c>
      <c r="S88" s="31">
        <v>447418948</v>
      </c>
      <c r="T88" s="36">
        <f t="shared" ref="T88:T99" si="22">IF(($R88      =0),0,($S88      /$R88      ))</f>
        <v>0.54437724336145255</v>
      </c>
      <c r="U88" s="36">
        <f t="shared" ref="U88:U99" si="23">IF(($P88      =0),0,(($J88      /$P88      )-1))</f>
        <v>-0.23566286872037823</v>
      </c>
    </row>
    <row r="89" spans="1:21" ht="13" x14ac:dyDescent="0.3">
      <c r="A89" s="17" t="s">
        <v>23</v>
      </c>
      <c r="B89" s="11" t="s">
        <v>167</v>
      </c>
      <c r="C89" s="10" t="s">
        <v>168</v>
      </c>
      <c r="D89" s="31">
        <v>1229752243</v>
      </c>
      <c r="E89" s="31">
        <v>1241148659</v>
      </c>
      <c r="F89" s="31">
        <v>288474673</v>
      </c>
      <c r="G89" s="36">
        <f t="shared" si="16"/>
        <v>0.23457950545897074</v>
      </c>
      <c r="H89" s="31">
        <v>326599275</v>
      </c>
      <c r="I89" s="36">
        <f t="shared" si="17"/>
        <v>0.26558136149705724</v>
      </c>
      <c r="J89" s="31">
        <v>251808851</v>
      </c>
      <c r="K89" s="36">
        <f t="shared" si="18"/>
        <v>0.20288371515696091</v>
      </c>
      <c r="L89" s="31">
        <v>0</v>
      </c>
      <c r="M89" s="36">
        <f t="shared" si="19"/>
        <v>0</v>
      </c>
      <c r="N89" s="31">
        <f t="shared" si="20"/>
        <v>866882799</v>
      </c>
      <c r="O89" s="36">
        <f t="shared" si="21"/>
        <v>0.69845202886369151</v>
      </c>
      <c r="P89" s="31">
        <v>281357087</v>
      </c>
      <c r="Q89" s="31">
        <v>1202751500</v>
      </c>
      <c r="R89" s="31">
        <v>1161684662</v>
      </c>
      <c r="S89" s="31">
        <v>824040196</v>
      </c>
      <c r="T89" s="36">
        <f t="shared" si="22"/>
        <v>0.70934929499826693</v>
      </c>
      <c r="U89" s="36">
        <f t="shared" si="23"/>
        <v>-0.10502040774967225</v>
      </c>
    </row>
    <row r="90" spans="1:21" ht="13" x14ac:dyDescent="0.3">
      <c r="A90" s="17" t="s">
        <v>23</v>
      </c>
      <c r="B90" s="11" t="s">
        <v>169</v>
      </c>
      <c r="C90" s="10" t="s">
        <v>170</v>
      </c>
      <c r="D90" s="31">
        <v>1038211205</v>
      </c>
      <c r="E90" s="31">
        <v>905930974</v>
      </c>
      <c r="F90" s="31">
        <v>187839218</v>
      </c>
      <c r="G90" s="36">
        <f t="shared" si="16"/>
        <v>0.1809258242401651</v>
      </c>
      <c r="H90" s="31">
        <v>260460494</v>
      </c>
      <c r="I90" s="36">
        <f t="shared" si="17"/>
        <v>0.25087428525682304</v>
      </c>
      <c r="J90" s="31">
        <v>128948712</v>
      </c>
      <c r="K90" s="36">
        <f t="shared" si="18"/>
        <v>0.14233834111074339</v>
      </c>
      <c r="L90" s="31">
        <v>0</v>
      </c>
      <c r="M90" s="36">
        <f t="shared" si="19"/>
        <v>0</v>
      </c>
      <c r="N90" s="31">
        <f t="shared" si="20"/>
        <v>577248424</v>
      </c>
      <c r="O90" s="36">
        <f t="shared" si="21"/>
        <v>0.63718808669411942</v>
      </c>
      <c r="P90" s="31">
        <v>262841677</v>
      </c>
      <c r="Q90" s="31">
        <v>1154265953</v>
      </c>
      <c r="R90" s="31">
        <v>1136390383</v>
      </c>
      <c r="S90" s="31">
        <v>798123735</v>
      </c>
      <c r="T90" s="36">
        <f t="shared" si="22"/>
        <v>0.70233235597524413</v>
      </c>
      <c r="U90" s="36">
        <f t="shared" si="23"/>
        <v>-0.50940538246527778</v>
      </c>
    </row>
    <row r="91" spans="1:21" ht="14" x14ac:dyDescent="0.3">
      <c r="A91" s="18" t="s">
        <v>0</v>
      </c>
      <c r="B91" s="13" t="s">
        <v>28</v>
      </c>
      <c r="C91" s="12" t="s">
        <v>0</v>
      </c>
      <c r="D91" s="32">
        <f>SUM(D88:D90)</f>
        <v>3099015033</v>
      </c>
      <c r="E91" s="32">
        <f>SUM(E88:E90)</f>
        <v>2963463527</v>
      </c>
      <c r="F91" s="32">
        <f>SUM(F88:F90)</f>
        <v>592742684</v>
      </c>
      <c r="G91" s="37">
        <f t="shared" si="16"/>
        <v>0.1912680892761581</v>
      </c>
      <c r="H91" s="32">
        <f>SUM(H88:H90)</f>
        <v>782552615</v>
      </c>
      <c r="I91" s="37">
        <f t="shared" si="17"/>
        <v>0.25251655983173799</v>
      </c>
      <c r="J91" s="32">
        <f>SUM(J88:J90)</f>
        <v>509235570</v>
      </c>
      <c r="K91" s="37">
        <f t="shared" si="18"/>
        <v>0.17183797450529581</v>
      </c>
      <c r="L91" s="32">
        <f>SUM(L88:L90)</f>
        <v>0</v>
      </c>
      <c r="M91" s="37">
        <f t="shared" si="19"/>
        <v>0</v>
      </c>
      <c r="N91" s="32">
        <f t="shared" si="20"/>
        <v>1884530869</v>
      </c>
      <c r="O91" s="37">
        <f t="shared" si="21"/>
        <v>0.63592173543899333</v>
      </c>
      <c r="P91" s="32">
        <f>SUM(P88:P90)</f>
        <v>712289521</v>
      </c>
      <c r="Q91" s="32">
        <f>SUM(Q88:Q90)</f>
        <v>3198474464</v>
      </c>
      <c r="R91" s="32">
        <f>SUM(R88:R90)</f>
        <v>3119966396</v>
      </c>
      <c r="S91" s="32">
        <f>SUM(S88:S90)</f>
        <v>2069582879</v>
      </c>
      <c r="T91" s="37">
        <f t="shared" si="22"/>
        <v>0.66333499029135057</v>
      </c>
      <c r="U91" s="37">
        <f t="shared" si="23"/>
        <v>-0.28507221433628249</v>
      </c>
    </row>
    <row r="92" spans="1:21" ht="13" x14ac:dyDescent="0.3">
      <c r="A92" s="17" t="s">
        <v>29</v>
      </c>
      <c r="B92" s="11" t="s">
        <v>171</v>
      </c>
      <c r="C92" s="10" t="s">
        <v>172</v>
      </c>
      <c r="D92" s="31">
        <v>262052644</v>
      </c>
      <c r="E92" s="31">
        <v>267627587</v>
      </c>
      <c r="F92" s="31">
        <v>37074252</v>
      </c>
      <c r="G92" s="36">
        <f t="shared" si="16"/>
        <v>0.14147635159903213</v>
      </c>
      <c r="H92" s="31">
        <v>42067841</v>
      </c>
      <c r="I92" s="36">
        <f t="shared" si="17"/>
        <v>0.16053202271830541</v>
      </c>
      <c r="J92" s="31">
        <v>43382898</v>
      </c>
      <c r="K92" s="36">
        <f t="shared" si="18"/>
        <v>0.1621017417759702</v>
      </c>
      <c r="L92" s="31">
        <v>0</v>
      </c>
      <c r="M92" s="36">
        <f t="shared" si="19"/>
        <v>0</v>
      </c>
      <c r="N92" s="31">
        <f t="shared" si="20"/>
        <v>122524991</v>
      </c>
      <c r="O92" s="36">
        <f t="shared" si="21"/>
        <v>0.45781898784597269</v>
      </c>
      <c r="P92" s="31">
        <v>41694156</v>
      </c>
      <c r="Q92" s="31">
        <v>259223616</v>
      </c>
      <c r="R92" s="31">
        <v>212128231</v>
      </c>
      <c r="S92" s="31">
        <v>113505818</v>
      </c>
      <c r="T92" s="36">
        <f t="shared" si="22"/>
        <v>0.53508115098550935</v>
      </c>
      <c r="U92" s="36">
        <f t="shared" si="23"/>
        <v>4.0503086331811211E-2</v>
      </c>
    </row>
    <row r="93" spans="1:21" ht="13" x14ac:dyDescent="0.3">
      <c r="A93" s="17" t="s">
        <v>29</v>
      </c>
      <c r="B93" s="11" t="s">
        <v>173</v>
      </c>
      <c r="C93" s="10" t="s">
        <v>174</v>
      </c>
      <c r="D93" s="31">
        <v>52379604</v>
      </c>
      <c r="E93" s="31">
        <v>53185066</v>
      </c>
      <c r="F93" s="31">
        <v>9454552</v>
      </c>
      <c r="G93" s="36">
        <f t="shared" si="16"/>
        <v>0.18050063914190723</v>
      </c>
      <c r="H93" s="31">
        <v>11064339</v>
      </c>
      <c r="I93" s="36">
        <f t="shared" si="17"/>
        <v>0.21123372754020822</v>
      </c>
      <c r="J93" s="31">
        <v>10791079</v>
      </c>
      <c r="K93" s="36">
        <f t="shared" si="18"/>
        <v>0.20289678685366302</v>
      </c>
      <c r="L93" s="31">
        <v>0</v>
      </c>
      <c r="M93" s="36">
        <f t="shared" si="19"/>
        <v>0</v>
      </c>
      <c r="N93" s="31">
        <f t="shared" si="20"/>
        <v>31309970</v>
      </c>
      <c r="O93" s="36">
        <f t="shared" si="21"/>
        <v>0.58869852676313306</v>
      </c>
      <c r="P93" s="31">
        <v>10229035</v>
      </c>
      <c r="Q93" s="31">
        <v>47102396</v>
      </c>
      <c r="R93" s="31">
        <v>47037194</v>
      </c>
      <c r="S93" s="31">
        <v>30112301</v>
      </c>
      <c r="T93" s="36">
        <f t="shared" si="22"/>
        <v>0.64018064087751492</v>
      </c>
      <c r="U93" s="36">
        <f t="shared" si="23"/>
        <v>5.494594553640697E-2</v>
      </c>
    </row>
    <row r="94" spans="1:21" ht="13" x14ac:dyDescent="0.3">
      <c r="A94" s="17" t="s">
        <v>29</v>
      </c>
      <c r="B94" s="11" t="s">
        <v>175</v>
      </c>
      <c r="C94" s="10" t="s">
        <v>176</v>
      </c>
      <c r="D94" s="31">
        <v>15059105</v>
      </c>
      <c r="E94" s="31">
        <v>7175065</v>
      </c>
      <c r="F94" s="31">
        <v>1524175</v>
      </c>
      <c r="G94" s="36">
        <f t="shared" si="16"/>
        <v>0.10121285428317287</v>
      </c>
      <c r="H94" s="31">
        <v>1717415</v>
      </c>
      <c r="I94" s="36">
        <f t="shared" si="17"/>
        <v>0.11404495818310584</v>
      </c>
      <c r="J94" s="31">
        <v>2174464</v>
      </c>
      <c r="K94" s="36">
        <f t="shared" si="18"/>
        <v>0.30305843919184006</v>
      </c>
      <c r="L94" s="31">
        <v>0</v>
      </c>
      <c r="M94" s="36">
        <f t="shared" si="19"/>
        <v>0</v>
      </c>
      <c r="N94" s="31">
        <f t="shared" si="20"/>
        <v>5416054</v>
      </c>
      <c r="O94" s="36">
        <f t="shared" si="21"/>
        <v>0.75484389340026881</v>
      </c>
      <c r="P94" s="31">
        <v>-2403959</v>
      </c>
      <c r="Q94" s="31">
        <v>13341496</v>
      </c>
      <c r="R94" s="31">
        <v>12742521</v>
      </c>
      <c r="S94" s="31">
        <v>1729147</v>
      </c>
      <c r="T94" s="36">
        <f t="shared" si="22"/>
        <v>0.13569897196951844</v>
      </c>
      <c r="U94" s="36">
        <f t="shared" si="23"/>
        <v>-1.9045345615295437</v>
      </c>
    </row>
    <row r="95" spans="1:21" ht="13" x14ac:dyDescent="0.3">
      <c r="A95" s="17" t="s">
        <v>44</v>
      </c>
      <c r="B95" s="11" t="s">
        <v>177</v>
      </c>
      <c r="C95" s="10" t="s">
        <v>178</v>
      </c>
      <c r="D95" s="31">
        <v>28336842</v>
      </c>
      <c r="E95" s="31">
        <v>29668095</v>
      </c>
      <c r="F95" s="31">
        <v>6115880</v>
      </c>
      <c r="G95" s="36">
        <f t="shared" si="16"/>
        <v>0.21582786112863248</v>
      </c>
      <c r="H95" s="31">
        <v>7020774</v>
      </c>
      <c r="I95" s="36">
        <f t="shared" si="17"/>
        <v>0.2477613419307628</v>
      </c>
      <c r="J95" s="31">
        <v>8185799</v>
      </c>
      <c r="K95" s="36">
        <f t="shared" si="18"/>
        <v>0.27591252488574003</v>
      </c>
      <c r="L95" s="31">
        <v>0</v>
      </c>
      <c r="M95" s="36">
        <f t="shared" si="19"/>
        <v>0</v>
      </c>
      <c r="N95" s="31">
        <f t="shared" si="20"/>
        <v>21322453</v>
      </c>
      <c r="O95" s="36">
        <f t="shared" si="21"/>
        <v>0.71869976821902448</v>
      </c>
      <c r="P95" s="31">
        <v>6753874</v>
      </c>
      <c r="Q95" s="31">
        <v>50786756</v>
      </c>
      <c r="R95" s="31">
        <v>28152330</v>
      </c>
      <c r="S95" s="31">
        <v>19889161</v>
      </c>
      <c r="T95" s="36">
        <f t="shared" si="22"/>
        <v>0.70648365517170342</v>
      </c>
      <c r="U95" s="36">
        <f t="shared" si="23"/>
        <v>0.2120153559275757</v>
      </c>
    </row>
    <row r="96" spans="1:21" ht="14" x14ac:dyDescent="0.3">
      <c r="A96" s="18" t="s">
        <v>0</v>
      </c>
      <c r="B96" s="13" t="s">
        <v>179</v>
      </c>
      <c r="C96" s="12" t="s">
        <v>0</v>
      </c>
      <c r="D96" s="32">
        <f>SUM(D92:D95)</f>
        <v>357828195</v>
      </c>
      <c r="E96" s="32">
        <f>SUM(E92:E95)</f>
        <v>357655813</v>
      </c>
      <c r="F96" s="32">
        <f>SUM(F92:F95)</f>
        <v>54168859</v>
      </c>
      <c r="G96" s="37">
        <f t="shared" si="16"/>
        <v>0.15138231072037239</v>
      </c>
      <c r="H96" s="32">
        <f>SUM(H92:H95)</f>
        <v>61870369</v>
      </c>
      <c r="I96" s="37">
        <f t="shared" si="17"/>
        <v>0.17290523738633842</v>
      </c>
      <c r="J96" s="32">
        <f>SUM(J92:J95)</f>
        <v>64534240</v>
      </c>
      <c r="K96" s="37">
        <f t="shared" si="18"/>
        <v>0.18043671500454544</v>
      </c>
      <c r="L96" s="32">
        <f>SUM(L92:L95)</f>
        <v>0</v>
      </c>
      <c r="M96" s="37">
        <f t="shared" si="19"/>
        <v>0</v>
      </c>
      <c r="N96" s="32">
        <f t="shared" si="20"/>
        <v>180573468</v>
      </c>
      <c r="O96" s="37">
        <f t="shared" si="21"/>
        <v>0.50488056236345868</v>
      </c>
      <c r="P96" s="32">
        <f>SUM(P92:P95)</f>
        <v>56273106</v>
      </c>
      <c r="Q96" s="32">
        <f>SUM(Q92:Q95)</f>
        <v>370454264</v>
      </c>
      <c r="R96" s="32">
        <f>SUM(R92:R95)</f>
        <v>300060276</v>
      </c>
      <c r="S96" s="32">
        <f>SUM(S92:S95)</f>
        <v>165236427</v>
      </c>
      <c r="T96" s="37">
        <f t="shared" si="22"/>
        <v>0.55067744788717055</v>
      </c>
      <c r="U96" s="37">
        <f t="shared" si="23"/>
        <v>0.14680430115231236</v>
      </c>
    </row>
    <row r="97" spans="1:21" ht="13" x14ac:dyDescent="0.3">
      <c r="A97" s="17" t="s">
        <v>29</v>
      </c>
      <c r="B97" s="11" t="s">
        <v>180</v>
      </c>
      <c r="C97" s="10" t="s">
        <v>181</v>
      </c>
      <c r="D97" s="31">
        <v>78774404</v>
      </c>
      <c r="E97" s="31">
        <v>103402561</v>
      </c>
      <c r="F97" s="31">
        <v>14856456</v>
      </c>
      <c r="G97" s="36">
        <f t="shared" si="16"/>
        <v>0.18859496544080487</v>
      </c>
      <c r="H97" s="31">
        <v>14591224</v>
      </c>
      <c r="I97" s="36">
        <f t="shared" si="17"/>
        <v>0.1852279834449779</v>
      </c>
      <c r="J97" s="31">
        <v>20613703</v>
      </c>
      <c r="K97" s="36">
        <f t="shared" si="18"/>
        <v>0.19935389221162519</v>
      </c>
      <c r="L97" s="31">
        <v>0</v>
      </c>
      <c r="M97" s="36">
        <f t="shared" si="19"/>
        <v>0</v>
      </c>
      <c r="N97" s="31">
        <f t="shared" si="20"/>
        <v>50061383</v>
      </c>
      <c r="O97" s="36">
        <f t="shared" si="21"/>
        <v>0.48414064908895243</v>
      </c>
      <c r="P97" s="31">
        <v>14574241</v>
      </c>
      <c r="Q97" s="31">
        <v>65274608</v>
      </c>
      <c r="R97" s="31">
        <v>76525750</v>
      </c>
      <c r="S97" s="31">
        <v>40468883</v>
      </c>
      <c r="T97" s="36">
        <f t="shared" si="22"/>
        <v>0.52882700267557003</v>
      </c>
      <c r="U97" s="36">
        <f t="shared" si="23"/>
        <v>0.41439290046047672</v>
      </c>
    </row>
    <row r="98" spans="1:21" ht="13" x14ac:dyDescent="0.3">
      <c r="A98" s="17" t="s">
        <v>29</v>
      </c>
      <c r="B98" s="11" t="s">
        <v>182</v>
      </c>
      <c r="C98" s="10" t="s">
        <v>183</v>
      </c>
      <c r="D98" s="31">
        <v>36019167</v>
      </c>
      <c r="E98" s="31">
        <v>50712217</v>
      </c>
      <c r="F98" s="31">
        <v>18377856</v>
      </c>
      <c r="G98" s="36">
        <f t="shared" si="16"/>
        <v>0.51022434805335726</v>
      </c>
      <c r="H98" s="31">
        <v>12234309</v>
      </c>
      <c r="I98" s="36">
        <f t="shared" si="17"/>
        <v>0.33966107544907964</v>
      </c>
      <c r="J98" s="31">
        <v>13620373</v>
      </c>
      <c r="K98" s="36">
        <f t="shared" si="18"/>
        <v>0.26858169107455904</v>
      </c>
      <c r="L98" s="31">
        <v>0</v>
      </c>
      <c r="M98" s="36">
        <f t="shared" si="19"/>
        <v>0</v>
      </c>
      <c r="N98" s="31">
        <f t="shared" si="20"/>
        <v>44232538</v>
      </c>
      <c r="O98" s="36">
        <f t="shared" si="21"/>
        <v>0.87222646960987726</v>
      </c>
      <c r="P98" s="31">
        <v>29535261</v>
      </c>
      <c r="Q98" s="31">
        <v>73644825</v>
      </c>
      <c r="R98" s="31">
        <v>58298883</v>
      </c>
      <c r="S98" s="31">
        <v>59960271</v>
      </c>
      <c r="T98" s="36">
        <f t="shared" si="22"/>
        <v>1.028497767272831</v>
      </c>
      <c r="U98" s="36">
        <f t="shared" si="23"/>
        <v>-0.53884365538533752</v>
      </c>
    </row>
    <row r="99" spans="1:21" ht="13" x14ac:dyDescent="0.3">
      <c r="A99" s="17" t="s">
        <v>29</v>
      </c>
      <c r="B99" s="11" t="s">
        <v>184</v>
      </c>
      <c r="C99" s="10" t="s">
        <v>185</v>
      </c>
      <c r="D99" s="31">
        <v>97419642</v>
      </c>
      <c r="E99" s="31">
        <v>97420611</v>
      </c>
      <c r="F99" s="31">
        <v>28524243</v>
      </c>
      <c r="G99" s="36">
        <f t="shared" si="16"/>
        <v>0.29279765778650674</v>
      </c>
      <c r="H99" s="31">
        <v>33006205</v>
      </c>
      <c r="I99" s="36">
        <f t="shared" si="17"/>
        <v>0.33880441687519236</v>
      </c>
      <c r="J99" s="31">
        <v>30707930</v>
      </c>
      <c r="K99" s="36">
        <f t="shared" si="18"/>
        <v>0.31520978656149057</v>
      </c>
      <c r="L99" s="31">
        <v>0</v>
      </c>
      <c r="M99" s="36">
        <f t="shared" si="19"/>
        <v>0</v>
      </c>
      <c r="N99" s="31">
        <f t="shared" si="20"/>
        <v>92238378</v>
      </c>
      <c r="O99" s="36">
        <f t="shared" si="21"/>
        <v>0.94680557895495032</v>
      </c>
      <c r="P99" s="31">
        <v>27120859</v>
      </c>
      <c r="Q99" s="31">
        <v>62575133</v>
      </c>
      <c r="R99" s="31">
        <v>74496930</v>
      </c>
      <c r="S99" s="31">
        <v>70359051</v>
      </c>
      <c r="T99" s="36">
        <f t="shared" si="22"/>
        <v>0.94445571112796189</v>
      </c>
      <c r="U99" s="36">
        <f t="shared" si="23"/>
        <v>0.13226244050750746</v>
      </c>
    </row>
    <row r="100" spans="1:21" ht="13" x14ac:dyDescent="0.3">
      <c r="A100" s="17" t="s">
        <v>44</v>
      </c>
      <c r="B100" s="11" t="s">
        <v>186</v>
      </c>
      <c r="C100" s="10" t="s">
        <v>187</v>
      </c>
      <c r="D100" s="31">
        <v>41620953</v>
      </c>
      <c r="E100" s="31">
        <v>45429678</v>
      </c>
      <c r="F100" s="31">
        <v>3780728</v>
      </c>
      <c r="G100" s="36">
        <f>IF(($D100     =0),0,($F100     /$D100     ))</f>
        <v>9.0837131960914017E-2</v>
      </c>
      <c r="H100" s="31">
        <v>3482299</v>
      </c>
      <c r="I100" s="36">
        <f>IF(($D100     =0),0,($H100     /$D100     ))</f>
        <v>8.3666969374776204E-2</v>
      </c>
      <c r="J100" s="31">
        <v>4405896</v>
      </c>
      <c r="K100" s="36">
        <f>IF(($E100     =0),0,($J100     /$E100     ))</f>
        <v>9.6982769721590367E-2</v>
      </c>
      <c r="L100" s="31">
        <v>0</v>
      </c>
      <c r="M100" s="36">
        <f>IF(($E100     =0),0,($L100     /$E100     ))</f>
        <v>0</v>
      </c>
      <c r="N100" s="31">
        <f>$F100     +$H100     +$J100</f>
        <v>11668923</v>
      </c>
      <c r="O100" s="36">
        <f>IF(($E100     =0),0,($N100     /$E100     ))</f>
        <v>0.25685682826103234</v>
      </c>
      <c r="P100" s="31">
        <v>3946785</v>
      </c>
      <c r="Q100" s="31">
        <v>83424084</v>
      </c>
      <c r="R100" s="31">
        <v>52630107</v>
      </c>
      <c r="S100" s="31">
        <v>32243930</v>
      </c>
      <c r="T100" s="36">
        <f>IF(($R100     =0),0,($S100     /$R100     ))</f>
        <v>0.61265180403300334</v>
      </c>
      <c r="U100" s="36">
        <f>IF(($P100     =0),0,(($J100     /$P100     )-1))</f>
        <v>0.11632531288124381</v>
      </c>
    </row>
    <row r="101" spans="1:21" ht="14" x14ac:dyDescent="0.3">
      <c r="A101" s="18" t="s">
        <v>0</v>
      </c>
      <c r="B101" s="13" t="s">
        <v>188</v>
      </c>
      <c r="C101" s="12" t="s">
        <v>0</v>
      </c>
      <c r="D101" s="32">
        <f>SUM(D97:D100)</f>
        <v>253834166</v>
      </c>
      <c r="E101" s="32">
        <f>SUM(E97:E100)</f>
        <v>296965067</v>
      </c>
      <c r="F101" s="32">
        <f>SUM(F97:F100)</f>
        <v>65539283</v>
      </c>
      <c r="G101" s="37">
        <f>IF(($D101     =0),0,($F101     /$D101     ))</f>
        <v>0.25819724756831985</v>
      </c>
      <c r="H101" s="32">
        <f>SUM(H97:H100)</f>
        <v>63314037</v>
      </c>
      <c r="I101" s="37">
        <f>IF(($D101     =0),0,($H101     /$D101     ))</f>
        <v>0.24943071296399083</v>
      </c>
      <c r="J101" s="32">
        <f>SUM(J97:J100)</f>
        <v>69347902</v>
      </c>
      <c r="K101" s="37">
        <f>IF(($E101     =0),0,($J101     /$E101     ))</f>
        <v>0.23352208628633078</v>
      </c>
      <c r="L101" s="32">
        <f>SUM(L97:L100)</f>
        <v>0</v>
      </c>
      <c r="M101" s="37">
        <f>IF(($E101     =0),0,($L101     /$E101     ))</f>
        <v>0</v>
      </c>
      <c r="N101" s="32">
        <f>$F101     +$H101     +$J101</f>
        <v>198201222</v>
      </c>
      <c r="O101" s="37">
        <f>IF(($E101     =0),0,($N101     /$E101     ))</f>
        <v>0.66742268375963565</v>
      </c>
      <c r="P101" s="32">
        <f>SUM(P97:P100)</f>
        <v>75177146</v>
      </c>
      <c r="Q101" s="32">
        <f>SUM(Q97:Q100)</f>
        <v>284918650</v>
      </c>
      <c r="R101" s="32">
        <f>SUM(R97:R100)</f>
        <v>261951670</v>
      </c>
      <c r="S101" s="32">
        <f>SUM(S97:S100)</f>
        <v>203032135</v>
      </c>
      <c r="T101" s="37">
        <f>IF(($R101     =0),0,($S101     /$R101     ))</f>
        <v>0.77507478765071436</v>
      </c>
      <c r="U101" s="37">
        <f>IF(($P101     =0),0,(($J101     /$P101     )-1))</f>
        <v>-7.7540107734337282E-2</v>
      </c>
    </row>
    <row r="102" spans="1:21" ht="14" x14ac:dyDescent="0.3">
      <c r="A102" s="18" t="s">
        <v>0</v>
      </c>
      <c r="B102" s="13" t="s">
        <v>189</v>
      </c>
      <c r="C102" s="12" t="s">
        <v>0</v>
      </c>
      <c r="D102" s="32">
        <f>SUM(D88:D90,D92:D95,D97:D100)</f>
        <v>3710677394</v>
      </c>
      <c r="E102" s="32">
        <f>SUM(E88:E90,E92:E95,E97:E100)</f>
        <v>3618084407</v>
      </c>
      <c r="F102" s="32">
        <f>SUM(F88:F90,F92:F95,F97:F100)</f>
        <v>712450826</v>
      </c>
      <c r="G102" s="37">
        <f>IF(($D102     =0),0,($F102     /$D102     ))</f>
        <v>0.19200020652617261</v>
      </c>
      <c r="H102" s="32">
        <f>SUM(H88:H90,H92:H95,H97:H100)</f>
        <v>907737021</v>
      </c>
      <c r="I102" s="37">
        <f>IF(($D102     =0),0,($H102     /$D102     ))</f>
        <v>0.2446283857679922</v>
      </c>
      <c r="J102" s="32">
        <f>SUM(J88:J90,J92:J95,J97:J100)</f>
        <v>643117712</v>
      </c>
      <c r="K102" s="37">
        <f>IF(($E102     =0),0,($J102     /$E102     ))</f>
        <v>0.17775088683827933</v>
      </c>
      <c r="L102" s="32">
        <f>SUM(L88:L90,L92:L95,L97:L100)</f>
        <v>0</v>
      </c>
      <c r="M102" s="37">
        <f>IF(($E102     =0),0,($L102     /$E102     ))</f>
        <v>0</v>
      </c>
      <c r="N102" s="32">
        <f>$F102     +$H102     +$J102</f>
        <v>2263305559</v>
      </c>
      <c r="O102" s="37">
        <f>IF(($E102     =0),0,($N102     /$E102     ))</f>
        <v>0.62555355386986689</v>
      </c>
      <c r="P102" s="32">
        <f>SUM(P88:P90,P92:P95,P97:P100)</f>
        <v>843739773</v>
      </c>
      <c r="Q102" s="32">
        <f>SUM(Q88:Q90,Q92:Q95,Q97:Q100)</f>
        <v>3853847378</v>
      </c>
      <c r="R102" s="32">
        <f>SUM(R88:R90,R92:R95,R97:R100)</f>
        <v>3681978342</v>
      </c>
      <c r="S102" s="32">
        <f>SUM(S88:S90,S92:S95,S97:S100)</f>
        <v>2437851441</v>
      </c>
      <c r="T102" s="37">
        <f>IF(($R102     =0),0,($S102     /$R102     ))</f>
        <v>0.66210368844152212</v>
      </c>
      <c r="U102" s="37">
        <f>IF(($P102     =0),0,(($J102     /$P102     )-1))</f>
        <v>-0.23777717658925623</v>
      </c>
    </row>
    <row r="103" spans="1:21" ht="14.5" customHeight="1" x14ac:dyDescent="0.3">
      <c r="A103" s="16" t="s">
        <v>0</v>
      </c>
      <c r="B103" s="14" t="s">
        <v>618</v>
      </c>
      <c r="D103" s="33"/>
      <c r="E103" s="33"/>
      <c r="F103" s="33"/>
      <c r="G103" s="38"/>
      <c r="H103" s="33"/>
      <c r="I103" s="38"/>
      <c r="J103" s="33"/>
      <c r="K103" s="38"/>
      <c r="L103" s="33"/>
      <c r="M103" s="38"/>
      <c r="N103" s="33"/>
      <c r="O103" s="38"/>
      <c r="P103" s="33"/>
      <c r="Q103" s="33"/>
      <c r="R103" s="33"/>
      <c r="S103" s="33"/>
      <c r="T103" s="38"/>
      <c r="U103" s="38"/>
    </row>
    <row r="104" spans="1:21" ht="28.9" customHeight="1" x14ac:dyDescent="0.3">
      <c r="A104" s="16" t="s">
        <v>0</v>
      </c>
      <c r="B104" s="9" t="s">
        <v>190</v>
      </c>
      <c r="D104" s="33"/>
      <c r="E104" s="33"/>
      <c r="F104" s="33"/>
      <c r="G104" s="38"/>
      <c r="H104" s="33"/>
      <c r="I104" s="38"/>
      <c r="J104" s="33"/>
      <c r="K104" s="38"/>
      <c r="L104" s="33"/>
      <c r="M104" s="38"/>
      <c r="N104" s="33"/>
      <c r="O104" s="38"/>
      <c r="P104" s="33"/>
      <c r="Q104" s="33"/>
      <c r="R104" s="33"/>
      <c r="S104" s="33"/>
      <c r="T104" s="38"/>
      <c r="U104" s="38"/>
    </row>
    <row r="105" spans="1:21" ht="13" x14ac:dyDescent="0.3">
      <c r="A105" s="17" t="s">
        <v>23</v>
      </c>
      <c r="B105" s="11" t="s">
        <v>191</v>
      </c>
      <c r="C105" s="10" t="s">
        <v>192</v>
      </c>
      <c r="D105" s="31">
        <v>1153943640</v>
      </c>
      <c r="E105" s="31">
        <v>1134073148</v>
      </c>
      <c r="F105" s="31">
        <v>218119775</v>
      </c>
      <c r="G105" s="36">
        <f t="shared" ref="G105:G136" si="24">IF(($D105     =0),0,($F105     /$D105     ))</f>
        <v>0.18902116831286492</v>
      </c>
      <c r="H105" s="31">
        <v>246428774</v>
      </c>
      <c r="I105" s="36">
        <f t="shared" ref="I105:I136" si="25">IF(($D105     =0),0,($H105     /$D105     ))</f>
        <v>0.21355356142003606</v>
      </c>
      <c r="J105" s="31">
        <v>224801553</v>
      </c>
      <c r="K105" s="36">
        <f t="shared" ref="K105:K136" si="26">IF(($E105     =0),0,($J105     /$E105     ))</f>
        <v>0.19822491467719683</v>
      </c>
      <c r="L105" s="31">
        <v>0</v>
      </c>
      <c r="M105" s="36">
        <f t="shared" ref="M105:M136" si="27">IF(($E105     =0),0,($L105     /$E105     ))</f>
        <v>0</v>
      </c>
      <c r="N105" s="31">
        <f t="shared" ref="N105:N136" si="28">$F105     +$H105     +$J105</f>
        <v>689350102</v>
      </c>
      <c r="O105" s="36">
        <f t="shared" ref="O105:O136" si="29">IF(($E105     =0),0,($N105     /$E105     ))</f>
        <v>0.60785329695505674</v>
      </c>
      <c r="P105" s="31">
        <v>252851527</v>
      </c>
      <c r="Q105" s="31">
        <v>1152008880</v>
      </c>
      <c r="R105" s="31">
        <v>1105697379</v>
      </c>
      <c r="S105" s="31">
        <v>716314822</v>
      </c>
      <c r="T105" s="36">
        <f t="shared" ref="T105:T136" si="30">IF(($R105     =0),0,($S105     /$R105     ))</f>
        <v>0.64783984804941819</v>
      </c>
      <c r="U105" s="36">
        <f t="shared" ref="U105:U136" si="31">IF(($P105     =0),0,(($J105     /$P105     )-1))</f>
        <v>-0.11093456437777416</v>
      </c>
    </row>
    <row r="106" spans="1:21" ht="14" x14ac:dyDescent="0.3">
      <c r="A106" s="18" t="s">
        <v>0</v>
      </c>
      <c r="B106" s="13" t="s">
        <v>28</v>
      </c>
      <c r="C106" s="12" t="s">
        <v>0</v>
      </c>
      <c r="D106" s="32">
        <f>D105</f>
        <v>1153943640</v>
      </c>
      <c r="E106" s="32">
        <f>E105</f>
        <v>1134073148</v>
      </c>
      <c r="F106" s="32">
        <f>F105</f>
        <v>218119775</v>
      </c>
      <c r="G106" s="37">
        <f t="shared" si="24"/>
        <v>0.18902116831286492</v>
      </c>
      <c r="H106" s="32">
        <f>H105</f>
        <v>246428774</v>
      </c>
      <c r="I106" s="37">
        <f t="shared" si="25"/>
        <v>0.21355356142003606</v>
      </c>
      <c r="J106" s="32">
        <f>J105</f>
        <v>224801553</v>
      </c>
      <c r="K106" s="37">
        <f t="shared" si="26"/>
        <v>0.19822491467719683</v>
      </c>
      <c r="L106" s="32">
        <f>L105</f>
        <v>0</v>
      </c>
      <c r="M106" s="37">
        <f t="shared" si="27"/>
        <v>0</v>
      </c>
      <c r="N106" s="32">
        <f t="shared" si="28"/>
        <v>689350102</v>
      </c>
      <c r="O106" s="37">
        <f t="shared" si="29"/>
        <v>0.60785329695505674</v>
      </c>
      <c r="P106" s="32">
        <f>P105</f>
        <v>252851527</v>
      </c>
      <c r="Q106" s="32">
        <f>Q105</f>
        <v>1152008880</v>
      </c>
      <c r="R106" s="32">
        <f>R105</f>
        <v>1105697379</v>
      </c>
      <c r="S106" s="32">
        <f>S105</f>
        <v>716314822</v>
      </c>
      <c r="T106" s="37">
        <f t="shared" si="30"/>
        <v>0.64783984804941819</v>
      </c>
      <c r="U106" s="37">
        <f t="shared" si="31"/>
        <v>-0.11093456437777416</v>
      </c>
    </row>
    <row r="107" spans="1:21" ht="13" x14ac:dyDescent="0.3">
      <c r="A107" s="17" t="s">
        <v>29</v>
      </c>
      <c r="B107" s="11" t="s">
        <v>193</v>
      </c>
      <c r="C107" s="10" t="s">
        <v>194</v>
      </c>
      <c r="D107" s="31">
        <v>21855432</v>
      </c>
      <c r="E107" s="31">
        <v>24333422</v>
      </c>
      <c r="F107" s="31">
        <v>4884602</v>
      </c>
      <c r="G107" s="36">
        <f t="shared" si="24"/>
        <v>0.22349601691698429</v>
      </c>
      <c r="H107" s="31">
        <v>5315079</v>
      </c>
      <c r="I107" s="36">
        <f t="shared" si="25"/>
        <v>0.24319258479997102</v>
      </c>
      <c r="J107" s="31">
        <v>4315399</v>
      </c>
      <c r="K107" s="36">
        <f t="shared" si="26"/>
        <v>0.17734451816928995</v>
      </c>
      <c r="L107" s="31">
        <v>0</v>
      </c>
      <c r="M107" s="36">
        <f t="shared" si="27"/>
        <v>0</v>
      </c>
      <c r="N107" s="31">
        <f t="shared" si="28"/>
        <v>14515080</v>
      </c>
      <c r="O107" s="36">
        <f t="shared" si="29"/>
        <v>0.59650796340933876</v>
      </c>
      <c r="P107" s="31">
        <v>3235913</v>
      </c>
      <c r="Q107" s="31">
        <v>21545875</v>
      </c>
      <c r="R107" s="31">
        <v>21442243</v>
      </c>
      <c r="S107" s="31">
        <v>9822812</v>
      </c>
      <c r="T107" s="36">
        <f t="shared" si="30"/>
        <v>0.45810561889444124</v>
      </c>
      <c r="U107" s="36">
        <f t="shared" si="31"/>
        <v>0.33359549530534349</v>
      </c>
    </row>
    <row r="108" spans="1:21" ht="13" x14ac:dyDescent="0.3">
      <c r="A108" s="17" t="s">
        <v>29</v>
      </c>
      <c r="B108" s="11" t="s">
        <v>195</v>
      </c>
      <c r="C108" s="10" t="s">
        <v>196</v>
      </c>
      <c r="D108" s="31">
        <v>12739442</v>
      </c>
      <c r="E108" s="31">
        <v>7534454</v>
      </c>
      <c r="F108" s="31">
        <v>1302694</v>
      </c>
      <c r="G108" s="36">
        <f t="shared" si="24"/>
        <v>0.1022567550446872</v>
      </c>
      <c r="H108" s="31">
        <v>3940750</v>
      </c>
      <c r="I108" s="36">
        <f t="shared" si="25"/>
        <v>0.30933458467019198</v>
      </c>
      <c r="J108" s="31">
        <v>4736369</v>
      </c>
      <c r="K108" s="36">
        <f t="shared" si="26"/>
        <v>0.62862803329876327</v>
      </c>
      <c r="L108" s="31">
        <v>0</v>
      </c>
      <c r="M108" s="36">
        <f t="shared" si="27"/>
        <v>0</v>
      </c>
      <c r="N108" s="31">
        <f t="shared" si="28"/>
        <v>9979813</v>
      </c>
      <c r="O108" s="36">
        <f t="shared" si="29"/>
        <v>1.3245568955627043</v>
      </c>
      <c r="P108" s="31">
        <v>1497355</v>
      </c>
      <c r="Q108" s="31">
        <v>16597846</v>
      </c>
      <c r="R108" s="31">
        <v>14875824</v>
      </c>
      <c r="S108" s="31">
        <v>9193145</v>
      </c>
      <c r="T108" s="36">
        <f t="shared" si="30"/>
        <v>0.61799232096319501</v>
      </c>
      <c r="U108" s="36">
        <f t="shared" si="31"/>
        <v>2.1631570335691936</v>
      </c>
    </row>
    <row r="109" spans="1:21" ht="13" x14ac:dyDescent="0.3">
      <c r="A109" s="17" t="s">
        <v>29</v>
      </c>
      <c r="B109" s="11" t="s">
        <v>197</v>
      </c>
      <c r="C109" s="10" t="s">
        <v>198</v>
      </c>
      <c r="D109" s="31">
        <v>16110540</v>
      </c>
      <c r="E109" s="31">
        <v>16290534</v>
      </c>
      <c r="F109" s="31">
        <v>2217716</v>
      </c>
      <c r="G109" s="36">
        <f t="shared" si="24"/>
        <v>0.13765621760661034</v>
      </c>
      <c r="H109" s="31">
        <v>2999484</v>
      </c>
      <c r="I109" s="36">
        <f t="shared" si="25"/>
        <v>0.18618146877758288</v>
      </c>
      <c r="J109" s="31">
        <v>3840702</v>
      </c>
      <c r="K109" s="36">
        <f t="shared" si="26"/>
        <v>0.23576280556548976</v>
      </c>
      <c r="L109" s="31">
        <v>0</v>
      </c>
      <c r="M109" s="36">
        <f t="shared" si="27"/>
        <v>0</v>
      </c>
      <c r="N109" s="31">
        <f t="shared" si="28"/>
        <v>9057902</v>
      </c>
      <c r="O109" s="36">
        <f t="shared" si="29"/>
        <v>0.55602241154280152</v>
      </c>
      <c r="P109" s="31">
        <v>1953632</v>
      </c>
      <c r="Q109" s="31">
        <v>16461624</v>
      </c>
      <c r="R109" s="31">
        <v>17085724</v>
      </c>
      <c r="S109" s="31">
        <v>9602232</v>
      </c>
      <c r="T109" s="36">
        <f t="shared" si="30"/>
        <v>0.56200322561689509</v>
      </c>
      <c r="U109" s="36">
        <f t="shared" si="31"/>
        <v>0.96592910026043799</v>
      </c>
    </row>
    <row r="110" spans="1:21" ht="13" x14ac:dyDescent="0.3">
      <c r="A110" s="17" t="s">
        <v>29</v>
      </c>
      <c r="B110" s="11" t="s">
        <v>199</v>
      </c>
      <c r="C110" s="10" t="s">
        <v>200</v>
      </c>
      <c r="D110" s="31">
        <v>65979482</v>
      </c>
      <c r="E110" s="31">
        <v>58016641</v>
      </c>
      <c r="F110" s="31">
        <v>14008359</v>
      </c>
      <c r="G110" s="36">
        <f t="shared" si="24"/>
        <v>0.2123138675141463</v>
      </c>
      <c r="H110" s="31">
        <v>16881507</v>
      </c>
      <c r="I110" s="36">
        <f t="shared" si="25"/>
        <v>0.25585995052219418</v>
      </c>
      <c r="J110" s="31">
        <v>13407418</v>
      </c>
      <c r="K110" s="36">
        <f t="shared" si="26"/>
        <v>0.23109607465899309</v>
      </c>
      <c r="L110" s="31">
        <v>0</v>
      </c>
      <c r="M110" s="36">
        <f t="shared" si="27"/>
        <v>0</v>
      </c>
      <c r="N110" s="31">
        <f t="shared" si="28"/>
        <v>44297284</v>
      </c>
      <c r="O110" s="36">
        <f t="shared" si="29"/>
        <v>0.76352720937428975</v>
      </c>
      <c r="P110" s="31">
        <v>16108507</v>
      </c>
      <c r="Q110" s="31">
        <v>74267680</v>
      </c>
      <c r="R110" s="31">
        <v>70566823</v>
      </c>
      <c r="S110" s="31">
        <v>49993545</v>
      </c>
      <c r="T110" s="36">
        <f t="shared" si="30"/>
        <v>0.70845679137347584</v>
      </c>
      <c r="U110" s="36">
        <f t="shared" si="31"/>
        <v>-0.16768090301602745</v>
      </c>
    </row>
    <row r="111" spans="1:21" ht="13" x14ac:dyDescent="0.3">
      <c r="A111" s="17" t="s">
        <v>44</v>
      </c>
      <c r="B111" s="11" t="s">
        <v>201</v>
      </c>
      <c r="C111" s="10" t="s">
        <v>202</v>
      </c>
      <c r="D111" s="31">
        <v>45530519</v>
      </c>
      <c r="E111" s="31">
        <v>38483786</v>
      </c>
      <c r="F111" s="31">
        <v>10539085</v>
      </c>
      <c r="G111" s="36">
        <f t="shared" si="24"/>
        <v>0.2314729818915528</v>
      </c>
      <c r="H111" s="31">
        <v>9526574</v>
      </c>
      <c r="I111" s="36">
        <f t="shared" si="25"/>
        <v>0.20923490900685757</v>
      </c>
      <c r="J111" s="31">
        <v>9264483</v>
      </c>
      <c r="K111" s="36">
        <f t="shared" si="26"/>
        <v>0.24073730687516037</v>
      </c>
      <c r="L111" s="31">
        <v>0</v>
      </c>
      <c r="M111" s="36">
        <f t="shared" si="27"/>
        <v>0</v>
      </c>
      <c r="N111" s="31">
        <f t="shared" si="28"/>
        <v>29330142</v>
      </c>
      <c r="O111" s="36">
        <f t="shared" si="29"/>
        <v>0.76214284114354025</v>
      </c>
      <c r="P111" s="31">
        <v>7608101</v>
      </c>
      <c r="Q111" s="31">
        <v>39632868</v>
      </c>
      <c r="R111" s="31">
        <v>39674298</v>
      </c>
      <c r="S111" s="31">
        <v>25567390</v>
      </c>
      <c r="T111" s="36">
        <f t="shared" si="30"/>
        <v>0.6444320703544647</v>
      </c>
      <c r="U111" s="36">
        <f t="shared" si="31"/>
        <v>0.2177129351989413</v>
      </c>
    </row>
    <row r="112" spans="1:21" ht="14" x14ac:dyDescent="0.3">
      <c r="A112" s="18" t="s">
        <v>0</v>
      </c>
      <c r="B112" s="13" t="s">
        <v>203</v>
      </c>
      <c r="C112" s="12" t="s">
        <v>0</v>
      </c>
      <c r="D112" s="32">
        <f>SUM(D107:D111)</f>
        <v>162215415</v>
      </c>
      <c r="E112" s="32">
        <f>SUM(E107:E111)</f>
        <v>144658837</v>
      </c>
      <c r="F112" s="32">
        <f>SUM(F107:F111)</f>
        <v>32952456</v>
      </c>
      <c r="G112" s="37">
        <f t="shared" si="24"/>
        <v>0.20314010231395085</v>
      </c>
      <c r="H112" s="32">
        <f>SUM(H107:H111)</f>
        <v>38663394</v>
      </c>
      <c r="I112" s="37">
        <f t="shared" si="25"/>
        <v>0.23834599196383402</v>
      </c>
      <c r="J112" s="32">
        <f>SUM(J107:J111)</f>
        <v>35564371</v>
      </c>
      <c r="K112" s="37">
        <f t="shared" si="26"/>
        <v>0.24584997182024904</v>
      </c>
      <c r="L112" s="32">
        <f>SUM(L107:L111)</f>
        <v>0</v>
      </c>
      <c r="M112" s="37">
        <f t="shared" si="27"/>
        <v>0</v>
      </c>
      <c r="N112" s="32">
        <f t="shared" si="28"/>
        <v>107180221</v>
      </c>
      <c r="O112" s="37">
        <f t="shared" si="29"/>
        <v>0.74091720369630787</v>
      </c>
      <c r="P112" s="32">
        <f>SUM(P107:P111)</f>
        <v>30403508</v>
      </c>
      <c r="Q112" s="32">
        <f>SUM(Q107:Q111)</f>
        <v>168505893</v>
      </c>
      <c r="R112" s="32">
        <f>SUM(R107:R111)</f>
        <v>163644912</v>
      </c>
      <c r="S112" s="32">
        <f>SUM(S107:S111)</f>
        <v>104179124</v>
      </c>
      <c r="T112" s="37">
        <f t="shared" si="30"/>
        <v>0.63661694535299695</v>
      </c>
      <c r="U112" s="37">
        <f t="shared" si="31"/>
        <v>0.16974564250941038</v>
      </c>
    </row>
    <row r="113" spans="1:21" ht="13" x14ac:dyDescent="0.3">
      <c r="A113" s="17" t="s">
        <v>29</v>
      </c>
      <c r="B113" s="11" t="s">
        <v>204</v>
      </c>
      <c r="C113" s="10" t="s">
        <v>205</v>
      </c>
      <c r="D113" s="31">
        <v>22984358</v>
      </c>
      <c r="E113" s="31">
        <v>23509521</v>
      </c>
      <c r="F113" s="31">
        <v>3385991</v>
      </c>
      <c r="G113" s="36">
        <f t="shared" si="24"/>
        <v>0.14731718849836919</v>
      </c>
      <c r="H113" s="31">
        <v>4683626</v>
      </c>
      <c r="I113" s="36">
        <f t="shared" si="25"/>
        <v>0.20377449742124623</v>
      </c>
      <c r="J113" s="31">
        <v>3744256</v>
      </c>
      <c r="K113" s="36">
        <f t="shared" si="26"/>
        <v>0.15926551629869448</v>
      </c>
      <c r="L113" s="31">
        <v>0</v>
      </c>
      <c r="M113" s="36">
        <f t="shared" si="27"/>
        <v>0</v>
      </c>
      <c r="N113" s="31">
        <f t="shared" si="28"/>
        <v>11813873</v>
      </c>
      <c r="O113" s="36">
        <f t="shared" si="29"/>
        <v>0.50251440682266557</v>
      </c>
      <c r="P113" s="31">
        <v>4789404</v>
      </c>
      <c r="Q113" s="31">
        <v>27011659</v>
      </c>
      <c r="R113" s="31">
        <v>25159820</v>
      </c>
      <c r="S113" s="31">
        <v>14109003</v>
      </c>
      <c r="T113" s="36">
        <f t="shared" si="30"/>
        <v>0.560775196324934</v>
      </c>
      <c r="U113" s="36">
        <f t="shared" si="31"/>
        <v>-0.2182208892797517</v>
      </c>
    </row>
    <row r="114" spans="1:21" ht="13" x14ac:dyDescent="0.3">
      <c r="A114" s="17" t="s">
        <v>29</v>
      </c>
      <c r="B114" s="11" t="s">
        <v>206</v>
      </c>
      <c r="C114" s="10" t="s">
        <v>207</v>
      </c>
      <c r="D114" s="31">
        <v>21915253</v>
      </c>
      <c r="E114" s="31">
        <v>22367401</v>
      </c>
      <c r="F114" s="31">
        <v>4508085</v>
      </c>
      <c r="G114" s="36">
        <f t="shared" si="24"/>
        <v>0.20570535964152456</v>
      </c>
      <c r="H114" s="31">
        <v>4332798</v>
      </c>
      <c r="I114" s="36">
        <f t="shared" si="25"/>
        <v>0.19770695779784062</v>
      </c>
      <c r="J114" s="31">
        <v>4184512</v>
      </c>
      <c r="K114" s="36">
        <f t="shared" si="26"/>
        <v>0.18708083250262289</v>
      </c>
      <c r="L114" s="31">
        <v>0</v>
      </c>
      <c r="M114" s="36">
        <f t="shared" si="27"/>
        <v>0</v>
      </c>
      <c r="N114" s="31">
        <f t="shared" si="28"/>
        <v>13025395</v>
      </c>
      <c r="O114" s="36">
        <f t="shared" si="29"/>
        <v>0.58233833246875666</v>
      </c>
      <c r="P114" s="31">
        <v>4205670</v>
      </c>
      <c r="Q114" s="31">
        <v>25002410</v>
      </c>
      <c r="R114" s="31">
        <v>19687668</v>
      </c>
      <c r="S114" s="31">
        <v>12113346</v>
      </c>
      <c r="T114" s="36">
        <f t="shared" si="30"/>
        <v>0.61527581631303407</v>
      </c>
      <c r="U114" s="36">
        <f t="shared" si="31"/>
        <v>-5.0308274305878031E-3</v>
      </c>
    </row>
    <row r="115" spans="1:21" ht="13" x14ac:dyDescent="0.3">
      <c r="A115" s="17" t="s">
        <v>29</v>
      </c>
      <c r="B115" s="11" t="s">
        <v>208</v>
      </c>
      <c r="C115" s="10" t="s">
        <v>209</v>
      </c>
      <c r="D115" s="31">
        <v>4600697</v>
      </c>
      <c r="E115" s="31">
        <v>4019987</v>
      </c>
      <c r="F115" s="31">
        <v>1822440</v>
      </c>
      <c r="G115" s="36">
        <f t="shared" si="24"/>
        <v>0.39612258751228346</v>
      </c>
      <c r="H115" s="31">
        <v>1933780</v>
      </c>
      <c r="I115" s="36">
        <f t="shared" si="25"/>
        <v>0.42032326840911277</v>
      </c>
      <c r="J115" s="31">
        <v>1911259</v>
      </c>
      <c r="K115" s="36">
        <f t="shared" si="26"/>
        <v>0.47543909967868053</v>
      </c>
      <c r="L115" s="31">
        <v>0</v>
      </c>
      <c r="M115" s="36">
        <f t="shared" si="27"/>
        <v>0</v>
      </c>
      <c r="N115" s="31">
        <f t="shared" si="28"/>
        <v>5667479</v>
      </c>
      <c r="O115" s="36">
        <f t="shared" si="29"/>
        <v>1.4098252059024072</v>
      </c>
      <c r="P115" s="31">
        <v>1633034</v>
      </c>
      <c r="Q115" s="31">
        <v>3777334</v>
      </c>
      <c r="R115" s="31">
        <v>10064136</v>
      </c>
      <c r="S115" s="31">
        <v>6045649</v>
      </c>
      <c r="T115" s="36">
        <f t="shared" si="30"/>
        <v>0.6007121724110247</v>
      </c>
      <c r="U115" s="36">
        <f t="shared" si="31"/>
        <v>0.1703730602057274</v>
      </c>
    </row>
    <row r="116" spans="1:21" ht="13" x14ac:dyDescent="0.3">
      <c r="A116" s="17" t="s">
        <v>29</v>
      </c>
      <c r="B116" s="11" t="s">
        <v>210</v>
      </c>
      <c r="C116" s="10" t="s">
        <v>211</v>
      </c>
      <c r="D116" s="31">
        <v>270000</v>
      </c>
      <c r="E116" s="31">
        <v>71304</v>
      </c>
      <c r="F116" s="31">
        <v>9636</v>
      </c>
      <c r="G116" s="36">
        <f t="shared" si="24"/>
        <v>3.5688888888888888E-2</v>
      </c>
      <c r="H116" s="31">
        <v>177</v>
      </c>
      <c r="I116" s="36">
        <f t="shared" si="25"/>
        <v>6.555555555555556E-4</v>
      </c>
      <c r="J116" s="31">
        <v>0</v>
      </c>
      <c r="K116" s="36">
        <f t="shared" si="26"/>
        <v>0</v>
      </c>
      <c r="L116" s="31">
        <v>0</v>
      </c>
      <c r="M116" s="36">
        <f t="shared" si="27"/>
        <v>0</v>
      </c>
      <c r="N116" s="31">
        <f t="shared" si="28"/>
        <v>9813</v>
      </c>
      <c r="O116" s="36">
        <f t="shared" si="29"/>
        <v>0.13762201279030628</v>
      </c>
      <c r="P116" s="31">
        <v>1025236</v>
      </c>
      <c r="Q116" s="31">
        <v>782000</v>
      </c>
      <c r="R116" s="31">
        <v>712000</v>
      </c>
      <c r="S116" s="31">
        <v>2300760</v>
      </c>
      <c r="T116" s="36">
        <f t="shared" si="30"/>
        <v>3.2314044943820224</v>
      </c>
      <c r="U116" s="36">
        <f t="shared" si="31"/>
        <v>-1</v>
      </c>
    </row>
    <row r="117" spans="1:21" ht="13" x14ac:dyDescent="0.3">
      <c r="A117" s="17" t="s">
        <v>29</v>
      </c>
      <c r="B117" s="11" t="s">
        <v>212</v>
      </c>
      <c r="C117" s="10" t="s">
        <v>213</v>
      </c>
      <c r="D117" s="31">
        <v>148510104</v>
      </c>
      <c r="E117" s="31">
        <v>143600940</v>
      </c>
      <c r="F117" s="31">
        <v>23338841</v>
      </c>
      <c r="G117" s="36">
        <f t="shared" si="24"/>
        <v>0.15715321968934853</v>
      </c>
      <c r="H117" s="31">
        <v>27276244</v>
      </c>
      <c r="I117" s="36">
        <f t="shared" si="25"/>
        <v>0.18366591407140889</v>
      </c>
      <c r="J117" s="31">
        <v>11386738</v>
      </c>
      <c r="K117" s="36">
        <f t="shared" si="26"/>
        <v>7.9294313811594824E-2</v>
      </c>
      <c r="L117" s="31">
        <v>0</v>
      </c>
      <c r="M117" s="36">
        <f t="shared" si="27"/>
        <v>0</v>
      </c>
      <c r="N117" s="31">
        <f t="shared" si="28"/>
        <v>62001823</v>
      </c>
      <c r="O117" s="36">
        <f t="shared" si="29"/>
        <v>0.43176474332271086</v>
      </c>
      <c r="P117" s="31">
        <v>21977566</v>
      </c>
      <c r="Q117" s="31">
        <v>229214749</v>
      </c>
      <c r="R117" s="31">
        <v>135355078</v>
      </c>
      <c r="S117" s="31">
        <v>68294755</v>
      </c>
      <c r="T117" s="36">
        <f t="shared" si="30"/>
        <v>0.50455997668591346</v>
      </c>
      <c r="U117" s="36">
        <f t="shared" si="31"/>
        <v>-0.48189267182726236</v>
      </c>
    </row>
    <row r="118" spans="1:21" ht="13" x14ac:dyDescent="0.3">
      <c r="A118" s="17" t="s">
        <v>29</v>
      </c>
      <c r="B118" s="11" t="s">
        <v>214</v>
      </c>
      <c r="C118" s="10" t="s">
        <v>215</v>
      </c>
      <c r="D118" s="31">
        <v>690000</v>
      </c>
      <c r="E118" s="31">
        <v>740000</v>
      </c>
      <c r="F118" s="31">
        <v>49786</v>
      </c>
      <c r="G118" s="36">
        <f t="shared" si="24"/>
        <v>7.2153623188405791E-2</v>
      </c>
      <c r="H118" s="31">
        <v>154597</v>
      </c>
      <c r="I118" s="36">
        <f t="shared" si="25"/>
        <v>0.2240536231884058</v>
      </c>
      <c r="J118" s="31">
        <v>34951</v>
      </c>
      <c r="K118" s="36">
        <f t="shared" si="26"/>
        <v>4.723108108108108E-2</v>
      </c>
      <c r="L118" s="31">
        <v>0</v>
      </c>
      <c r="M118" s="36">
        <f t="shared" si="27"/>
        <v>0</v>
      </c>
      <c r="N118" s="31">
        <f t="shared" si="28"/>
        <v>239334</v>
      </c>
      <c r="O118" s="36">
        <f t="shared" si="29"/>
        <v>0.32342432432432433</v>
      </c>
      <c r="P118" s="31">
        <v>267637</v>
      </c>
      <c r="Q118" s="31">
        <v>1392092</v>
      </c>
      <c r="R118" s="31">
        <v>410000</v>
      </c>
      <c r="S118" s="31">
        <v>274037</v>
      </c>
      <c r="T118" s="36">
        <f t="shared" si="30"/>
        <v>0.66838292682926825</v>
      </c>
      <c r="U118" s="36">
        <f t="shared" si="31"/>
        <v>-0.86940893822603005</v>
      </c>
    </row>
    <row r="119" spans="1:21" ht="13" x14ac:dyDescent="0.3">
      <c r="A119" s="17" t="s">
        <v>29</v>
      </c>
      <c r="B119" s="11" t="s">
        <v>216</v>
      </c>
      <c r="C119" s="10" t="s">
        <v>217</v>
      </c>
      <c r="D119" s="31">
        <v>12839844</v>
      </c>
      <c r="E119" s="31">
        <v>14030474</v>
      </c>
      <c r="F119" s="31">
        <v>3005104</v>
      </c>
      <c r="G119" s="36">
        <f t="shared" si="24"/>
        <v>0.23404521114119456</v>
      </c>
      <c r="H119" s="31">
        <v>3330512</v>
      </c>
      <c r="I119" s="36">
        <f t="shared" si="25"/>
        <v>0.25938882123489976</v>
      </c>
      <c r="J119" s="31">
        <v>2913431</v>
      </c>
      <c r="K119" s="36">
        <f t="shared" si="26"/>
        <v>0.20765021908739506</v>
      </c>
      <c r="L119" s="31">
        <v>0</v>
      </c>
      <c r="M119" s="36">
        <f t="shared" si="27"/>
        <v>0</v>
      </c>
      <c r="N119" s="31">
        <f t="shared" si="28"/>
        <v>9249047</v>
      </c>
      <c r="O119" s="36">
        <f t="shared" si="29"/>
        <v>0.65921129963249991</v>
      </c>
      <c r="P119" s="31">
        <v>2621624</v>
      </c>
      <c r="Q119" s="31">
        <v>11939716</v>
      </c>
      <c r="R119" s="31">
        <v>10947582</v>
      </c>
      <c r="S119" s="31">
        <v>7540900</v>
      </c>
      <c r="T119" s="36">
        <f t="shared" si="30"/>
        <v>0.68881877294913163</v>
      </c>
      <c r="U119" s="36">
        <f t="shared" si="31"/>
        <v>0.11130772376206499</v>
      </c>
    </row>
    <row r="120" spans="1:21" ht="13" x14ac:dyDescent="0.3">
      <c r="A120" s="17" t="s">
        <v>44</v>
      </c>
      <c r="B120" s="11" t="s">
        <v>218</v>
      </c>
      <c r="C120" s="10" t="s">
        <v>219</v>
      </c>
      <c r="D120" s="31">
        <v>23171195</v>
      </c>
      <c r="E120" s="31">
        <v>35716362</v>
      </c>
      <c r="F120" s="31">
        <v>19578806</v>
      </c>
      <c r="G120" s="36">
        <f t="shared" si="24"/>
        <v>0.84496315360515506</v>
      </c>
      <c r="H120" s="31">
        <v>5178157</v>
      </c>
      <c r="I120" s="36">
        <f t="shared" si="25"/>
        <v>0.22347388643529176</v>
      </c>
      <c r="J120" s="31">
        <v>5378765</v>
      </c>
      <c r="K120" s="36">
        <f t="shared" si="26"/>
        <v>0.15059666491228865</v>
      </c>
      <c r="L120" s="31">
        <v>0</v>
      </c>
      <c r="M120" s="36">
        <f t="shared" si="27"/>
        <v>0</v>
      </c>
      <c r="N120" s="31">
        <f t="shared" si="28"/>
        <v>30135728</v>
      </c>
      <c r="O120" s="36">
        <f t="shared" si="29"/>
        <v>0.84375133167258187</v>
      </c>
      <c r="P120" s="31">
        <v>3557689</v>
      </c>
      <c r="Q120" s="31">
        <v>37108954</v>
      </c>
      <c r="R120" s="31">
        <v>16908646</v>
      </c>
      <c r="S120" s="31">
        <v>24895681</v>
      </c>
      <c r="T120" s="36">
        <f t="shared" si="30"/>
        <v>1.4723639610173398</v>
      </c>
      <c r="U120" s="36">
        <f t="shared" si="31"/>
        <v>0.51187048671202007</v>
      </c>
    </row>
    <row r="121" spans="1:21" ht="14" x14ac:dyDescent="0.3">
      <c r="A121" s="18" t="s">
        <v>0</v>
      </c>
      <c r="B121" s="13" t="s">
        <v>220</v>
      </c>
      <c r="C121" s="12" t="s">
        <v>0</v>
      </c>
      <c r="D121" s="32">
        <f>SUM(D113:D120)</f>
        <v>234981451</v>
      </c>
      <c r="E121" s="32">
        <f>SUM(E113:E120)</f>
        <v>244055989</v>
      </c>
      <c r="F121" s="32">
        <f>SUM(F113:F120)</f>
        <v>55698689</v>
      </c>
      <c r="G121" s="37">
        <f t="shared" si="24"/>
        <v>0.23703440745201629</v>
      </c>
      <c r="H121" s="32">
        <f>SUM(H113:H120)</f>
        <v>46889891</v>
      </c>
      <c r="I121" s="37">
        <f t="shared" si="25"/>
        <v>0.19954720170657214</v>
      </c>
      <c r="J121" s="32">
        <f>SUM(J113:J120)</f>
        <v>29553912</v>
      </c>
      <c r="K121" s="37">
        <f t="shared" si="26"/>
        <v>0.12109480337317188</v>
      </c>
      <c r="L121" s="32">
        <f>SUM(L113:L120)</f>
        <v>0</v>
      </c>
      <c r="M121" s="37">
        <f t="shared" si="27"/>
        <v>0</v>
      </c>
      <c r="N121" s="32">
        <f t="shared" si="28"/>
        <v>132142492</v>
      </c>
      <c r="O121" s="37">
        <f t="shared" si="29"/>
        <v>0.54144334888663603</v>
      </c>
      <c r="P121" s="32">
        <f>SUM(P113:P120)</f>
        <v>40077860</v>
      </c>
      <c r="Q121" s="32">
        <f>SUM(Q113:Q120)</f>
        <v>336228914</v>
      </c>
      <c r="R121" s="32">
        <f>SUM(R113:R120)</f>
        <v>219244930</v>
      </c>
      <c r="S121" s="32">
        <f>SUM(S113:S120)</f>
        <v>135574131</v>
      </c>
      <c r="T121" s="37">
        <f t="shared" si="30"/>
        <v>0.61836837458453431</v>
      </c>
      <c r="U121" s="37">
        <f t="shared" si="31"/>
        <v>-0.26258757328859372</v>
      </c>
    </row>
    <row r="122" spans="1:21" ht="13" x14ac:dyDescent="0.3">
      <c r="A122" s="17" t="s">
        <v>29</v>
      </c>
      <c r="B122" s="11" t="s">
        <v>221</v>
      </c>
      <c r="C122" s="10" t="s">
        <v>222</v>
      </c>
      <c r="D122" s="31">
        <v>51077428</v>
      </c>
      <c r="E122" s="31">
        <v>50972354</v>
      </c>
      <c r="F122" s="31">
        <v>12903665</v>
      </c>
      <c r="G122" s="36">
        <f t="shared" si="24"/>
        <v>0.25262949810237117</v>
      </c>
      <c r="H122" s="31">
        <v>11029505</v>
      </c>
      <c r="I122" s="36">
        <f t="shared" si="25"/>
        <v>0.21593696926164724</v>
      </c>
      <c r="J122" s="31">
        <v>14296823</v>
      </c>
      <c r="K122" s="36">
        <f t="shared" si="26"/>
        <v>0.28048190593669658</v>
      </c>
      <c r="L122" s="31">
        <v>0</v>
      </c>
      <c r="M122" s="36">
        <f t="shared" si="27"/>
        <v>0</v>
      </c>
      <c r="N122" s="31">
        <f t="shared" si="28"/>
        <v>38229993</v>
      </c>
      <c r="O122" s="36">
        <f t="shared" si="29"/>
        <v>0.75001427244266572</v>
      </c>
      <c r="P122" s="31">
        <v>12312507</v>
      </c>
      <c r="Q122" s="31">
        <v>51298981</v>
      </c>
      <c r="R122" s="31">
        <v>55597945</v>
      </c>
      <c r="S122" s="31">
        <v>40676331</v>
      </c>
      <c r="T122" s="36">
        <f t="shared" si="30"/>
        <v>0.73161572788346763</v>
      </c>
      <c r="U122" s="36">
        <f t="shared" si="31"/>
        <v>0.16116262918672852</v>
      </c>
    </row>
    <row r="123" spans="1:21" ht="13" x14ac:dyDescent="0.3">
      <c r="A123" s="17" t="s">
        <v>29</v>
      </c>
      <c r="B123" s="11" t="s">
        <v>223</v>
      </c>
      <c r="C123" s="10" t="s">
        <v>224</v>
      </c>
      <c r="D123" s="31">
        <v>23502537</v>
      </c>
      <c r="E123" s="31">
        <v>23598785</v>
      </c>
      <c r="F123" s="31">
        <v>3753150</v>
      </c>
      <c r="G123" s="36">
        <f t="shared" si="24"/>
        <v>0.15969127077642725</v>
      </c>
      <c r="H123" s="31">
        <v>3443883</v>
      </c>
      <c r="I123" s="36">
        <f t="shared" si="25"/>
        <v>0.14653239350288014</v>
      </c>
      <c r="J123" s="31">
        <v>3107624</v>
      </c>
      <c r="K123" s="36">
        <f t="shared" si="26"/>
        <v>0.13168576263566112</v>
      </c>
      <c r="L123" s="31">
        <v>0</v>
      </c>
      <c r="M123" s="36">
        <f t="shared" si="27"/>
        <v>0</v>
      </c>
      <c r="N123" s="31">
        <f t="shared" si="28"/>
        <v>10304657</v>
      </c>
      <c r="O123" s="36">
        <f t="shared" si="29"/>
        <v>0.43666048908873911</v>
      </c>
      <c r="P123" s="31">
        <v>1084374</v>
      </c>
      <c r="Q123" s="31">
        <v>24853738</v>
      </c>
      <c r="R123" s="31">
        <v>21513738</v>
      </c>
      <c r="S123" s="31">
        <v>10412006</v>
      </c>
      <c r="T123" s="36">
        <f t="shared" si="30"/>
        <v>0.4839701031963855</v>
      </c>
      <c r="U123" s="36">
        <f t="shared" si="31"/>
        <v>1.8658230462921463</v>
      </c>
    </row>
    <row r="124" spans="1:21" ht="13" x14ac:dyDescent="0.3">
      <c r="A124" s="17" t="s">
        <v>29</v>
      </c>
      <c r="B124" s="11" t="s">
        <v>225</v>
      </c>
      <c r="C124" s="10" t="s">
        <v>226</v>
      </c>
      <c r="D124" s="31">
        <v>59335620</v>
      </c>
      <c r="E124" s="31">
        <v>66161267</v>
      </c>
      <c r="F124" s="31">
        <v>10518331</v>
      </c>
      <c r="G124" s="36">
        <f t="shared" si="24"/>
        <v>0.17726840976802805</v>
      </c>
      <c r="H124" s="31">
        <v>15726010</v>
      </c>
      <c r="I124" s="36">
        <f t="shared" si="25"/>
        <v>0.26503489809325326</v>
      </c>
      <c r="J124" s="31">
        <v>11840816</v>
      </c>
      <c r="K124" s="36">
        <f t="shared" si="26"/>
        <v>0.17896900311779096</v>
      </c>
      <c r="L124" s="31">
        <v>0</v>
      </c>
      <c r="M124" s="36">
        <f t="shared" si="27"/>
        <v>0</v>
      </c>
      <c r="N124" s="31">
        <f t="shared" si="28"/>
        <v>38085157</v>
      </c>
      <c r="O124" s="36">
        <f t="shared" si="29"/>
        <v>0.57564128873166831</v>
      </c>
      <c r="P124" s="31">
        <v>12895755</v>
      </c>
      <c r="Q124" s="31">
        <v>61555136</v>
      </c>
      <c r="R124" s="31">
        <v>59525572</v>
      </c>
      <c r="S124" s="31">
        <v>35631748</v>
      </c>
      <c r="T124" s="36">
        <f t="shared" si="30"/>
        <v>0.59859564222247208</v>
      </c>
      <c r="U124" s="36">
        <f t="shared" si="31"/>
        <v>-8.1805136651557087E-2</v>
      </c>
    </row>
    <row r="125" spans="1:21" ht="13" x14ac:dyDescent="0.3">
      <c r="A125" s="17" t="s">
        <v>44</v>
      </c>
      <c r="B125" s="11" t="s">
        <v>227</v>
      </c>
      <c r="C125" s="10" t="s">
        <v>228</v>
      </c>
      <c r="D125" s="31">
        <v>28023180</v>
      </c>
      <c r="E125" s="31">
        <v>19745207</v>
      </c>
      <c r="F125" s="31">
        <v>3948952</v>
      </c>
      <c r="G125" s="36">
        <f t="shared" si="24"/>
        <v>0.14091734057305416</v>
      </c>
      <c r="H125" s="31">
        <v>4721191</v>
      </c>
      <c r="I125" s="36">
        <f t="shared" si="25"/>
        <v>0.16847449147455784</v>
      </c>
      <c r="J125" s="31">
        <v>5621785</v>
      </c>
      <c r="K125" s="36">
        <f t="shared" si="26"/>
        <v>0.28471643776639061</v>
      </c>
      <c r="L125" s="31">
        <v>0</v>
      </c>
      <c r="M125" s="36">
        <f t="shared" si="27"/>
        <v>0</v>
      </c>
      <c r="N125" s="31">
        <f t="shared" si="28"/>
        <v>14291928</v>
      </c>
      <c r="O125" s="36">
        <f t="shared" si="29"/>
        <v>0.72381758266702401</v>
      </c>
      <c r="P125" s="31">
        <v>2932073</v>
      </c>
      <c r="Q125" s="31">
        <v>26083932</v>
      </c>
      <c r="R125" s="31">
        <v>15488792</v>
      </c>
      <c r="S125" s="31">
        <v>11866390</v>
      </c>
      <c r="T125" s="36">
        <f t="shared" si="30"/>
        <v>0.76612753273463807</v>
      </c>
      <c r="U125" s="36">
        <f t="shared" si="31"/>
        <v>0.91734141680647108</v>
      </c>
    </row>
    <row r="126" spans="1:21" ht="14" x14ac:dyDescent="0.3">
      <c r="A126" s="18" t="s">
        <v>0</v>
      </c>
      <c r="B126" s="13" t="s">
        <v>229</v>
      </c>
      <c r="C126" s="12" t="s">
        <v>0</v>
      </c>
      <c r="D126" s="32">
        <f>SUM(D122:D125)</f>
        <v>161938765</v>
      </c>
      <c r="E126" s="32">
        <f>SUM(E122:E125)</f>
        <v>160477613</v>
      </c>
      <c r="F126" s="32">
        <f>SUM(F122:F125)</f>
        <v>31124098</v>
      </c>
      <c r="G126" s="37">
        <f t="shared" si="24"/>
        <v>0.19219671089871532</v>
      </c>
      <c r="H126" s="32">
        <f>SUM(H122:H125)</f>
        <v>34920589</v>
      </c>
      <c r="I126" s="37">
        <f t="shared" si="25"/>
        <v>0.21564070221234552</v>
      </c>
      <c r="J126" s="32">
        <f>SUM(J122:J125)</f>
        <v>34867048</v>
      </c>
      <c r="K126" s="37">
        <f t="shared" si="26"/>
        <v>0.21727047996408072</v>
      </c>
      <c r="L126" s="32">
        <f>SUM(L122:L125)</f>
        <v>0</v>
      </c>
      <c r="M126" s="37">
        <f t="shared" si="27"/>
        <v>0</v>
      </c>
      <c r="N126" s="32">
        <f t="shared" si="28"/>
        <v>100911735</v>
      </c>
      <c r="O126" s="37">
        <f t="shared" si="29"/>
        <v>0.62882126119360959</v>
      </c>
      <c r="P126" s="32">
        <f>SUM(P122:P125)</f>
        <v>29224709</v>
      </c>
      <c r="Q126" s="32">
        <f>SUM(Q122:Q125)</f>
        <v>163791787</v>
      </c>
      <c r="R126" s="32">
        <f>SUM(R122:R125)</f>
        <v>152126047</v>
      </c>
      <c r="S126" s="32">
        <f>SUM(S122:S125)</f>
        <v>98586475</v>
      </c>
      <c r="T126" s="37">
        <f t="shared" si="30"/>
        <v>0.6480578240490269</v>
      </c>
      <c r="U126" s="37">
        <f t="shared" si="31"/>
        <v>0.19306741428973684</v>
      </c>
    </row>
    <row r="127" spans="1:21" ht="13" x14ac:dyDescent="0.3">
      <c r="A127" s="17" t="s">
        <v>29</v>
      </c>
      <c r="B127" s="11" t="s">
        <v>230</v>
      </c>
      <c r="C127" s="10" t="s">
        <v>231</v>
      </c>
      <c r="D127" s="31">
        <v>15763305</v>
      </c>
      <c r="E127" s="31">
        <v>15015421</v>
      </c>
      <c r="F127" s="31">
        <v>3047652</v>
      </c>
      <c r="G127" s="36">
        <f t="shared" si="24"/>
        <v>0.19333838937963835</v>
      </c>
      <c r="H127" s="31">
        <v>3070858</v>
      </c>
      <c r="I127" s="36">
        <f t="shared" si="25"/>
        <v>0.19481054258608838</v>
      </c>
      <c r="J127" s="31">
        <v>3686741</v>
      </c>
      <c r="K127" s="36">
        <f t="shared" si="26"/>
        <v>0.24553031180411125</v>
      </c>
      <c r="L127" s="31">
        <v>0</v>
      </c>
      <c r="M127" s="36">
        <f t="shared" si="27"/>
        <v>0</v>
      </c>
      <c r="N127" s="31">
        <f t="shared" si="28"/>
        <v>9805251</v>
      </c>
      <c r="O127" s="36">
        <f t="shared" si="29"/>
        <v>0.65301206006811263</v>
      </c>
      <c r="P127" s="31">
        <v>2924630</v>
      </c>
      <c r="Q127" s="31">
        <v>15575920</v>
      </c>
      <c r="R127" s="31">
        <v>14292235</v>
      </c>
      <c r="S127" s="31">
        <v>10177342</v>
      </c>
      <c r="T127" s="36">
        <f t="shared" si="30"/>
        <v>0.71208890701839145</v>
      </c>
      <c r="U127" s="36">
        <f t="shared" si="31"/>
        <v>0.26058373195925633</v>
      </c>
    </row>
    <row r="128" spans="1:21" ht="13" x14ac:dyDescent="0.3">
      <c r="A128" s="17" t="s">
        <v>29</v>
      </c>
      <c r="B128" s="11" t="s">
        <v>232</v>
      </c>
      <c r="C128" s="10" t="s">
        <v>233</v>
      </c>
      <c r="D128" s="31">
        <v>20433490</v>
      </c>
      <c r="E128" s="31">
        <v>20885139</v>
      </c>
      <c r="F128" s="31">
        <v>3387885</v>
      </c>
      <c r="G128" s="36">
        <f t="shared" si="24"/>
        <v>0.16580060479144776</v>
      </c>
      <c r="H128" s="31">
        <v>10399372</v>
      </c>
      <c r="I128" s="36">
        <f t="shared" si="25"/>
        <v>0.50893763131016778</v>
      </c>
      <c r="J128" s="31">
        <v>393431</v>
      </c>
      <c r="K128" s="36">
        <f t="shared" si="26"/>
        <v>1.8837844459641852E-2</v>
      </c>
      <c r="L128" s="31">
        <v>0</v>
      </c>
      <c r="M128" s="36">
        <f t="shared" si="27"/>
        <v>0</v>
      </c>
      <c r="N128" s="31">
        <f t="shared" si="28"/>
        <v>14180688</v>
      </c>
      <c r="O128" s="36">
        <f t="shared" si="29"/>
        <v>0.67898461197696602</v>
      </c>
      <c r="P128" s="31">
        <v>5590586</v>
      </c>
      <c r="Q128" s="31">
        <v>16442659</v>
      </c>
      <c r="R128" s="31">
        <v>15952825</v>
      </c>
      <c r="S128" s="31">
        <v>12823179</v>
      </c>
      <c r="T128" s="36">
        <f t="shared" si="30"/>
        <v>0.80381869668851758</v>
      </c>
      <c r="U128" s="36">
        <f t="shared" si="31"/>
        <v>-0.92962616083537575</v>
      </c>
    </row>
    <row r="129" spans="1:21" ht="13" x14ac:dyDescent="0.3">
      <c r="A129" s="17" t="s">
        <v>29</v>
      </c>
      <c r="B129" s="11" t="s">
        <v>234</v>
      </c>
      <c r="C129" s="10" t="s">
        <v>235</v>
      </c>
      <c r="D129" s="31">
        <v>53739824</v>
      </c>
      <c r="E129" s="31">
        <v>41645512</v>
      </c>
      <c r="F129" s="31">
        <v>6491034</v>
      </c>
      <c r="G129" s="36">
        <f t="shared" si="24"/>
        <v>0.12078629062871513</v>
      </c>
      <c r="H129" s="31">
        <v>12761011</v>
      </c>
      <c r="I129" s="36">
        <f t="shared" si="25"/>
        <v>0.23745911411991227</v>
      </c>
      <c r="J129" s="31">
        <v>13501113</v>
      </c>
      <c r="K129" s="36">
        <f t="shared" si="26"/>
        <v>0.32419130781727451</v>
      </c>
      <c r="L129" s="31">
        <v>0</v>
      </c>
      <c r="M129" s="36">
        <f t="shared" si="27"/>
        <v>0</v>
      </c>
      <c r="N129" s="31">
        <f t="shared" si="28"/>
        <v>32753158</v>
      </c>
      <c r="O129" s="36">
        <f t="shared" si="29"/>
        <v>0.7864750948433531</v>
      </c>
      <c r="P129" s="31">
        <v>9151519</v>
      </c>
      <c r="Q129" s="31">
        <v>65648831</v>
      </c>
      <c r="R129" s="31">
        <v>68033665</v>
      </c>
      <c r="S129" s="31">
        <v>32460760</v>
      </c>
      <c r="T129" s="36">
        <f t="shared" si="30"/>
        <v>0.47712790425152019</v>
      </c>
      <c r="U129" s="36">
        <f t="shared" si="31"/>
        <v>0.4752865617172406</v>
      </c>
    </row>
    <row r="130" spans="1:21" ht="13" x14ac:dyDescent="0.3">
      <c r="A130" s="17" t="s">
        <v>29</v>
      </c>
      <c r="B130" s="11" t="s">
        <v>236</v>
      </c>
      <c r="C130" s="10" t="s">
        <v>237</v>
      </c>
      <c r="D130" s="31">
        <v>36796291</v>
      </c>
      <c r="E130" s="31">
        <v>40396531</v>
      </c>
      <c r="F130" s="31">
        <v>2951100</v>
      </c>
      <c r="G130" s="36">
        <f t="shared" si="24"/>
        <v>8.0201018086306586E-2</v>
      </c>
      <c r="H130" s="31">
        <v>3612396</v>
      </c>
      <c r="I130" s="36">
        <f t="shared" si="25"/>
        <v>9.817282943000967E-2</v>
      </c>
      <c r="J130" s="31">
        <v>2780052</v>
      </c>
      <c r="K130" s="36">
        <f t="shared" si="26"/>
        <v>6.8819077558912173E-2</v>
      </c>
      <c r="L130" s="31">
        <v>0</v>
      </c>
      <c r="M130" s="36">
        <f t="shared" si="27"/>
        <v>0</v>
      </c>
      <c r="N130" s="31">
        <f t="shared" si="28"/>
        <v>9343548</v>
      </c>
      <c r="O130" s="36">
        <f t="shared" si="29"/>
        <v>0.23129580111718009</v>
      </c>
      <c r="P130" s="31">
        <v>6032429</v>
      </c>
      <c r="Q130" s="31">
        <v>39452407</v>
      </c>
      <c r="R130" s="31">
        <v>43794907</v>
      </c>
      <c r="S130" s="31">
        <v>12233164</v>
      </c>
      <c r="T130" s="36">
        <f t="shared" si="30"/>
        <v>0.27932846164052821</v>
      </c>
      <c r="U130" s="36">
        <f t="shared" si="31"/>
        <v>-0.539148823798838</v>
      </c>
    </row>
    <row r="131" spans="1:21" ht="13" x14ac:dyDescent="0.3">
      <c r="A131" s="17" t="s">
        <v>44</v>
      </c>
      <c r="B131" s="11" t="s">
        <v>238</v>
      </c>
      <c r="C131" s="10" t="s">
        <v>239</v>
      </c>
      <c r="D131" s="31">
        <v>28797119</v>
      </c>
      <c r="E131" s="31">
        <v>29054578</v>
      </c>
      <c r="F131" s="31">
        <v>5732293</v>
      </c>
      <c r="G131" s="36">
        <f t="shared" si="24"/>
        <v>0.199057864087029</v>
      </c>
      <c r="H131" s="31">
        <v>7231280</v>
      </c>
      <c r="I131" s="36">
        <f t="shared" si="25"/>
        <v>0.25111123095334642</v>
      </c>
      <c r="J131" s="31">
        <v>10734402</v>
      </c>
      <c r="K131" s="36">
        <f t="shared" si="26"/>
        <v>0.36945647601558695</v>
      </c>
      <c r="L131" s="31">
        <v>0</v>
      </c>
      <c r="M131" s="36">
        <f t="shared" si="27"/>
        <v>0</v>
      </c>
      <c r="N131" s="31">
        <f t="shared" si="28"/>
        <v>23697975</v>
      </c>
      <c r="O131" s="36">
        <f t="shared" si="29"/>
        <v>0.81563652378637197</v>
      </c>
      <c r="P131" s="31">
        <v>7627099</v>
      </c>
      <c r="Q131" s="31">
        <v>40962653</v>
      </c>
      <c r="R131" s="31">
        <v>29547896</v>
      </c>
      <c r="S131" s="31">
        <v>19072709</v>
      </c>
      <c r="T131" s="36">
        <f t="shared" si="30"/>
        <v>0.64548450420970749</v>
      </c>
      <c r="U131" s="36">
        <f t="shared" si="31"/>
        <v>0.40740299817794412</v>
      </c>
    </row>
    <row r="132" spans="1:21" ht="14" x14ac:dyDescent="0.3">
      <c r="A132" s="18" t="s">
        <v>0</v>
      </c>
      <c r="B132" s="13" t="s">
        <v>240</v>
      </c>
      <c r="C132" s="12" t="s">
        <v>0</v>
      </c>
      <c r="D132" s="32">
        <f>SUM(D127:D131)</f>
        <v>155530029</v>
      </c>
      <c r="E132" s="32">
        <f>SUM(E127:E131)</f>
        <v>146997181</v>
      </c>
      <c r="F132" s="32">
        <f>SUM(F127:F131)</f>
        <v>21609964</v>
      </c>
      <c r="G132" s="37">
        <f t="shared" si="24"/>
        <v>0.1389439977536428</v>
      </c>
      <c r="H132" s="32">
        <f>SUM(H127:H131)</f>
        <v>37074917</v>
      </c>
      <c r="I132" s="37">
        <f t="shared" si="25"/>
        <v>0.2383778697810183</v>
      </c>
      <c r="J132" s="32">
        <f>SUM(J127:J131)</f>
        <v>31095739</v>
      </c>
      <c r="K132" s="37">
        <f t="shared" si="26"/>
        <v>0.21153969612519305</v>
      </c>
      <c r="L132" s="32">
        <f>SUM(L127:L131)</f>
        <v>0</v>
      </c>
      <c r="M132" s="37">
        <f t="shared" si="27"/>
        <v>0</v>
      </c>
      <c r="N132" s="32">
        <f t="shared" si="28"/>
        <v>89780620</v>
      </c>
      <c r="O132" s="37">
        <f t="shared" si="29"/>
        <v>0.61076422955349052</v>
      </c>
      <c r="P132" s="32">
        <f>SUM(P127:P131)</f>
        <v>31326263</v>
      </c>
      <c r="Q132" s="32">
        <f>SUM(Q127:Q131)</f>
        <v>178082470</v>
      </c>
      <c r="R132" s="32">
        <f>SUM(R127:R131)</f>
        <v>171621528</v>
      </c>
      <c r="S132" s="32">
        <f>SUM(S127:S131)</f>
        <v>86767154</v>
      </c>
      <c r="T132" s="37">
        <f t="shared" si="30"/>
        <v>0.50557266918168919</v>
      </c>
      <c r="U132" s="37">
        <f t="shared" si="31"/>
        <v>-7.3588094436927154E-3</v>
      </c>
    </row>
    <row r="133" spans="1:21" ht="13" x14ac:dyDescent="0.3">
      <c r="A133" s="17" t="s">
        <v>29</v>
      </c>
      <c r="B133" s="11" t="s">
        <v>241</v>
      </c>
      <c r="C133" s="10" t="s">
        <v>242</v>
      </c>
      <c r="D133" s="31">
        <v>90772341</v>
      </c>
      <c r="E133" s="31">
        <v>89476616</v>
      </c>
      <c r="F133" s="31">
        <v>22315329</v>
      </c>
      <c r="G133" s="36">
        <f t="shared" si="24"/>
        <v>0.24583842119925056</v>
      </c>
      <c r="H133" s="31">
        <v>23393770</v>
      </c>
      <c r="I133" s="36">
        <f t="shared" si="25"/>
        <v>0.25771914376428828</v>
      </c>
      <c r="J133" s="31">
        <v>23419756</v>
      </c>
      <c r="K133" s="36">
        <f t="shared" si="26"/>
        <v>0.26174163761401081</v>
      </c>
      <c r="L133" s="31">
        <v>0</v>
      </c>
      <c r="M133" s="36">
        <f t="shared" si="27"/>
        <v>0</v>
      </c>
      <c r="N133" s="31">
        <f t="shared" si="28"/>
        <v>69128855</v>
      </c>
      <c r="O133" s="36">
        <f t="shared" si="29"/>
        <v>0.77259129916133618</v>
      </c>
      <c r="P133" s="31">
        <v>27420700</v>
      </c>
      <c r="Q133" s="31">
        <v>81268006</v>
      </c>
      <c r="R133" s="31">
        <v>79119605</v>
      </c>
      <c r="S133" s="31">
        <v>69378196</v>
      </c>
      <c r="T133" s="36">
        <f t="shared" si="30"/>
        <v>0.8768774313269132</v>
      </c>
      <c r="U133" s="36">
        <f t="shared" si="31"/>
        <v>-0.14590962302202348</v>
      </c>
    </row>
    <row r="134" spans="1:21" ht="13" x14ac:dyDescent="0.3">
      <c r="A134" s="17" t="s">
        <v>29</v>
      </c>
      <c r="B134" s="11" t="s">
        <v>243</v>
      </c>
      <c r="C134" s="10" t="s">
        <v>244</v>
      </c>
      <c r="D134" s="31">
        <v>5444938</v>
      </c>
      <c r="E134" s="31">
        <v>5416796</v>
      </c>
      <c r="F134" s="31">
        <v>1518103</v>
      </c>
      <c r="G134" s="36">
        <f t="shared" si="24"/>
        <v>0.27880996992068596</v>
      </c>
      <c r="H134" s="31">
        <v>1810321</v>
      </c>
      <c r="I134" s="36">
        <f t="shared" si="25"/>
        <v>0.33247779864527383</v>
      </c>
      <c r="J134" s="31">
        <v>936176</v>
      </c>
      <c r="K134" s="36">
        <f t="shared" si="26"/>
        <v>0.17282836569809903</v>
      </c>
      <c r="L134" s="31">
        <v>0</v>
      </c>
      <c r="M134" s="36">
        <f t="shared" si="27"/>
        <v>0</v>
      </c>
      <c r="N134" s="31">
        <f t="shared" si="28"/>
        <v>4264600</v>
      </c>
      <c r="O134" s="36">
        <f t="shared" si="29"/>
        <v>0.78729197112093574</v>
      </c>
      <c r="P134" s="31">
        <v>761711</v>
      </c>
      <c r="Q134" s="31">
        <v>5692850</v>
      </c>
      <c r="R134" s="31">
        <v>5306759</v>
      </c>
      <c r="S134" s="31">
        <v>3443827</v>
      </c>
      <c r="T134" s="36">
        <f t="shared" si="30"/>
        <v>0.64895108294912207</v>
      </c>
      <c r="U134" s="36">
        <f t="shared" si="31"/>
        <v>0.2290435611406425</v>
      </c>
    </row>
    <row r="135" spans="1:21" ht="13" x14ac:dyDescent="0.3">
      <c r="A135" s="17" t="s">
        <v>29</v>
      </c>
      <c r="B135" s="11" t="s">
        <v>245</v>
      </c>
      <c r="C135" s="10" t="s">
        <v>246</v>
      </c>
      <c r="D135" s="31">
        <v>39767930</v>
      </c>
      <c r="E135" s="31">
        <v>39903236</v>
      </c>
      <c r="F135" s="31">
        <v>4496240</v>
      </c>
      <c r="G135" s="36">
        <f t="shared" si="24"/>
        <v>0.11306195721024453</v>
      </c>
      <c r="H135" s="31">
        <v>3801447</v>
      </c>
      <c r="I135" s="36">
        <f t="shared" si="25"/>
        <v>9.5590768742552096E-2</v>
      </c>
      <c r="J135" s="31">
        <v>37763794</v>
      </c>
      <c r="K135" s="36">
        <f t="shared" si="26"/>
        <v>0.9463842481346626</v>
      </c>
      <c r="L135" s="31">
        <v>0</v>
      </c>
      <c r="M135" s="36">
        <f t="shared" si="27"/>
        <v>0</v>
      </c>
      <c r="N135" s="31">
        <f t="shared" si="28"/>
        <v>46061481</v>
      </c>
      <c r="O135" s="36">
        <f t="shared" si="29"/>
        <v>1.1543294634049228</v>
      </c>
      <c r="P135" s="31">
        <v>17851933</v>
      </c>
      <c r="Q135" s="31">
        <v>42462756</v>
      </c>
      <c r="R135" s="31">
        <v>50046226</v>
      </c>
      <c r="S135" s="31">
        <v>32114859</v>
      </c>
      <c r="T135" s="36">
        <f t="shared" si="30"/>
        <v>0.64170391189937082</v>
      </c>
      <c r="U135" s="36">
        <f t="shared" si="31"/>
        <v>1.1153896331562527</v>
      </c>
    </row>
    <row r="136" spans="1:21" ht="13" x14ac:dyDescent="0.3">
      <c r="A136" s="17" t="s">
        <v>44</v>
      </c>
      <c r="B136" s="11" t="s">
        <v>247</v>
      </c>
      <c r="C136" s="10" t="s">
        <v>248</v>
      </c>
      <c r="D136" s="31">
        <v>21786240</v>
      </c>
      <c r="E136" s="31">
        <v>19503000</v>
      </c>
      <c r="F136" s="31">
        <v>4401942</v>
      </c>
      <c r="G136" s="36">
        <f t="shared" si="24"/>
        <v>0.20205147836432538</v>
      </c>
      <c r="H136" s="31">
        <v>4323078</v>
      </c>
      <c r="I136" s="36">
        <f t="shared" si="25"/>
        <v>0.19843157883140919</v>
      </c>
      <c r="J136" s="31">
        <v>4585949</v>
      </c>
      <c r="K136" s="36">
        <f t="shared" si="26"/>
        <v>0.23514069630313286</v>
      </c>
      <c r="L136" s="31">
        <v>0</v>
      </c>
      <c r="M136" s="36">
        <f t="shared" si="27"/>
        <v>0</v>
      </c>
      <c r="N136" s="31">
        <f t="shared" si="28"/>
        <v>13310969</v>
      </c>
      <c r="O136" s="36">
        <f t="shared" si="29"/>
        <v>0.68250879351894578</v>
      </c>
      <c r="P136" s="31">
        <v>4595272</v>
      </c>
      <c r="Q136" s="31">
        <v>20798490</v>
      </c>
      <c r="R136" s="31">
        <v>19803476</v>
      </c>
      <c r="S136" s="31">
        <v>13504633</v>
      </c>
      <c r="T136" s="36">
        <f t="shared" si="30"/>
        <v>0.68193245468623787</v>
      </c>
      <c r="U136" s="36">
        <f t="shared" si="31"/>
        <v>-2.0288244090882479E-3</v>
      </c>
    </row>
    <row r="137" spans="1:21" ht="14" x14ac:dyDescent="0.3">
      <c r="A137" s="18" t="s">
        <v>0</v>
      </c>
      <c r="B137" s="13" t="s">
        <v>249</v>
      </c>
      <c r="C137" s="12" t="s">
        <v>0</v>
      </c>
      <c r="D137" s="32">
        <f>SUM(D133:D136)</f>
        <v>157771449</v>
      </c>
      <c r="E137" s="32">
        <f>SUM(E133:E136)</f>
        <v>154299648</v>
      </c>
      <c r="F137" s="32">
        <f>SUM(F133:F136)</f>
        <v>32731614</v>
      </c>
      <c r="G137" s="37">
        <f t="shared" ref="G137:G170" si="32">IF(($D137     =0),0,($F137     /$D137     ))</f>
        <v>0.20746221326775036</v>
      </c>
      <c r="H137" s="32">
        <f>SUM(H133:H136)</f>
        <v>33328616</v>
      </c>
      <c r="I137" s="37">
        <f t="shared" ref="I137:I170" si="33">IF(($D137     =0),0,($H137     /$D137     ))</f>
        <v>0.21124618054309688</v>
      </c>
      <c r="J137" s="32">
        <f>SUM(J133:J136)</f>
        <v>66705675</v>
      </c>
      <c r="K137" s="37">
        <f t="shared" ref="K137:K170" si="34">IF(($E137     =0),0,($J137     /$E137     ))</f>
        <v>0.43231255459506945</v>
      </c>
      <c r="L137" s="32">
        <f>SUM(L133:L136)</f>
        <v>0</v>
      </c>
      <c r="M137" s="37">
        <f t="shared" ref="M137:M170" si="35">IF(($E137     =0),0,($L137     /$E137     ))</f>
        <v>0</v>
      </c>
      <c r="N137" s="32">
        <f t="shared" ref="N137:N170" si="36">$F137     +$H137     +$J137</f>
        <v>132765905</v>
      </c>
      <c r="O137" s="37">
        <f t="shared" ref="O137:O170" si="37">IF(($E137     =0),0,($N137     /$E137     ))</f>
        <v>0.86044204715230455</v>
      </c>
      <c r="P137" s="32">
        <f>SUM(P133:P136)</f>
        <v>50629616</v>
      </c>
      <c r="Q137" s="32">
        <f>SUM(Q133:Q136)</f>
        <v>150222102</v>
      </c>
      <c r="R137" s="32">
        <f>SUM(R133:R136)</f>
        <v>154276066</v>
      </c>
      <c r="S137" s="32">
        <f>SUM(S133:S136)</f>
        <v>118441515</v>
      </c>
      <c r="T137" s="37">
        <f t="shared" ref="T137:T170" si="38">IF(($R137     =0),0,($S137     /$R137     ))</f>
        <v>0.76772449590463376</v>
      </c>
      <c r="U137" s="37">
        <f t="shared" ref="U137:U170" si="39">IF(($P137     =0),0,(($J137     /$P137     )-1))</f>
        <v>0.31752283090592659</v>
      </c>
    </row>
    <row r="138" spans="1:21" ht="13" x14ac:dyDescent="0.3">
      <c r="A138" s="17" t="s">
        <v>29</v>
      </c>
      <c r="B138" s="11" t="s">
        <v>250</v>
      </c>
      <c r="C138" s="10" t="s">
        <v>251</v>
      </c>
      <c r="D138" s="31">
        <v>26546931</v>
      </c>
      <c r="E138" s="31">
        <v>25828931</v>
      </c>
      <c r="F138" s="31">
        <v>5525294</v>
      </c>
      <c r="G138" s="36">
        <f t="shared" si="32"/>
        <v>0.20813306065397918</v>
      </c>
      <c r="H138" s="31">
        <v>4062177</v>
      </c>
      <c r="I138" s="36">
        <f t="shared" si="33"/>
        <v>0.15301870487402103</v>
      </c>
      <c r="J138" s="31">
        <v>6075440</v>
      </c>
      <c r="K138" s="36">
        <f t="shared" si="34"/>
        <v>0.2352184068322456</v>
      </c>
      <c r="L138" s="31">
        <v>0</v>
      </c>
      <c r="M138" s="36">
        <f t="shared" si="35"/>
        <v>0</v>
      </c>
      <c r="N138" s="31">
        <f t="shared" si="36"/>
        <v>15662911</v>
      </c>
      <c r="O138" s="36">
        <f t="shared" si="37"/>
        <v>0.60640957227381964</v>
      </c>
      <c r="P138" s="31">
        <v>5958985</v>
      </c>
      <c r="Q138" s="31">
        <v>28324615</v>
      </c>
      <c r="R138" s="31">
        <v>27959424</v>
      </c>
      <c r="S138" s="31">
        <v>18566221</v>
      </c>
      <c r="T138" s="36">
        <f t="shared" si="38"/>
        <v>0.66404161258829941</v>
      </c>
      <c r="U138" s="36">
        <f t="shared" si="39"/>
        <v>1.9542757701185742E-2</v>
      </c>
    </row>
    <row r="139" spans="1:21" ht="13" x14ac:dyDescent="0.3">
      <c r="A139" s="17" t="s">
        <v>29</v>
      </c>
      <c r="B139" s="11" t="s">
        <v>252</v>
      </c>
      <c r="C139" s="10" t="s">
        <v>253</v>
      </c>
      <c r="D139" s="31">
        <v>14816104</v>
      </c>
      <c r="E139" s="31">
        <v>16544610</v>
      </c>
      <c r="F139" s="31">
        <v>3328620</v>
      </c>
      <c r="G139" s="36">
        <f t="shared" si="32"/>
        <v>0.22466229988666386</v>
      </c>
      <c r="H139" s="31">
        <v>3483727</v>
      </c>
      <c r="I139" s="36">
        <f t="shared" si="33"/>
        <v>0.23513111139068679</v>
      </c>
      <c r="J139" s="31">
        <v>2817789</v>
      </c>
      <c r="K139" s="36">
        <f t="shared" si="34"/>
        <v>0.17031462210351286</v>
      </c>
      <c r="L139" s="31">
        <v>0</v>
      </c>
      <c r="M139" s="36">
        <f t="shared" si="35"/>
        <v>0</v>
      </c>
      <c r="N139" s="31">
        <f t="shared" si="36"/>
        <v>9630136</v>
      </c>
      <c r="O139" s="36">
        <f t="shared" si="37"/>
        <v>0.5820708980145195</v>
      </c>
      <c r="P139" s="31">
        <v>3215511</v>
      </c>
      <c r="Q139" s="31">
        <v>14713687</v>
      </c>
      <c r="R139" s="31">
        <v>15100885</v>
      </c>
      <c r="S139" s="31">
        <v>9851010</v>
      </c>
      <c r="T139" s="36">
        <f t="shared" si="38"/>
        <v>0.65234653465674364</v>
      </c>
      <c r="U139" s="36">
        <f t="shared" si="39"/>
        <v>-0.12368858324540022</v>
      </c>
    </row>
    <row r="140" spans="1:21" ht="13" x14ac:dyDescent="0.3">
      <c r="A140" s="17" t="s">
        <v>29</v>
      </c>
      <c r="B140" s="11" t="s">
        <v>254</v>
      </c>
      <c r="C140" s="10" t="s">
        <v>255</v>
      </c>
      <c r="D140" s="31">
        <v>28727518</v>
      </c>
      <c r="E140" s="31">
        <v>25696089</v>
      </c>
      <c r="F140" s="31">
        <v>5032254</v>
      </c>
      <c r="G140" s="36">
        <f t="shared" si="32"/>
        <v>0.17517190312090311</v>
      </c>
      <c r="H140" s="31">
        <v>3891166</v>
      </c>
      <c r="I140" s="36">
        <f t="shared" si="33"/>
        <v>0.13545082453694746</v>
      </c>
      <c r="J140" s="31">
        <v>6245172</v>
      </c>
      <c r="K140" s="36">
        <f t="shared" si="34"/>
        <v>0.2430397871053451</v>
      </c>
      <c r="L140" s="31">
        <v>0</v>
      </c>
      <c r="M140" s="36">
        <f t="shared" si="35"/>
        <v>0</v>
      </c>
      <c r="N140" s="31">
        <f t="shared" si="36"/>
        <v>15168592</v>
      </c>
      <c r="O140" s="36">
        <f t="shared" si="37"/>
        <v>0.59030741993460556</v>
      </c>
      <c r="P140" s="31">
        <v>3387744</v>
      </c>
      <c r="Q140" s="31">
        <v>19870499</v>
      </c>
      <c r="R140" s="31">
        <v>19628060</v>
      </c>
      <c r="S140" s="31">
        <v>10878986</v>
      </c>
      <c r="T140" s="36">
        <f t="shared" si="38"/>
        <v>0.55425681396938875</v>
      </c>
      <c r="U140" s="36">
        <f t="shared" si="39"/>
        <v>0.84346042676188038</v>
      </c>
    </row>
    <row r="141" spans="1:21" ht="13" x14ac:dyDescent="0.3">
      <c r="A141" s="17" t="s">
        <v>29</v>
      </c>
      <c r="B141" s="11" t="s">
        <v>256</v>
      </c>
      <c r="C141" s="10" t="s">
        <v>257</v>
      </c>
      <c r="D141" s="31">
        <v>21916517</v>
      </c>
      <c r="E141" s="31">
        <v>22202671</v>
      </c>
      <c r="F141" s="31">
        <v>2278607</v>
      </c>
      <c r="G141" s="36">
        <f t="shared" si="32"/>
        <v>0.10396756929944662</v>
      </c>
      <c r="H141" s="31">
        <v>1951426</v>
      </c>
      <c r="I141" s="36">
        <f t="shared" si="33"/>
        <v>8.9039056707778882E-2</v>
      </c>
      <c r="J141" s="31">
        <v>2190717</v>
      </c>
      <c r="K141" s="36">
        <f t="shared" si="34"/>
        <v>9.8669074545130173E-2</v>
      </c>
      <c r="L141" s="31">
        <v>0</v>
      </c>
      <c r="M141" s="36">
        <f t="shared" si="35"/>
        <v>0</v>
      </c>
      <c r="N141" s="31">
        <f t="shared" si="36"/>
        <v>6420750</v>
      </c>
      <c r="O141" s="36">
        <f t="shared" si="37"/>
        <v>0.28918817920600631</v>
      </c>
      <c r="P141" s="31">
        <v>2062777</v>
      </c>
      <c r="Q141" s="31">
        <v>14713995</v>
      </c>
      <c r="R141" s="31">
        <v>12503385</v>
      </c>
      <c r="S141" s="31">
        <v>10140275</v>
      </c>
      <c r="T141" s="36">
        <f t="shared" si="38"/>
        <v>0.81100238055534557</v>
      </c>
      <c r="U141" s="36">
        <f t="shared" si="39"/>
        <v>6.2023185249787005E-2</v>
      </c>
    </row>
    <row r="142" spans="1:21" ht="13" x14ac:dyDescent="0.3">
      <c r="A142" s="17" t="s">
        <v>29</v>
      </c>
      <c r="B142" s="11" t="s">
        <v>258</v>
      </c>
      <c r="C142" s="10" t="s">
        <v>259</v>
      </c>
      <c r="D142" s="31">
        <v>23133438</v>
      </c>
      <c r="E142" s="31">
        <v>77125418</v>
      </c>
      <c r="F142" s="31">
        <v>4632452</v>
      </c>
      <c r="G142" s="36">
        <f t="shared" si="32"/>
        <v>0.2002491804287802</v>
      </c>
      <c r="H142" s="31">
        <v>6386935</v>
      </c>
      <c r="I142" s="36">
        <f t="shared" si="33"/>
        <v>0.27609104189355688</v>
      </c>
      <c r="J142" s="31">
        <v>4247295</v>
      </c>
      <c r="K142" s="36">
        <f t="shared" si="34"/>
        <v>5.5069977059962257E-2</v>
      </c>
      <c r="L142" s="31">
        <v>0</v>
      </c>
      <c r="M142" s="36">
        <f t="shared" si="35"/>
        <v>0</v>
      </c>
      <c r="N142" s="31">
        <f t="shared" si="36"/>
        <v>15266682</v>
      </c>
      <c r="O142" s="36">
        <f t="shared" si="37"/>
        <v>0.19794618163366065</v>
      </c>
      <c r="P142" s="31">
        <v>9313071</v>
      </c>
      <c r="Q142" s="31">
        <v>28109417</v>
      </c>
      <c r="R142" s="31">
        <v>94055952</v>
      </c>
      <c r="S142" s="31">
        <v>34543578</v>
      </c>
      <c r="T142" s="36">
        <f t="shared" si="38"/>
        <v>0.36726626295803161</v>
      </c>
      <c r="U142" s="36">
        <f t="shared" si="39"/>
        <v>-0.54394259423126923</v>
      </c>
    </row>
    <row r="143" spans="1:21" ht="13" x14ac:dyDescent="0.3">
      <c r="A143" s="17" t="s">
        <v>44</v>
      </c>
      <c r="B143" s="11" t="s">
        <v>260</v>
      </c>
      <c r="C143" s="10" t="s">
        <v>261</v>
      </c>
      <c r="D143" s="31">
        <v>20746701</v>
      </c>
      <c r="E143" s="31">
        <v>21292498</v>
      </c>
      <c r="F143" s="31">
        <v>5589445</v>
      </c>
      <c r="G143" s="36">
        <f t="shared" si="32"/>
        <v>0.26941367690217349</v>
      </c>
      <c r="H143" s="31">
        <v>5809159</v>
      </c>
      <c r="I143" s="36">
        <f t="shared" si="33"/>
        <v>0.2800039871399313</v>
      </c>
      <c r="J143" s="31">
        <v>5787709</v>
      </c>
      <c r="K143" s="36">
        <f t="shared" si="34"/>
        <v>0.27181916372611614</v>
      </c>
      <c r="L143" s="31">
        <v>0</v>
      </c>
      <c r="M143" s="36">
        <f t="shared" si="35"/>
        <v>0</v>
      </c>
      <c r="N143" s="31">
        <f t="shared" si="36"/>
        <v>17186313</v>
      </c>
      <c r="O143" s="36">
        <f t="shared" si="37"/>
        <v>0.80715343967626529</v>
      </c>
      <c r="P143" s="31">
        <v>5447610</v>
      </c>
      <c r="Q143" s="31">
        <v>22960334</v>
      </c>
      <c r="R143" s="31">
        <v>23260387</v>
      </c>
      <c r="S143" s="31">
        <v>15689483</v>
      </c>
      <c r="T143" s="36">
        <f t="shared" si="38"/>
        <v>0.67451513166999333</v>
      </c>
      <c r="U143" s="36">
        <f t="shared" si="39"/>
        <v>6.2430864177134504E-2</v>
      </c>
    </row>
    <row r="144" spans="1:21" ht="14" x14ac:dyDescent="0.3">
      <c r="A144" s="18" t="s">
        <v>0</v>
      </c>
      <c r="B144" s="13" t="s">
        <v>262</v>
      </c>
      <c r="C144" s="12" t="s">
        <v>0</v>
      </c>
      <c r="D144" s="32">
        <f>SUM(D138:D143)</f>
        <v>135887209</v>
      </c>
      <c r="E144" s="32">
        <f>SUM(E138:E143)</f>
        <v>188690217</v>
      </c>
      <c r="F144" s="32">
        <f>SUM(F138:F143)</f>
        <v>26386672</v>
      </c>
      <c r="G144" s="37">
        <f t="shared" si="32"/>
        <v>0.19418068995736015</v>
      </c>
      <c r="H144" s="32">
        <f>SUM(H138:H143)</f>
        <v>25584590</v>
      </c>
      <c r="I144" s="37">
        <f t="shared" si="33"/>
        <v>0.18827813293302684</v>
      </c>
      <c r="J144" s="32">
        <f>SUM(J138:J143)</f>
        <v>27364122</v>
      </c>
      <c r="K144" s="37">
        <f t="shared" si="34"/>
        <v>0.14502141359029758</v>
      </c>
      <c r="L144" s="32">
        <f>SUM(L138:L143)</f>
        <v>0</v>
      </c>
      <c r="M144" s="37">
        <f t="shared" si="35"/>
        <v>0</v>
      </c>
      <c r="N144" s="32">
        <f t="shared" si="36"/>
        <v>79335384</v>
      </c>
      <c r="O144" s="37">
        <f t="shared" si="37"/>
        <v>0.42045308581101476</v>
      </c>
      <c r="P144" s="32">
        <f>SUM(P138:P143)</f>
        <v>29385698</v>
      </c>
      <c r="Q144" s="32">
        <f>SUM(Q138:Q143)</f>
        <v>128692547</v>
      </c>
      <c r="R144" s="32">
        <f>SUM(R138:R143)</f>
        <v>192508093</v>
      </c>
      <c r="S144" s="32">
        <f>SUM(S138:S143)</f>
        <v>99669553</v>
      </c>
      <c r="T144" s="37">
        <f t="shared" si="38"/>
        <v>0.51774214500166493</v>
      </c>
      <c r="U144" s="37">
        <f t="shared" si="39"/>
        <v>-6.8794554412149767E-2</v>
      </c>
    </row>
    <row r="145" spans="1:21" ht="13" x14ac:dyDescent="0.3">
      <c r="A145" s="17" t="s">
        <v>29</v>
      </c>
      <c r="B145" s="11" t="s">
        <v>263</v>
      </c>
      <c r="C145" s="10" t="s">
        <v>264</v>
      </c>
      <c r="D145" s="31">
        <v>35784226</v>
      </c>
      <c r="E145" s="31">
        <v>30293106</v>
      </c>
      <c r="F145" s="31">
        <v>4358499</v>
      </c>
      <c r="G145" s="36">
        <f t="shared" si="32"/>
        <v>0.1217994487291691</v>
      </c>
      <c r="H145" s="31">
        <v>7153178</v>
      </c>
      <c r="I145" s="36">
        <f t="shared" si="33"/>
        <v>0.1998975190912331</v>
      </c>
      <c r="J145" s="31">
        <v>6745758</v>
      </c>
      <c r="K145" s="36">
        <f t="shared" si="34"/>
        <v>0.22268294310923417</v>
      </c>
      <c r="L145" s="31">
        <v>0</v>
      </c>
      <c r="M145" s="36">
        <f t="shared" si="35"/>
        <v>0</v>
      </c>
      <c r="N145" s="31">
        <f t="shared" si="36"/>
        <v>18257435</v>
      </c>
      <c r="O145" s="36">
        <f t="shared" si="37"/>
        <v>0.60269273807710577</v>
      </c>
      <c r="P145" s="31">
        <v>7384932</v>
      </c>
      <c r="Q145" s="31">
        <v>30353417</v>
      </c>
      <c r="R145" s="31">
        <v>30006683</v>
      </c>
      <c r="S145" s="31">
        <v>21384814</v>
      </c>
      <c r="T145" s="36">
        <f t="shared" si="38"/>
        <v>0.71266837457509047</v>
      </c>
      <c r="U145" s="36">
        <f t="shared" si="39"/>
        <v>-8.6551101621518023E-2</v>
      </c>
    </row>
    <row r="146" spans="1:21" ht="13" x14ac:dyDescent="0.3">
      <c r="A146" s="17" t="s">
        <v>29</v>
      </c>
      <c r="B146" s="11" t="s">
        <v>265</v>
      </c>
      <c r="C146" s="10" t="s">
        <v>266</v>
      </c>
      <c r="D146" s="31">
        <v>31326115</v>
      </c>
      <c r="E146" s="31">
        <v>29674623</v>
      </c>
      <c r="F146" s="31">
        <v>5959144</v>
      </c>
      <c r="G146" s="36">
        <f t="shared" si="32"/>
        <v>0.19022927037074339</v>
      </c>
      <c r="H146" s="31">
        <v>6759498</v>
      </c>
      <c r="I146" s="36">
        <f t="shared" si="33"/>
        <v>0.21577836894233454</v>
      </c>
      <c r="J146" s="31">
        <v>7926561</v>
      </c>
      <c r="K146" s="36">
        <f t="shared" si="34"/>
        <v>0.2671158113786315</v>
      </c>
      <c r="L146" s="31">
        <v>0</v>
      </c>
      <c r="M146" s="36">
        <f t="shared" si="35"/>
        <v>0</v>
      </c>
      <c r="N146" s="31">
        <f t="shared" si="36"/>
        <v>20645203</v>
      </c>
      <c r="O146" s="36">
        <f t="shared" si="37"/>
        <v>0.69571913348317849</v>
      </c>
      <c r="P146" s="31">
        <v>7588045</v>
      </c>
      <c r="Q146" s="31">
        <v>49122899</v>
      </c>
      <c r="R146" s="31">
        <v>36864421</v>
      </c>
      <c r="S146" s="31">
        <v>35323874</v>
      </c>
      <c r="T146" s="36">
        <f t="shared" si="38"/>
        <v>0.95821046531559517</v>
      </c>
      <c r="U146" s="36">
        <f t="shared" si="39"/>
        <v>4.4611754411050475E-2</v>
      </c>
    </row>
    <row r="147" spans="1:21" ht="13" x14ac:dyDescent="0.3">
      <c r="A147" s="17" t="s">
        <v>29</v>
      </c>
      <c r="B147" s="11" t="s">
        <v>267</v>
      </c>
      <c r="C147" s="10" t="s">
        <v>268</v>
      </c>
      <c r="D147" s="31">
        <v>24044096</v>
      </c>
      <c r="E147" s="31">
        <v>23579096</v>
      </c>
      <c r="F147" s="31">
        <v>2886751</v>
      </c>
      <c r="G147" s="36">
        <f t="shared" si="32"/>
        <v>0.1200607001402756</v>
      </c>
      <c r="H147" s="31">
        <v>3221060</v>
      </c>
      <c r="I147" s="36">
        <f t="shared" si="33"/>
        <v>0.13396469553274118</v>
      </c>
      <c r="J147" s="31">
        <v>3041459</v>
      </c>
      <c r="K147" s="36">
        <f t="shared" si="34"/>
        <v>0.12898963556533297</v>
      </c>
      <c r="L147" s="31">
        <v>0</v>
      </c>
      <c r="M147" s="36">
        <f t="shared" si="35"/>
        <v>0</v>
      </c>
      <c r="N147" s="31">
        <f t="shared" si="36"/>
        <v>9149270</v>
      </c>
      <c r="O147" s="36">
        <f t="shared" si="37"/>
        <v>0.38802462995188619</v>
      </c>
      <c r="P147" s="31">
        <v>2937373</v>
      </c>
      <c r="Q147" s="31">
        <v>16513797</v>
      </c>
      <c r="R147" s="31">
        <v>13348169</v>
      </c>
      <c r="S147" s="31">
        <v>7786079</v>
      </c>
      <c r="T147" s="36">
        <f t="shared" si="38"/>
        <v>0.58330689400171665</v>
      </c>
      <c r="U147" s="36">
        <f t="shared" si="39"/>
        <v>3.5435063915954856E-2</v>
      </c>
    </row>
    <row r="148" spans="1:21" ht="13" x14ac:dyDescent="0.3">
      <c r="A148" s="17" t="s">
        <v>29</v>
      </c>
      <c r="B148" s="11" t="s">
        <v>269</v>
      </c>
      <c r="C148" s="10" t="s">
        <v>270</v>
      </c>
      <c r="D148" s="31">
        <v>16582930</v>
      </c>
      <c r="E148" s="31">
        <v>16989132</v>
      </c>
      <c r="F148" s="31">
        <v>3815630</v>
      </c>
      <c r="G148" s="36">
        <f t="shared" si="32"/>
        <v>0.23009383745815729</v>
      </c>
      <c r="H148" s="31">
        <v>2736675</v>
      </c>
      <c r="I148" s="36">
        <f t="shared" si="33"/>
        <v>0.16502964192696948</v>
      </c>
      <c r="J148" s="31">
        <v>3644908</v>
      </c>
      <c r="K148" s="36">
        <f t="shared" si="34"/>
        <v>0.21454350934467989</v>
      </c>
      <c r="L148" s="31">
        <v>0</v>
      </c>
      <c r="M148" s="36">
        <f t="shared" si="35"/>
        <v>0</v>
      </c>
      <c r="N148" s="31">
        <f t="shared" si="36"/>
        <v>10197213</v>
      </c>
      <c r="O148" s="36">
        <f t="shared" si="37"/>
        <v>0.60021977579549091</v>
      </c>
      <c r="P148" s="31">
        <v>5494474</v>
      </c>
      <c r="Q148" s="31">
        <v>20534759</v>
      </c>
      <c r="R148" s="31">
        <v>20842585</v>
      </c>
      <c r="S148" s="31">
        <v>13786545</v>
      </c>
      <c r="T148" s="36">
        <f t="shared" si="38"/>
        <v>0.66146041865728267</v>
      </c>
      <c r="U148" s="36">
        <f t="shared" si="39"/>
        <v>-0.33662294152270078</v>
      </c>
    </row>
    <row r="149" spans="1:21" ht="13" x14ac:dyDescent="0.3">
      <c r="A149" s="17" t="s">
        <v>44</v>
      </c>
      <c r="B149" s="11" t="s">
        <v>271</v>
      </c>
      <c r="C149" s="10" t="s">
        <v>272</v>
      </c>
      <c r="D149" s="31">
        <v>88063119</v>
      </c>
      <c r="E149" s="31">
        <v>88167419</v>
      </c>
      <c r="F149" s="31">
        <v>18064818</v>
      </c>
      <c r="G149" s="36">
        <f t="shared" si="32"/>
        <v>0.20513488739820809</v>
      </c>
      <c r="H149" s="31">
        <v>24891726</v>
      </c>
      <c r="I149" s="36">
        <f t="shared" si="33"/>
        <v>0.28265778322023777</v>
      </c>
      <c r="J149" s="31">
        <v>9197281</v>
      </c>
      <c r="K149" s="36">
        <f t="shared" si="34"/>
        <v>0.1043160966297539</v>
      </c>
      <c r="L149" s="31">
        <v>0</v>
      </c>
      <c r="M149" s="36">
        <f t="shared" si="35"/>
        <v>0</v>
      </c>
      <c r="N149" s="31">
        <f t="shared" si="36"/>
        <v>52153825</v>
      </c>
      <c r="O149" s="36">
        <f t="shared" si="37"/>
        <v>0.59153171989757347</v>
      </c>
      <c r="P149" s="31">
        <v>25044472</v>
      </c>
      <c r="Q149" s="31">
        <v>72401963</v>
      </c>
      <c r="R149" s="31">
        <v>91551963</v>
      </c>
      <c r="S149" s="31">
        <v>74995932</v>
      </c>
      <c r="T149" s="36">
        <f t="shared" si="38"/>
        <v>0.81916246842244111</v>
      </c>
      <c r="U149" s="36">
        <f t="shared" si="39"/>
        <v>-0.63276203227602479</v>
      </c>
    </row>
    <row r="150" spans="1:21" ht="14" x14ac:dyDescent="0.3">
      <c r="A150" s="18" t="s">
        <v>0</v>
      </c>
      <c r="B150" s="13" t="s">
        <v>273</v>
      </c>
      <c r="C150" s="12" t="s">
        <v>0</v>
      </c>
      <c r="D150" s="32">
        <f>SUM(D145:D149)</f>
        <v>195800486</v>
      </c>
      <c r="E150" s="32">
        <f>SUM(E145:E149)</f>
        <v>188703376</v>
      </c>
      <c r="F150" s="32">
        <f>SUM(F145:F149)</f>
        <v>35084842</v>
      </c>
      <c r="G150" s="37">
        <f t="shared" si="32"/>
        <v>0.17918669517500585</v>
      </c>
      <c r="H150" s="32">
        <f>SUM(H145:H149)</f>
        <v>44762137</v>
      </c>
      <c r="I150" s="37">
        <f t="shared" si="33"/>
        <v>0.22861095962754657</v>
      </c>
      <c r="J150" s="32">
        <f>SUM(J145:J149)</f>
        <v>30555967</v>
      </c>
      <c r="K150" s="37">
        <f t="shared" si="34"/>
        <v>0.16192591594121772</v>
      </c>
      <c r="L150" s="32">
        <f>SUM(L145:L149)</f>
        <v>0</v>
      </c>
      <c r="M150" s="37">
        <f t="shared" si="35"/>
        <v>0</v>
      </c>
      <c r="N150" s="32">
        <f t="shared" si="36"/>
        <v>110402946</v>
      </c>
      <c r="O150" s="37">
        <f t="shared" si="37"/>
        <v>0.58506078873755818</v>
      </c>
      <c r="P150" s="32">
        <f>SUM(P145:P149)</f>
        <v>48449296</v>
      </c>
      <c r="Q150" s="32">
        <f>SUM(Q145:Q149)</f>
        <v>188926835</v>
      </c>
      <c r="R150" s="32">
        <f>SUM(R145:R149)</f>
        <v>192613821</v>
      </c>
      <c r="S150" s="32">
        <f>SUM(S145:S149)</f>
        <v>153277244</v>
      </c>
      <c r="T150" s="37">
        <f t="shared" si="38"/>
        <v>0.79577489924775435</v>
      </c>
      <c r="U150" s="37">
        <f t="shared" si="39"/>
        <v>-0.36932072243113712</v>
      </c>
    </row>
    <row r="151" spans="1:21" ht="13" x14ac:dyDescent="0.3">
      <c r="A151" s="17" t="s">
        <v>29</v>
      </c>
      <c r="B151" s="11" t="s">
        <v>274</v>
      </c>
      <c r="C151" s="10" t="s">
        <v>275</v>
      </c>
      <c r="D151" s="31">
        <v>12342588</v>
      </c>
      <c r="E151" s="31">
        <v>16079430</v>
      </c>
      <c r="F151" s="31">
        <v>2164273</v>
      </c>
      <c r="G151" s="36">
        <f t="shared" si="32"/>
        <v>0.17535001573413939</v>
      </c>
      <c r="H151" s="31">
        <v>7851889</v>
      </c>
      <c r="I151" s="36">
        <f t="shared" si="33"/>
        <v>0.63616228622392645</v>
      </c>
      <c r="J151" s="31">
        <v>4030397</v>
      </c>
      <c r="K151" s="36">
        <f t="shared" si="34"/>
        <v>0.25065546477704742</v>
      </c>
      <c r="L151" s="31">
        <v>0</v>
      </c>
      <c r="M151" s="36">
        <f t="shared" si="35"/>
        <v>0</v>
      </c>
      <c r="N151" s="31">
        <f t="shared" si="36"/>
        <v>14046559</v>
      </c>
      <c r="O151" s="36">
        <f t="shared" si="37"/>
        <v>0.87357319258207533</v>
      </c>
      <c r="P151" s="31">
        <v>4246927</v>
      </c>
      <c r="Q151" s="31">
        <v>19471943</v>
      </c>
      <c r="R151" s="31">
        <v>17472543</v>
      </c>
      <c r="S151" s="31">
        <v>11823266</v>
      </c>
      <c r="T151" s="36">
        <f t="shared" si="38"/>
        <v>0.67667688670160953</v>
      </c>
      <c r="U151" s="36">
        <f t="shared" si="39"/>
        <v>-5.098510052091787E-2</v>
      </c>
    </row>
    <row r="152" spans="1:21" ht="13" x14ac:dyDescent="0.3">
      <c r="A152" s="17" t="s">
        <v>29</v>
      </c>
      <c r="B152" s="11" t="s">
        <v>276</v>
      </c>
      <c r="C152" s="10" t="s">
        <v>277</v>
      </c>
      <c r="D152" s="31">
        <v>103585800</v>
      </c>
      <c r="E152" s="31">
        <v>103505263</v>
      </c>
      <c r="F152" s="31">
        <v>21969342</v>
      </c>
      <c r="G152" s="36">
        <f t="shared" si="32"/>
        <v>0.21208835573987941</v>
      </c>
      <c r="H152" s="31">
        <v>23644018</v>
      </c>
      <c r="I152" s="36">
        <f t="shared" si="33"/>
        <v>0.22825539794064437</v>
      </c>
      <c r="J152" s="31">
        <v>23932963</v>
      </c>
      <c r="K152" s="36">
        <f t="shared" si="34"/>
        <v>0.23122459966117859</v>
      </c>
      <c r="L152" s="31">
        <v>0</v>
      </c>
      <c r="M152" s="36">
        <f t="shared" si="35"/>
        <v>0</v>
      </c>
      <c r="N152" s="31">
        <f t="shared" si="36"/>
        <v>69546323</v>
      </c>
      <c r="O152" s="36">
        <f t="shared" si="37"/>
        <v>0.67191098292267515</v>
      </c>
      <c r="P152" s="31">
        <v>20950101</v>
      </c>
      <c r="Q152" s="31">
        <v>101333000</v>
      </c>
      <c r="R152" s="31">
        <v>102160034</v>
      </c>
      <c r="S152" s="31">
        <v>69694045</v>
      </c>
      <c r="T152" s="36">
        <f t="shared" si="38"/>
        <v>0.68220459871812489</v>
      </c>
      <c r="U152" s="36">
        <f t="shared" si="39"/>
        <v>0.14237936132145612</v>
      </c>
    </row>
    <row r="153" spans="1:21" ht="13" x14ac:dyDescent="0.3">
      <c r="A153" s="17" t="s">
        <v>29</v>
      </c>
      <c r="B153" s="11" t="s">
        <v>278</v>
      </c>
      <c r="C153" s="10" t="s">
        <v>279</v>
      </c>
      <c r="D153" s="31">
        <v>28793245</v>
      </c>
      <c r="E153" s="31">
        <v>31227305</v>
      </c>
      <c r="F153" s="31">
        <v>5363926</v>
      </c>
      <c r="G153" s="36">
        <f t="shared" si="32"/>
        <v>0.18629112488015853</v>
      </c>
      <c r="H153" s="31">
        <v>6620711</v>
      </c>
      <c r="I153" s="36">
        <f t="shared" si="33"/>
        <v>0.22993973065557563</v>
      </c>
      <c r="J153" s="31">
        <v>5534300</v>
      </c>
      <c r="K153" s="36">
        <f t="shared" si="34"/>
        <v>0.177226308834528</v>
      </c>
      <c r="L153" s="31">
        <v>0</v>
      </c>
      <c r="M153" s="36">
        <f t="shared" si="35"/>
        <v>0</v>
      </c>
      <c r="N153" s="31">
        <f t="shared" si="36"/>
        <v>17518937</v>
      </c>
      <c r="O153" s="36">
        <f t="shared" si="37"/>
        <v>0.56101341438206087</v>
      </c>
      <c r="P153" s="31">
        <v>6481062</v>
      </c>
      <c r="Q153" s="31">
        <v>26065380</v>
      </c>
      <c r="R153" s="31">
        <v>26162035</v>
      </c>
      <c r="S153" s="31">
        <v>17218250</v>
      </c>
      <c r="T153" s="36">
        <f t="shared" si="38"/>
        <v>0.6581387877510293</v>
      </c>
      <c r="U153" s="36">
        <f t="shared" si="39"/>
        <v>-0.14608130581068346</v>
      </c>
    </row>
    <row r="154" spans="1:21" ht="13" x14ac:dyDescent="0.3">
      <c r="A154" s="17" t="s">
        <v>29</v>
      </c>
      <c r="B154" s="11" t="s">
        <v>280</v>
      </c>
      <c r="C154" s="10" t="s">
        <v>281</v>
      </c>
      <c r="D154" s="31">
        <v>8203532</v>
      </c>
      <c r="E154" s="31">
        <v>8203532</v>
      </c>
      <c r="F154" s="31">
        <v>1128122</v>
      </c>
      <c r="G154" s="36">
        <f t="shared" si="32"/>
        <v>0.13751662088963632</v>
      </c>
      <c r="H154" s="31">
        <v>3630886</v>
      </c>
      <c r="I154" s="36">
        <f t="shared" si="33"/>
        <v>0.44260033361240014</v>
      </c>
      <c r="J154" s="31">
        <v>1232191</v>
      </c>
      <c r="K154" s="36">
        <f t="shared" si="34"/>
        <v>0.15020249814348258</v>
      </c>
      <c r="L154" s="31">
        <v>0</v>
      </c>
      <c r="M154" s="36">
        <f t="shared" si="35"/>
        <v>0</v>
      </c>
      <c r="N154" s="31">
        <f t="shared" si="36"/>
        <v>5991199</v>
      </c>
      <c r="O154" s="36">
        <f t="shared" si="37"/>
        <v>0.73031945264551901</v>
      </c>
      <c r="P154" s="31">
        <v>1409729</v>
      </c>
      <c r="Q154" s="31">
        <v>8113690</v>
      </c>
      <c r="R154" s="31">
        <v>7614264</v>
      </c>
      <c r="S154" s="31">
        <v>3732669</v>
      </c>
      <c r="T154" s="36">
        <f t="shared" si="38"/>
        <v>0.49022059124821521</v>
      </c>
      <c r="U154" s="36">
        <f t="shared" si="39"/>
        <v>-0.12593768022080842</v>
      </c>
    </row>
    <row r="155" spans="1:21" ht="13" x14ac:dyDescent="0.3">
      <c r="A155" s="17" t="s">
        <v>29</v>
      </c>
      <c r="B155" s="11" t="s">
        <v>282</v>
      </c>
      <c r="C155" s="10" t="s">
        <v>283</v>
      </c>
      <c r="D155" s="31">
        <v>19149458</v>
      </c>
      <c r="E155" s="31">
        <v>15511191</v>
      </c>
      <c r="F155" s="31">
        <v>3169677</v>
      </c>
      <c r="G155" s="36">
        <f t="shared" si="32"/>
        <v>0.16552306597920421</v>
      </c>
      <c r="H155" s="31">
        <v>4098739</v>
      </c>
      <c r="I155" s="36">
        <f t="shared" si="33"/>
        <v>0.2140394260767067</v>
      </c>
      <c r="J155" s="31">
        <v>4640977</v>
      </c>
      <c r="K155" s="36">
        <f t="shared" si="34"/>
        <v>0.29920184723403898</v>
      </c>
      <c r="L155" s="31">
        <v>0</v>
      </c>
      <c r="M155" s="36">
        <f t="shared" si="35"/>
        <v>0</v>
      </c>
      <c r="N155" s="31">
        <f t="shared" si="36"/>
        <v>11909393</v>
      </c>
      <c r="O155" s="36">
        <f t="shared" si="37"/>
        <v>0.76779358851296464</v>
      </c>
      <c r="P155" s="31">
        <v>2871330</v>
      </c>
      <c r="Q155" s="31">
        <v>15008561</v>
      </c>
      <c r="R155" s="31">
        <v>14341121</v>
      </c>
      <c r="S155" s="31">
        <v>9984853</v>
      </c>
      <c r="T155" s="36">
        <f t="shared" si="38"/>
        <v>0.69623936650419449</v>
      </c>
      <c r="U155" s="36">
        <f t="shared" si="39"/>
        <v>0.61631613224533588</v>
      </c>
    </row>
    <row r="156" spans="1:21" ht="13" x14ac:dyDescent="0.3">
      <c r="A156" s="17" t="s">
        <v>44</v>
      </c>
      <c r="B156" s="11" t="s">
        <v>284</v>
      </c>
      <c r="C156" s="10" t="s">
        <v>285</v>
      </c>
      <c r="D156" s="31">
        <v>27437408</v>
      </c>
      <c r="E156" s="31">
        <v>23420525</v>
      </c>
      <c r="F156" s="31">
        <v>4936211</v>
      </c>
      <c r="G156" s="36">
        <f t="shared" si="32"/>
        <v>0.1799080656598466</v>
      </c>
      <c r="H156" s="31">
        <v>7010365</v>
      </c>
      <c r="I156" s="36">
        <f t="shared" si="33"/>
        <v>0.25550390911561327</v>
      </c>
      <c r="J156" s="31">
        <v>5929631</v>
      </c>
      <c r="K156" s="36">
        <f t="shared" si="34"/>
        <v>0.25318095986319694</v>
      </c>
      <c r="L156" s="31">
        <v>0</v>
      </c>
      <c r="M156" s="36">
        <f t="shared" si="35"/>
        <v>0</v>
      </c>
      <c r="N156" s="31">
        <f t="shared" si="36"/>
        <v>17876207</v>
      </c>
      <c r="O156" s="36">
        <f t="shared" si="37"/>
        <v>0.76327097705965175</v>
      </c>
      <c r="P156" s="31">
        <v>5926904</v>
      </c>
      <c r="Q156" s="31">
        <v>33347529</v>
      </c>
      <c r="R156" s="31">
        <v>27605081</v>
      </c>
      <c r="S156" s="31">
        <v>16575090</v>
      </c>
      <c r="T156" s="36">
        <f t="shared" si="38"/>
        <v>0.60043620230637973</v>
      </c>
      <c r="U156" s="36">
        <f t="shared" si="39"/>
        <v>4.6010530961870799E-4</v>
      </c>
    </row>
    <row r="157" spans="1:21" ht="14" x14ac:dyDescent="0.3">
      <c r="A157" s="18" t="s">
        <v>0</v>
      </c>
      <c r="B157" s="13" t="s">
        <v>286</v>
      </c>
      <c r="C157" s="12" t="s">
        <v>0</v>
      </c>
      <c r="D157" s="32">
        <f>SUM(D151:D156)</f>
        <v>199512031</v>
      </c>
      <c r="E157" s="32">
        <f>SUM(E151:E156)</f>
        <v>197947246</v>
      </c>
      <c r="F157" s="32">
        <f>SUM(F151:F156)</f>
        <v>38731551</v>
      </c>
      <c r="G157" s="37">
        <f t="shared" si="32"/>
        <v>0.19413140553914765</v>
      </c>
      <c r="H157" s="32">
        <f>SUM(H151:H156)</f>
        <v>52856608</v>
      </c>
      <c r="I157" s="37">
        <f t="shared" si="33"/>
        <v>0.26492942673717756</v>
      </c>
      <c r="J157" s="32">
        <f>SUM(J151:J156)</f>
        <v>45300459</v>
      </c>
      <c r="K157" s="37">
        <f t="shared" si="34"/>
        <v>0.22885117078112821</v>
      </c>
      <c r="L157" s="32">
        <f>SUM(L151:L156)</f>
        <v>0</v>
      </c>
      <c r="M157" s="37">
        <f t="shared" si="35"/>
        <v>0</v>
      </c>
      <c r="N157" s="32">
        <f t="shared" si="36"/>
        <v>136888618</v>
      </c>
      <c r="O157" s="37">
        <f t="shared" si="37"/>
        <v>0.6915409068131213</v>
      </c>
      <c r="P157" s="32">
        <f>SUM(P151:P156)</f>
        <v>41886053</v>
      </c>
      <c r="Q157" s="32">
        <f>SUM(Q151:Q156)</f>
        <v>203340103</v>
      </c>
      <c r="R157" s="32">
        <f>SUM(R151:R156)</f>
        <v>195355078</v>
      </c>
      <c r="S157" s="32">
        <f>SUM(S151:S156)</f>
        <v>129028173</v>
      </c>
      <c r="T157" s="37">
        <f t="shared" si="38"/>
        <v>0.66048026148570349</v>
      </c>
      <c r="U157" s="37">
        <f t="shared" si="39"/>
        <v>8.151653725883401E-2</v>
      </c>
    </row>
    <row r="158" spans="1:21" ht="13" x14ac:dyDescent="0.3">
      <c r="A158" s="17" t="s">
        <v>29</v>
      </c>
      <c r="B158" s="11" t="s">
        <v>287</v>
      </c>
      <c r="C158" s="10" t="s">
        <v>288</v>
      </c>
      <c r="D158" s="31">
        <v>26476724</v>
      </c>
      <c r="E158" s="31">
        <v>25444881</v>
      </c>
      <c r="F158" s="31">
        <v>4571371</v>
      </c>
      <c r="G158" s="36">
        <f t="shared" si="32"/>
        <v>0.17265621683407661</v>
      </c>
      <c r="H158" s="31">
        <v>6431421</v>
      </c>
      <c r="I158" s="36">
        <f t="shared" si="33"/>
        <v>0.24290848822535599</v>
      </c>
      <c r="J158" s="31">
        <v>4199845</v>
      </c>
      <c r="K158" s="36">
        <f t="shared" si="34"/>
        <v>0.16505657857075456</v>
      </c>
      <c r="L158" s="31">
        <v>0</v>
      </c>
      <c r="M158" s="36">
        <f t="shared" si="35"/>
        <v>0</v>
      </c>
      <c r="N158" s="31">
        <f t="shared" si="36"/>
        <v>15202637</v>
      </c>
      <c r="O158" s="36">
        <f t="shared" si="37"/>
        <v>0.59747329924631987</v>
      </c>
      <c r="P158" s="31">
        <v>5506741</v>
      </c>
      <c r="Q158" s="31">
        <v>25715779</v>
      </c>
      <c r="R158" s="31">
        <v>24358640</v>
      </c>
      <c r="S158" s="31">
        <v>16830989</v>
      </c>
      <c r="T158" s="36">
        <f t="shared" si="38"/>
        <v>0.69096587494211503</v>
      </c>
      <c r="U158" s="36">
        <f t="shared" si="39"/>
        <v>-0.2373265784608356</v>
      </c>
    </row>
    <row r="159" spans="1:21" ht="13" x14ac:dyDescent="0.3">
      <c r="A159" s="17" t="s">
        <v>29</v>
      </c>
      <c r="B159" s="11" t="s">
        <v>289</v>
      </c>
      <c r="C159" s="10" t="s">
        <v>290</v>
      </c>
      <c r="D159" s="31">
        <v>109657782</v>
      </c>
      <c r="E159" s="31">
        <v>103726702</v>
      </c>
      <c r="F159" s="31">
        <v>32949746</v>
      </c>
      <c r="G159" s="36">
        <f t="shared" si="32"/>
        <v>0.30047795422307555</v>
      </c>
      <c r="H159" s="31">
        <v>19510887</v>
      </c>
      <c r="I159" s="36">
        <f t="shared" si="33"/>
        <v>0.17792523835654456</v>
      </c>
      <c r="J159" s="31">
        <v>17487641</v>
      </c>
      <c r="K159" s="36">
        <f t="shared" si="34"/>
        <v>0.16859343508289698</v>
      </c>
      <c r="L159" s="31">
        <v>0</v>
      </c>
      <c r="M159" s="36">
        <f t="shared" si="35"/>
        <v>0</v>
      </c>
      <c r="N159" s="31">
        <f t="shared" si="36"/>
        <v>69948274</v>
      </c>
      <c r="O159" s="36">
        <f t="shared" si="37"/>
        <v>0.674351663084786</v>
      </c>
      <c r="P159" s="31">
        <v>15797974</v>
      </c>
      <c r="Q159" s="31">
        <v>116139028</v>
      </c>
      <c r="R159" s="31">
        <v>99780718</v>
      </c>
      <c r="S159" s="31">
        <v>61874743</v>
      </c>
      <c r="T159" s="36">
        <f t="shared" si="38"/>
        <v>0.62010721349990683</v>
      </c>
      <c r="U159" s="36">
        <f t="shared" si="39"/>
        <v>0.10695466393348929</v>
      </c>
    </row>
    <row r="160" spans="1:21" ht="13" x14ac:dyDescent="0.3">
      <c r="A160" s="17" t="s">
        <v>29</v>
      </c>
      <c r="B160" s="11" t="s">
        <v>291</v>
      </c>
      <c r="C160" s="10" t="s">
        <v>292</v>
      </c>
      <c r="D160" s="31">
        <v>20862475</v>
      </c>
      <c r="E160" s="31">
        <v>20555785</v>
      </c>
      <c r="F160" s="31">
        <v>3470125</v>
      </c>
      <c r="G160" s="36">
        <f t="shared" si="32"/>
        <v>0.16633333293389208</v>
      </c>
      <c r="H160" s="31">
        <v>8507713</v>
      </c>
      <c r="I160" s="36">
        <f t="shared" si="33"/>
        <v>0.40779979364864427</v>
      </c>
      <c r="J160" s="31">
        <v>4441597</v>
      </c>
      <c r="K160" s="36">
        <f t="shared" si="34"/>
        <v>0.21607528002457702</v>
      </c>
      <c r="L160" s="31">
        <v>0</v>
      </c>
      <c r="M160" s="36">
        <f t="shared" si="35"/>
        <v>0</v>
      </c>
      <c r="N160" s="31">
        <f t="shared" si="36"/>
        <v>16419435</v>
      </c>
      <c r="O160" s="36">
        <f t="shared" si="37"/>
        <v>0.79877440827484814</v>
      </c>
      <c r="P160" s="31">
        <v>4112459</v>
      </c>
      <c r="Q160" s="31">
        <v>20368218</v>
      </c>
      <c r="R160" s="31">
        <v>20810124</v>
      </c>
      <c r="S160" s="31">
        <v>15503478</v>
      </c>
      <c r="T160" s="36">
        <f t="shared" si="38"/>
        <v>0.7449969063134847</v>
      </c>
      <c r="U160" s="36">
        <f t="shared" si="39"/>
        <v>8.0034354141889308E-2</v>
      </c>
    </row>
    <row r="161" spans="1:21" ht="13" x14ac:dyDescent="0.3">
      <c r="A161" s="17" t="s">
        <v>29</v>
      </c>
      <c r="B161" s="11" t="s">
        <v>293</v>
      </c>
      <c r="C161" s="10" t="s">
        <v>294</v>
      </c>
      <c r="D161" s="31">
        <v>11659309</v>
      </c>
      <c r="E161" s="31">
        <v>11449504</v>
      </c>
      <c r="F161" s="31">
        <v>3280797</v>
      </c>
      <c r="G161" s="36">
        <f t="shared" si="32"/>
        <v>0.28138863117874308</v>
      </c>
      <c r="H161" s="31">
        <v>3092910</v>
      </c>
      <c r="I161" s="36">
        <f t="shared" si="33"/>
        <v>0.26527386828842087</v>
      </c>
      <c r="J161" s="31">
        <v>2185664</v>
      </c>
      <c r="K161" s="36">
        <f t="shared" si="34"/>
        <v>0.19089595496887901</v>
      </c>
      <c r="L161" s="31">
        <v>0</v>
      </c>
      <c r="M161" s="36">
        <f t="shared" si="35"/>
        <v>0</v>
      </c>
      <c r="N161" s="31">
        <f t="shared" si="36"/>
        <v>8559371</v>
      </c>
      <c r="O161" s="36">
        <f t="shared" si="37"/>
        <v>0.74757570284267338</v>
      </c>
      <c r="P161" s="31">
        <v>3029160</v>
      </c>
      <c r="Q161" s="31">
        <v>12418926</v>
      </c>
      <c r="R161" s="31">
        <v>9926556</v>
      </c>
      <c r="S161" s="31">
        <v>8708302</v>
      </c>
      <c r="T161" s="36">
        <f t="shared" si="38"/>
        <v>0.87727324562516951</v>
      </c>
      <c r="U161" s="36">
        <f t="shared" si="39"/>
        <v>-0.27845871462715732</v>
      </c>
    </row>
    <row r="162" spans="1:21" ht="13" x14ac:dyDescent="0.3">
      <c r="A162" s="17" t="s">
        <v>44</v>
      </c>
      <c r="B162" s="11" t="s">
        <v>295</v>
      </c>
      <c r="C162" s="10" t="s">
        <v>296</v>
      </c>
      <c r="D162" s="31">
        <v>253788934</v>
      </c>
      <c r="E162" s="31">
        <v>249236286</v>
      </c>
      <c r="F162" s="31">
        <v>58929716</v>
      </c>
      <c r="G162" s="36">
        <f t="shared" si="32"/>
        <v>0.23219970654827685</v>
      </c>
      <c r="H162" s="31">
        <v>54981585</v>
      </c>
      <c r="I162" s="36">
        <f t="shared" si="33"/>
        <v>0.21664295654435428</v>
      </c>
      <c r="J162" s="31">
        <v>51644311</v>
      </c>
      <c r="K162" s="36">
        <f t="shared" si="34"/>
        <v>0.20721024144935302</v>
      </c>
      <c r="L162" s="31">
        <v>0</v>
      </c>
      <c r="M162" s="36">
        <f t="shared" si="35"/>
        <v>0</v>
      </c>
      <c r="N162" s="31">
        <f t="shared" si="36"/>
        <v>165555612</v>
      </c>
      <c r="O162" s="36">
        <f t="shared" si="37"/>
        <v>0.66425164111135893</v>
      </c>
      <c r="P162" s="31">
        <v>48346019</v>
      </c>
      <c r="Q162" s="31">
        <v>258658694</v>
      </c>
      <c r="R162" s="31">
        <v>244658666</v>
      </c>
      <c r="S162" s="31">
        <v>158175043</v>
      </c>
      <c r="T162" s="36">
        <f t="shared" si="38"/>
        <v>0.64651314251831982</v>
      </c>
      <c r="U162" s="36">
        <f t="shared" si="39"/>
        <v>6.8222618288384718E-2</v>
      </c>
    </row>
    <row r="163" spans="1:21" ht="14" x14ac:dyDescent="0.3">
      <c r="A163" s="18" t="s">
        <v>0</v>
      </c>
      <c r="B163" s="13" t="s">
        <v>297</v>
      </c>
      <c r="C163" s="12" t="s">
        <v>0</v>
      </c>
      <c r="D163" s="32">
        <f>SUM(D158:D162)</f>
        <v>422445224</v>
      </c>
      <c r="E163" s="32">
        <f>SUM(E158:E162)</f>
        <v>410413158</v>
      </c>
      <c r="F163" s="32">
        <f>SUM(F158:F162)</f>
        <v>103201755</v>
      </c>
      <c r="G163" s="37">
        <f t="shared" si="32"/>
        <v>0.24429618122514268</v>
      </c>
      <c r="H163" s="32">
        <f>SUM(H158:H162)</f>
        <v>92524516</v>
      </c>
      <c r="I163" s="37">
        <f t="shared" si="33"/>
        <v>0.21902133281071251</v>
      </c>
      <c r="J163" s="32">
        <f>SUM(J158:J162)</f>
        <v>79959058</v>
      </c>
      <c r="K163" s="37">
        <f t="shared" si="34"/>
        <v>0.19482576628305859</v>
      </c>
      <c r="L163" s="32">
        <f>SUM(L158:L162)</f>
        <v>0</v>
      </c>
      <c r="M163" s="37">
        <f t="shared" si="35"/>
        <v>0</v>
      </c>
      <c r="N163" s="32">
        <f t="shared" si="36"/>
        <v>275685329</v>
      </c>
      <c r="O163" s="37">
        <f t="shared" si="37"/>
        <v>0.67172634119103947</v>
      </c>
      <c r="P163" s="32">
        <f>SUM(P158:P162)</f>
        <v>76792353</v>
      </c>
      <c r="Q163" s="32">
        <f>SUM(Q158:Q162)</f>
        <v>433300645</v>
      </c>
      <c r="R163" s="32">
        <f>SUM(R158:R162)</f>
        <v>399534704</v>
      </c>
      <c r="S163" s="32">
        <f>SUM(S158:S162)</f>
        <v>261092555</v>
      </c>
      <c r="T163" s="37">
        <f t="shared" si="38"/>
        <v>0.65349155501645739</v>
      </c>
      <c r="U163" s="37">
        <f t="shared" si="39"/>
        <v>4.1237244026107733E-2</v>
      </c>
    </row>
    <row r="164" spans="1:21" ht="13" x14ac:dyDescent="0.3">
      <c r="A164" s="17" t="s">
        <v>29</v>
      </c>
      <c r="B164" s="11" t="s">
        <v>298</v>
      </c>
      <c r="C164" s="10" t="s">
        <v>299</v>
      </c>
      <c r="D164" s="31">
        <v>35363026</v>
      </c>
      <c r="E164" s="31">
        <v>33784805</v>
      </c>
      <c r="F164" s="31">
        <v>6594344</v>
      </c>
      <c r="G164" s="36">
        <f t="shared" si="32"/>
        <v>0.18647567094512782</v>
      </c>
      <c r="H164" s="31">
        <v>8195724</v>
      </c>
      <c r="I164" s="36">
        <f t="shared" si="33"/>
        <v>0.23175969160557697</v>
      </c>
      <c r="J164" s="31">
        <v>8539634</v>
      </c>
      <c r="K164" s="36">
        <f t="shared" si="34"/>
        <v>0.252765525803686</v>
      </c>
      <c r="L164" s="31">
        <v>0</v>
      </c>
      <c r="M164" s="36">
        <f t="shared" si="35"/>
        <v>0</v>
      </c>
      <c r="N164" s="31">
        <f t="shared" si="36"/>
        <v>23329702</v>
      </c>
      <c r="O164" s="36">
        <f t="shared" si="37"/>
        <v>0.69053830560809804</v>
      </c>
      <c r="P164" s="31">
        <v>6033617</v>
      </c>
      <c r="Q164" s="31">
        <v>25012212</v>
      </c>
      <c r="R164" s="31">
        <v>26687014</v>
      </c>
      <c r="S164" s="31">
        <v>20539922</v>
      </c>
      <c r="T164" s="36">
        <f t="shared" si="38"/>
        <v>0.76965980532704037</v>
      </c>
      <c r="U164" s="36">
        <f t="shared" si="39"/>
        <v>0.41534240572446013</v>
      </c>
    </row>
    <row r="165" spans="1:21" ht="13" x14ac:dyDescent="0.3">
      <c r="A165" s="17" t="s">
        <v>29</v>
      </c>
      <c r="B165" s="11" t="s">
        <v>300</v>
      </c>
      <c r="C165" s="10" t="s">
        <v>301</v>
      </c>
      <c r="D165" s="31">
        <v>17717083</v>
      </c>
      <c r="E165" s="31">
        <v>19472372</v>
      </c>
      <c r="F165" s="31">
        <v>3075500</v>
      </c>
      <c r="G165" s="36">
        <f t="shared" si="32"/>
        <v>0.17358952373819098</v>
      </c>
      <c r="H165" s="31">
        <v>3963430</v>
      </c>
      <c r="I165" s="36">
        <f t="shared" si="33"/>
        <v>0.22370669031691051</v>
      </c>
      <c r="J165" s="31">
        <v>3295909</v>
      </c>
      <c r="K165" s="36">
        <f t="shared" si="34"/>
        <v>0.16926078651332258</v>
      </c>
      <c r="L165" s="31">
        <v>0</v>
      </c>
      <c r="M165" s="36">
        <f t="shared" si="35"/>
        <v>0</v>
      </c>
      <c r="N165" s="31">
        <f t="shared" si="36"/>
        <v>10334839</v>
      </c>
      <c r="O165" s="36">
        <f t="shared" si="37"/>
        <v>0.53074371216819405</v>
      </c>
      <c r="P165" s="31">
        <v>3482666</v>
      </c>
      <c r="Q165" s="31">
        <v>16811949</v>
      </c>
      <c r="R165" s="31">
        <v>16983532</v>
      </c>
      <c r="S165" s="31">
        <v>10176967</v>
      </c>
      <c r="T165" s="36">
        <f t="shared" si="38"/>
        <v>0.59922559100191874</v>
      </c>
      <c r="U165" s="36">
        <f t="shared" si="39"/>
        <v>-5.3624723128775531E-2</v>
      </c>
    </row>
    <row r="166" spans="1:21" ht="13" x14ac:dyDescent="0.3">
      <c r="A166" s="17" t="s">
        <v>29</v>
      </c>
      <c r="B166" s="11" t="s">
        <v>302</v>
      </c>
      <c r="C166" s="10" t="s">
        <v>303</v>
      </c>
      <c r="D166" s="31">
        <v>27024522</v>
      </c>
      <c r="E166" s="31">
        <v>26451824</v>
      </c>
      <c r="F166" s="31">
        <v>4532236</v>
      </c>
      <c r="G166" s="36">
        <f t="shared" si="32"/>
        <v>0.16770827620928874</v>
      </c>
      <c r="H166" s="31">
        <v>5551544</v>
      </c>
      <c r="I166" s="36">
        <f t="shared" si="33"/>
        <v>0.20542616812981929</v>
      </c>
      <c r="J166" s="31">
        <v>4412924</v>
      </c>
      <c r="K166" s="36">
        <f t="shared" si="34"/>
        <v>0.1668287222839529</v>
      </c>
      <c r="L166" s="31">
        <v>0</v>
      </c>
      <c r="M166" s="36">
        <f t="shared" si="35"/>
        <v>0</v>
      </c>
      <c r="N166" s="31">
        <f t="shared" si="36"/>
        <v>14496704</v>
      </c>
      <c r="O166" s="36">
        <f t="shared" si="37"/>
        <v>0.54804175318874038</v>
      </c>
      <c r="P166" s="31">
        <v>4270820</v>
      </c>
      <c r="Q166" s="31">
        <v>30962617</v>
      </c>
      <c r="R166" s="31">
        <v>27996277</v>
      </c>
      <c r="S166" s="31">
        <v>14265644</v>
      </c>
      <c r="T166" s="36">
        <f t="shared" si="38"/>
        <v>0.50955503833599014</v>
      </c>
      <c r="U166" s="36">
        <f t="shared" si="39"/>
        <v>3.3273235584735383E-2</v>
      </c>
    </row>
    <row r="167" spans="1:21" ht="13" x14ac:dyDescent="0.3">
      <c r="A167" s="17" t="s">
        <v>29</v>
      </c>
      <c r="B167" s="11" t="s">
        <v>304</v>
      </c>
      <c r="C167" s="10" t="s">
        <v>305</v>
      </c>
      <c r="D167" s="31">
        <v>24432225</v>
      </c>
      <c r="E167" s="31">
        <v>23804890</v>
      </c>
      <c r="F167" s="31">
        <v>4050751</v>
      </c>
      <c r="G167" s="36">
        <f t="shared" si="32"/>
        <v>0.16579541977859161</v>
      </c>
      <c r="H167" s="31">
        <v>3736514</v>
      </c>
      <c r="I167" s="36">
        <f t="shared" si="33"/>
        <v>0.15293384045047065</v>
      </c>
      <c r="J167" s="31">
        <v>1462923</v>
      </c>
      <c r="K167" s="36">
        <f t="shared" si="34"/>
        <v>6.1454726318836174E-2</v>
      </c>
      <c r="L167" s="31">
        <v>0</v>
      </c>
      <c r="M167" s="36">
        <f t="shared" si="35"/>
        <v>0</v>
      </c>
      <c r="N167" s="31">
        <f t="shared" si="36"/>
        <v>9250188</v>
      </c>
      <c r="O167" s="36">
        <f t="shared" si="37"/>
        <v>0.38858352212507596</v>
      </c>
      <c r="P167" s="31">
        <v>2205628</v>
      </c>
      <c r="Q167" s="31">
        <v>24550081</v>
      </c>
      <c r="R167" s="31">
        <v>20492081</v>
      </c>
      <c r="S167" s="31">
        <v>7050863</v>
      </c>
      <c r="T167" s="36">
        <f t="shared" si="38"/>
        <v>0.34407745118711958</v>
      </c>
      <c r="U167" s="36">
        <f t="shared" si="39"/>
        <v>-0.33673176075022626</v>
      </c>
    </row>
    <row r="168" spans="1:21" ht="13" x14ac:dyDescent="0.3">
      <c r="A168" s="17" t="s">
        <v>44</v>
      </c>
      <c r="B168" s="11" t="s">
        <v>306</v>
      </c>
      <c r="C168" s="10" t="s">
        <v>307</v>
      </c>
      <c r="D168" s="31">
        <v>217958155</v>
      </c>
      <c r="E168" s="31">
        <v>220252158</v>
      </c>
      <c r="F168" s="31">
        <v>24588835</v>
      </c>
      <c r="G168" s="36">
        <f t="shared" si="32"/>
        <v>0.11281447578779513</v>
      </c>
      <c r="H168" s="31">
        <v>29892906</v>
      </c>
      <c r="I168" s="36">
        <f t="shared" si="33"/>
        <v>0.13714974784953562</v>
      </c>
      <c r="J168" s="31">
        <v>97182309</v>
      </c>
      <c r="K168" s="36">
        <f t="shared" si="34"/>
        <v>0.44123204005111266</v>
      </c>
      <c r="L168" s="31">
        <v>0</v>
      </c>
      <c r="M168" s="36">
        <f t="shared" si="35"/>
        <v>0</v>
      </c>
      <c r="N168" s="31">
        <f t="shared" si="36"/>
        <v>151664050</v>
      </c>
      <c r="O168" s="36">
        <f t="shared" si="37"/>
        <v>0.6885927991679428</v>
      </c>
      <c r="P168" s="31">
        <v>69129218</v>
      </c>
      <c r="Q168" s="31">
        <v>155538598</v>
      </c>
      <c r="R168" s="31">
        <v>151846061</v>
      </c>
      <c r="S168" s="31">
        <v>98320231</v>
      </c>
      <c r="T168" s="36">
        <f t="shared" si="38"/>
        <v>0.64749938426127496</v>
      </c>
      <c r="U168" s="36">
        <f t="shared" si="39"/>
        <v>0.4058065722658688</v>
      </c>
    </row>
    <row r="169" spans="1:21" ht="14" x14ac:dyDescent="0.3">
      <c r="A169" s="18" t="s">
        <v>0</v>
      </c>
      <c r="B169" s="13" t="s">
        <v>308</v>
      </c>
      <c r="C169" s="12" t="s">
        <v>0</v>
      </c>
      <c r="D169" s="32">
        <f>SUM(D164:D168)</f>
        <v>322495011</v>
      </c>
      <c r="E169" s="32">
        <f>SUM(E164:E168)</f>
        <v>323766049</v>
      </c>
      <c r="F169" s="32">
        <f>SUM(F164:F168)</f>
        <v>42841666</v>
      </c>
      <c r="G169" s="37">
        <f t="shared" si="32"/>
        <v>0.13284443026624063</v>
      </c>
      <c r="H169" s="32">
        <f>SUM(H164:H168)</f>
        <v>51340118</v>
      </c>
      <c r="I169" s="37">
        <f t="shared" si="33"/>
        <v>0.15919662707588367</v>
      </c>
      <c r="J169" s="32">
        <f>SUM(J164:J168)</f>
        <v>114893699</v>
      </c>
      <c r="K169" s="37">
        <f t="shared" si="34"/>
        <v>0.35486642084575087</v>
      </c>
      <c r="L169" s="32">
        <f>SUM(L164:L168)</f>
        <v>0</v>
      </c>
      <c r="M169" s="37">
        <f t="shared" si="35"/>
        <v>0</v>
      </c>
      <c r="N169" s="32">
        <f t="shared" si="36"/>
        <v>209075483</v>
      </c>
      <c r="O169" s="37">
        <f t="shared" si="37"/>
        <v>0.64576098589015429</v>
      </c>
      <c r="P169" s="32">
        <f>SUM(P164:P168)</f>
        <v>85121949</v>
      </c>
      <c r="Q169" s="32">
        <f>SUM(Q164:Q168)</f>
        <v>252875457</v>
      </c>
      <c r="R169" s="32">
        <f>SUM(R164:R168)</f>
        <v>244004965</v>
      </c>
      <c r="S169" s="32">
        <f>SUM(S164:S168)</f>
        <v>150353627</v>
      </c>
      <c r="T169" s="37">
        <f t="shared" si="38"/>
        <v>0.616190850870596</v>
      </c>
      <c r="U169" s="37">
        <f t="shared" si="39"/>
        <v>0.34975409221421838</v>
      </c>
    </row>
    <row r="170" spans="1:21" ht="14" x14ac:dyDescent="0.3">
      <c r="A170" s="18" t="s">
        <v>0</v>
      </c>
      <c r="B170" s="13" t="s">
        <v>309</v>
      </c>
      <c r="C170" s="12" t="s">
        <v>0</v>
      </c>
      <c r="D170" s="32">
        <f>SUM(D105,D107:D111,D113:D120,D122:D125,D127:D131,D133:D136,D138:D143,D145:D149,D151:D156,D158:D162,D164:D168)</f>
        <v>3302520710</v>
      </c>
      <c r="E170" s="32">
        <f>SUM(E105,E107:E111,E113:E120,E122:E125,E127:E131,E133:E136,E138:E143,E145:E149,E151:E156,E158:E162,E164:E168)</f>
        <v>3294082462</v>
      </c>
      <c r="F170" s="32">
        <f>SUM(F105,F107:F111,F113:F120,F122:F125,F127:F131,F133:F136,F138:F143,F145:F149,F151:F156,F158:F162,F164:F168)</f>
        <v>638483082</v>
      </c>
      <c r="G170" s="37">
        <f t="shared" si="32"/>
        <v>0.19333204484280131</v>
      </c>
      <c r="H170" s="32">
        <f>SUM(H105,H107:H111,H113:H120,H122:H125,H127:H131,H133:H136,H138:H143,H145:H149,H151:H156,H158:H162,H164:H168)</f>
        <v>704374150</v>
      </c>
      <c r="I170" s="37">
        <f t="shared" si="33"/>
        <v>0.21328379497126607</v>
      </c>
      <c r="J170" s="32">
        <f>SUM(J105,J107:J111,J113:J120,J122:J125,J127:J131,J133:J136,J138:J143,J145:J149,J151:J156,J158:J162,J164:J168)</f>
        <v>720661603</v>
      </c>
      <c r="K170" s="37">
        <f t="shared" si="34"/>
        <v>0.2187746091099525</v>
      </c>
      <c r="L170" s="32">
        <f>SUM(L105,L107:L111,L113:L120,L122:L125,L127:L131,L133:L136,L138:L143,L145:L149,L151:L156,L158:L162,L164:L168)</f>
        <v>0</v>
      </c>
      <c r="M170" s="37">
        <f t="shared" si="35"/>
        <v>0</v>
      </c>
      <c r="N170" s="32">
        <f t="shared" si="36"/>
        <v>2063518835</v>
      </c>
      <c r="O170" s="37">
        <f t="shared" si="37"/>
        <v>0.62643205165760663</v>
      </c>
      <c r="P170" s="32">
        <f>SUM(P105,P107:P111,P113:P120,P122:P125,P127:P131,P133:P136,P138:P143,P145:P149,P151:P156,P158:P162,P164:P168)</f>
        <v>716148832</v>
      </c>
      <c r="Q170" s="32">
        <f>SUM(Q105,Q107:Q111,Q113:Q120,Q122:Q125,Q127:Q131,Q133:Q136,Q138:Q143,Q145:Q149,Q151:Q156,Q158:Q162,Q164:Q168)</f>
        <v>3355975633</v>
      </c>
      <c r="R170" s="32">
        <f>SUM(R105,R107:R111,R113:R120,R122:R125,R127:R131,R133:R136,R138:R143,R145:R149,R151:R156,R158:R162,R164:R168)</f>
        <v>3190627523</v>
      </c>
      <c r="S170" s="32">
        <f>SUM(S105,S107:S111,S113:S120,S122:S125,S127:S131,S133:S136,S138:S143,S145:S149,S151:S156,S158:S162,S164:S168)</f>
        <v>2053284373</v>
      </c>
      <c r="T170" s="37">
        <f t="shared" si="38"/>
        <v>0.643536219191575</v>
      </c>
      <c r="U170" s="37">
        <f t="shared" si="39"/>
        <v>6.3014429380512382E-3</v>
      </c>
    </row>
    <row r="171" spans="1:21" ht="14.5" customHeight="1" x14ac:dyDescent="0.3">
      <c r="A171" s="16" t="s">
        <v>0</v>
      </c>
      <c r="B171" s="14" t="s">
        <v>618</v>
      </c>
      <c r="D171" s="33"/>
      <c r="E171" s="33"/>
      <c r="F171" s="33"/>
      <c r="G171" s="38"/>
      <c r="H171" s="33"/>
      <c r="I171" s="38"/>
      <c r="J171" s="33"/>
      <c r="K171" s="38"/>
      <c r="L171" s="33"/>
      <c r="M171" s="38"/>
      <c r="N171" s="33"/>
      <c r="O171" s="38"/>
      <c r="P171" s="33"/>
      <c r="Q171" s="33"/>
      <c r="R171" s="33"/>
      <c r="S171" s="33"/>
      <c r="T171" s="38"/>
      <c r="U171" s="38"/>
    </row>
    <row r="172" spans="1:21" ht="14.5" customHeight="1" x14ac:dyDescent="0.3">
      <c r="A172" s="16" t="s">
        <v>0</v>
      </c>
      <c r="B172" s="9" t="s">
        <v>310</v>
      </c>
      <c r="D172" s="33"/>
      <c r="E172" s="33"/>
      <c r="F172" s="33"/>
      <c r="G172" s="38"/>
      <c r="H172" s="33"/>
      <c r="I172" s="38"/>
      <c r="J172" s="33"/>
      <c r="K172" s="38"/>
      <c r="L172" s="33"/>
      <c r="M172" s="38"/>
      <c r="N172" s="33"/>
      <c r="O172" s="38"/>
      <c r="P172" s="33"/>
      <c r="Q172" s="33"/>
      <c r="R172" s="33"/>
      <c r="S172" s="33"/>
      <c r="T172" s="38"/>
      <c r="U172" s="38"/>
    </row>
    <row r="173" spans="1:21" ht="13" x14ac:dyDescent="0.3">
      <c r="A173" s="17" t="s">
        <v>29</v>
      </c>
      <c r="B173" s="11" t="s">
        <v>311</v>
      </c>
      <c r="C173" s="10" t="s">
        <v>312</v>
      </c>
      <c r="D173" s="31">
        <v>28299495</v>
      </c>
      <c r="E173" s="31">
        <v>24857136</v>
      </c>
      <c r="F173" s="31">
        <v>4349958</v>
      </c>
      <c r="G173" s="36">
        <f t="shared" ref="G173:G205" si="40">IF(($D173     =0),0,($F173     /$D173     ))</f>
        <v>0.15371150615938553</v>
      </c>
      <c r="H173" s="31">
        <v>3871014</v>
      </c>
      <c r="I173" s="36">
        <f t="shared" ref="I173:I205" si="41">IF(($D173     =0),0,($H173     /$D173     ))</f>
        <v>0.13678738790215161</v>
      </c>
      <c r="J173" s="31">
        <v>3992778</v>
      </c>
      <c r="K173" s="36">
        <f t="shared" ref="K173:K205" si="42">IF(($E173     =0),0,($J173     /$E173     ))</f>
        <v>0.16062904431146049</v>
      </c>
      <c r="L173" s="31">
        <v>0</v>
      </c>
      <c r="M173" s="36">
        <f t="shared" ref="M173:M205" si="43">IF(($E173     =0),0,($L173     /$E173     ))</f>
        <v>0</v>
      </c>
      <c r="N173" s="31">
        <f t="shared" ref="N173:N205" si="44">$F173     +$H173     +$J173</f>
        <v>12213750</v>
      </c>
      <c r="O173" s="36">
        <f t="shared" ref="O173:O205" si="45">IF(($E173     =0),0,($N173     /$E173     ))</f>
        <v>0.49135789416769493</v>
      </c>
      <c r="P173" s="31">
        <v>3699250</v>
      </c>
      <c r="Q173" s="31">
        <v>30595551</v>
      </c>
      <c r="R173" s="31">
        <v>26756356</v>
      </c>
      <c r="S173" s="31">
        <v>12343038</v>
      </c>
      <c r="T173" s="36">
        <f t="shared" ref="T173:T205" si="46">IF(($R173     =0),0,($S173     /$R173     ))</f>
        <v>0.46131237004022518</v>
      </c>
      <c r="U173" s="36">
        <f t="shared" ref="U173:U205" si="47">IF(($P173     =0),0,(($J173     /$P173     )-1))</f>
        <v>7.9347975941069127E-2</v>
      </c>
    </row>
    <row r="174" spans="1:21" ht="13" x14ac:dyDescent="0.3">
      <c r="A174" s="17" t="s">
        <v>29</v>
      </c>
      <c r="B174" s="11" t="s">
        <v>313</v>
      </c>
      <c r="C174" s="10" t="s">
        <v>314</v>
      </c>
      <c r="D174" s="31">
        <v>23991324</v>
      </c>
      <c r="E174" s="31">
        <v>21311324</v>
      </c>
      <c r="F174" s="31">
        <v>4176387</v>
      </c>
      <c r="G174" s="36">
        <f t="shared" si="40"/>
        <v>0.17407905457823003</v>
      </c>
      <c r="H174" s="31">
        <v>4120694</v>
      </c>
      <c r="I174" s="36">
        <f t="shared" si="41"/>
        <v>0.17175767373238759</v>
      </c>
      <c r="J174" s="31">
        <v>6257936</v>
      </c>
      <c r="K174" s="36">
        <f t="shared" si="42"/>
        <v>0.29364369853323052</v>
      </c>
      <c r="L174" s="31">
        <v>0</v>
      </c>
      <c r="M174" s="36">
        <f t="shared" si="43"/>
        <v>0</v>
      </c>
      <c r="N174" s="31">
        <f t="shared" si="44"/>
        <v>14555017</v>
      </c>
      <c r="O174" s="36">
        <f t="shared" si="45"/>
        <v>0.6829710345542116</v>
      </c>
      <c r="P174" s="31">
        <v>4588268</v>
      </c>
      <c r="Q174" s="31">
        <v>18029452</v>
      </c>
      <c r="R174" s="31">
        <v>19278367</v>
      </c>
      <c r="S174" s="31">
        <v>13251781</v>
      </c>
      <c r="T174" s="36">
        <f t="shared" si="46"/>
        <v>0.68739126088843516</v>
      </c>
      <c r="U174" s="36">
        <f t="shared" si="47"/>
        <v>0.36389940605038773</v>
      </c>
    </row>
    <row r="175" spans="1:21" ht="13" x14ac:dyDescent="0.3">
      <c r="A175" s="17" t="s">
        <v>29</v>
      </c>
      <c r="B175" s="11" t="s">
        <v>315</v>
      </c>
      <c r="C175" s="10" t="s">
        <v>316</v>
      </c>
      <c r="D175" s="31">
        <v>52588922</v>
      </c>
      <c r="E175" s="31">
        <v>49283192</v>
      </c>
      <c r="F175" s="31">
        <v>12159151</v>
      </c>
      <c r="G175" s="36">
        <f t="shared" si="40"/>
        <v>0.2312112615656963</v>
      </c>
      <c r="H175" s="31">
        <v>11871680</v>
      </c>
      <c r="I175" s="36">
        <f t="shared" si="41"/>
        <v>0.22574488216358571</v>
      </c>
      <c r="J175" s="31">
        <v>9536489</v>
      </c>
      <c r="K175" s="36">
        <f t="shared" si="42"/>
        <v>0.19350388262188861</v>
      </c>
      <c r="L175" s="31">
        <v>0</v>
      </c>
      <c r="M175" s="36">
        <f t="shared" si="43"/>
        <v>0</v>
      </c>
      <c r="N175" s="31">
        <f t="shared" si="44"/>
        <v>33567320</v>
      </c>
      <c r="O175" s="36">
        <f t="shared" si="45"/>
        <v>0.68111091505598909</v>
      </c>
      <c r="P175" s="31">
        <v>11632583</v>
      </c>
      <c r="Q175" s="31">
        <v>52170725</v>
      </c>
      <c r="R175" s="31">
        <v>52220725</v>
      </c>
      <c r="S175" s="31">
        <v>34954785</v>
      </c>
      <c r="T175" s="36">
        <f t="shared" si="46"/>
        <v>0.66936613767809616</v>
      </c>
      <c r="U175" s="36">
        <f t="shared" si="47"/>
        <v>-0.18019162210147133</v>
      </c>
    </row>
    <row r="176" spans="1:21" ht="13" x14ac:dyDescent="0.3">
      <c r="A176" s="17" t="s">
        <v>29</v>
      </c>
      <c r="B176" s="11" t="s">
        <v>317</v>
      </c>
      <c r="C176" s="10" t="s">
        <v>318</v>
      </c>
      <c r="D176" s="31">
        <v>32415125</v>
      </c>
      <c r="E176" s="31">
        <v>30001291</v>
      </c>
      <c r="F176" s="31">
        <v>4294285</v>
      </c>
      <c r="G176" s="36">
        <f t="shared" si="40"/>
        <v>0.13247781706842099</v>
      </c>
      <c r="H176" s="31">
        <v>6205675</v>
      </c>
      <c r="I176" s="36">
        <f t="shared" si="41"/>
        <v>0.19144380902433664</v>
      </c>
      <c r="J176" s="31">
        <v>4251706</v>
      </c>
      <c r="K176" s="36">
        <f t="shared" si="42"/>
        <v>0.14171743475972418</v>
      </c>
      <c r="L176" s="31">
        <v>0</v>
      </c>
      <c r="M176" s="36">
        <f t="shared" si="43"/>
        <v>0</v>
      </c>
      <c r="N176" s="31">
        <f t="shared" si="44"/>
        <v>14751666</v>
      </c>
      <c r="O176" s="36">
        <f t="shared" si="45"/>
        <v>0.49170104046522534</v>
      </c>
      <c r="P176" s="31">
        <v>7057936</v>
      </c>
      <c r="Q176" s="31">
        <v>37603901</v>
      </c>
      <c r="R176" s="31">
        <v>36554666</v>
      </c>
      <c r="S176" s="31">
        <v>17641821</v>
      </c>
      <c r="T176" s="36">
        <f t="shared" si="46"/>
        <v>0.48261475019358679</v>
      </c>
      <c r="U176" s="36">
        <f t="shared" si="47"/>
        <v>-0.39759924147796188</v>
      </c>
    </row>
    <row r="177" spans="1:21" ht="13" x14ac:dyDescent="0.3">
      <c r="A177" s="17" t="s">
        <v>29</v>
      </c>
      <c r="B177" s="11" t="s">
        <v>319</v>
      </c>
      <c r="C177" s="10" t="s">
        <v>320</v>
      </c>
      <c r="D177" s="31">
        <v>31594333</v>
      </c>
      <c r="E177" s="31">
        <v>35035035</v>
      </c>
      <c r="F177" s="31">
        <v>9759446</v>
      </c>
      <c r="G177" s="36">
        <f t="shared" si="40"/>
        <v>0.30889862431974746</v>
      </c>
      <c r="H177" s="31">
        <v>6431864</v>
      </c>
      <c r="I177" s="36">
        <f t="shared" si="41"/>
        <v>0.203576508483341</v>
      </c>
      <c r="J177" s="31">
        <v>6735035</v>
      </c>
      <c r="K177" s="36">
        <f t="shared" si="42"/>
        <v>0.19223714204938</v>
      </c>
      <c r="L177" s="31">
        <v>0</v>
      </c>
      <c r="M177" s="36">
        <f t="shared" si="43"/>
        <v>0</v>
      </c>
      <c r="N177" s="31">
        <f t="shared" si="44"/>
        <v>22926345</v>
      </c>
      <c r="O177" s="36">
        <f t="shared" si="45"/>
        <v>0.65438339079724051</v>
      </c>
      <c r="P177" s="31">
        <v>5198980</v>
      </c>
      <c r="Q177" s="31">
        <v>26879229</v>
      </c>
      <c r="R177" s="31">
        <v>29811067</v>
      </c>
      <c r="S177" s="31">
        <v>19378672</v>
      </c>
      <c r="T177" s="36">
        <f t="shared" si="46"/>
        <v>0.6500495939980947</v>
      </c>
      <c r="U177" s="36">
        <f t="shared" si="47"/>
        <v>0.29545314657875199</v>
      </c>
    </row>
    <row r="178" spans="1:21" ht="13" x14ac:dyDescent="0.3">
      <c r="A178" s="17" t="s">
        <v>44</v>
      </c>
      <c r="B178" s="11" t="s">
        <v>321</v>
      </c>
      <c r="C178" s="10" t="s">
        <v>322</v>
      </c>
      <c r="D178" s="31">
        <v>95391312</v>
      </c>
      <c r="E178" s="31">
        <v>89747712</v>
      </c>
      <c r="F178" s="31">
        <v>21249947</v>
      </c>
      <c r="G178" s="36">
        <f t="shared" si="40"/>
        <v>0.22276606280454556</v>
      </c>
      <c r="H178" s="31">
        <v>23140280</v>
      </c>
      <c r="I178" s="36">
        <f t="shared" si="41"/>
        <v>0.24258267880831746</v>
      </c>
      <c r="J178" s="31">
        <v>22725183</v>
      </c>
      <c r="K178" s="36">
        <f t="shared" si="42"/>
        <v>0.25321183675412251</v>
      </c>
      <c r="L178" s="31">
        <v>0</v>
      </c>
      <c r="M178" s="36">
        <f t="shared" si="43"/>
        <v>0</v>
      </c>
      <c r="N178" s="31">
        <f t="shared" si="44"/>
        <v>67115410</v>
      </c>
      <c r="O178" s="36">
        <f t="shared" si="45"/>
        <v>0.74782307542280302</v>
      </c>
      <c r="P178" s="31">
        <v>32158980</v>
      </c>
      <c r="Q178" s="31">
        <v>81966036</v>
      </c>
      <c r="R178" s="31">
        <v>84212406</v>
      </c>
      <c r="S178" s="31">
        <v>69770579</v>
      </c>
      <c r="T178" s="36">
        <f t="shared" si="46"/>
        <v>0.82850713231017292</v>
      </c>
      <c r="U178" s="36">
        <f t="shared" si="47"/>
        <v>-0.29334876292718237</v>
      </c>
    </row>
    <row r="179" spans="1:21" ht="14" x14ac:dyDescent="0.3">
      <c r="A179" s="18" t="s">
        <v>0</v>
      </c>
      <c r="B179" s="13" t="s">
        <v>323</v>
      </c>
      <c r="C179" s="12" t="s">
        <v>0</v>
      </c>
      <c r="D179" s="32">
        <f>SUM(D173:D178)</f>
        <v>264280511</v>
      </c>
      <c r="E179" s="32">
        <f>SUM(E173:E178)</f>
        <v>250235690</v>
      </c>
      <c r="F179" s="32">
        <f>SUM(F173:F178)</f>
        <v>55989174</v>
      </c>
      <c r="G179" s="37">
        <f t="shared" si="40"/>
        <v>0.2118550996747543</v>
      </c>
      <c r="H179" s="32">
        <f>SUM(H173:H178)</f>
        <v>55641207</v>
      </c>
      <c r="I179" s="37">
        <f t="shared" si="41"/>
        <v>0.21053844186036103</v>
      </c>
      <c r="J179" s="32">
        <f>SUM(J173:J178)</f>
        <v>53499127</v>
      </c>
      <c r="K179" s="37">
        <f t="shared" si="42"/>
        <v>0.21379495067230417</v>
      </c>
      <c r="L179" s="32">
        <f>SUM(L173:L178)</f>
        <v>0</v>
      </c>
      <c r="M179" s="37">
        <f t="shared" si="43"/>
        <v>0</v>
      </c>
      <c r="N179" s="32">
        <f t="shared" si="44"/>
        <v>165129508</v>
      </c>
      <c r="O179" s="37">
        <f t="shared" si="45"/>
        <v>0.65989590853327118</v>
      </c>
      <c r="P179" s="32">
        <f>SUM(P173:P178)</f>
        <v>64335997</v>
      </c>
      <c r="Q179" s="32">
        <f>SUM(Q173:Q178)</f>
        <v>247244894</v>
      </c>
      <c r="R179" s="32">
        <f>SUM(R173:R178)</f>
        <v>248833587</v>
      </c>
      <c r="S179" s="32">
        <f>SUM(S173:S178)</f>
        <v>167340676</v>
      </c>
      <c r="T179" s="37">
        <f t="shared" si="46"/>
        <v>0.67250035663392982</v>
      </c>
      <c r="U179" s="37">
        <f t="shared" si="47"/>
        <v>-0.16844178228869289</v>
      </c>
    </row>
    <row r="180" spans="1:21" ht="13" x14ac:dyDescent="0.3">
      <c r="A180" s="17" t="s">
        <v>29</v>
      </c>
      <c r="B180" s="11" t="s">
        <v>324</v>
      </c>
      <c r="C180" s="10" t="s">
        <v>325</v>
      </c>
      <c r="D180" s="31">
        <v>26339571</v>
      </c>
      <c r="E180" s="31">
        <v>37370111</v>
      </c>
      <c r="F180" s="31">
        <v>4633144</v>
      </c>
      <c r="G180" s="36">
        <f t="shared" si="40"/>
        <v>0.17590051105995613</v>
      </c>
      <c r="H180" s="31">
        <v>5345281</v>
      </c>
      <c r="I180" s="36">
        <f t="shared" si="41"/>
        <v>0.20293728398233973</v>
      </c>
      <c r="J180" s="31">
        <v>9158070</v>
      </c>
      <c r="K180" s="36">
        <f t="shared" si="42"/>
        <v>0.24506402991417392</v>
      </c>
      <c r="L180" s="31">
        <v>0</v>
      </c>
      <c r="M180" s="36">
        <f t="shared" si="43"/>
        <v>0</v>
      </c>
      <c r="N180" s="31">
        <f t="shared" si="44"/>
        <v>19136495</v>
      </c>
      <c r="O180" s="36">
        <f t="shared" si="45"/>
        <v>0.51208022903651529</v>
      </c>
      <c r="P180" s="31">
        <v>3421643</v>
      </c>
      <c r="Q180" s="31">
        <v>22355856</v>
      </c>
      <c r="R180" s="31">
        <v>19827902</v>
      </c>
      <c r="S180" s="31">
        <v>12359420</v>
      </c>
      <c r="T180" s="36">
        <f t="shared" si="46"/>
        <v>0.62333473304437348</v>
      </c>
      <c r="U180" s="36">
        <f t="shared" si="47"/>
        <v>1.6765124240021532</v>
      </c>
    </row>
    <row r="181" spans="1:21" ht="13" x14ac:dyDescent="0.3">
      <c r="A181" s="17" t="s">
        <v>29</v>
      </c>
      <c r="B181" s="11" t="s">
        <v>326</v>
      </c>
      <c r="C181" s="10" t="s">
        <v>327</v>
      </c>
      <c r="D181" s="31">
        <v>73184213</v>
      </c>
      <c r="E181" s="31">
        <v>75506206</v>
      </c>
      <c r="F181" s="31">
        <v>14183698</v>
      </c>
      <c r="G181" s="36">
        <f t="shared" si="40"/>
        <v>0.19380816461058342</v>
      </c>
      <c r="H181" s="31">
        <v>13635473</v>
      </c>
      <c r="I181" s="36">
        <f t="shared" si="41"/>
        <v>0.18631713645673828</v>
      </c>
      <c r="J181" s="31">
        <v>15879659</v>
      </c>
      <c r="K181" s="36">
        <f t="shared" si="42"/>
        <v>0.21030932212379999</v>
      </c>
      <c r="L181" s="31">
        <v>0</v>
      </c>
      <c r="M181" s="36">
        <f t="shared" si="43"/>
        <v>0</v>
      </c>
      <c r="N181" s="31">
        <f t="shared" si="44"/>
        <v>43698830</v>
      </c>
      <c r="O181" s="36">
        <f t="shared" si="45"/>
        <v>0.5787448782686816</v>
      </c>
      <c r="P181" s="31">
        <v>12935536</v>
      </c>
      <c r="Q181" s="31">
        <v>65488306</v>
      </c>
      <c r="R181" s="31">
        <v>67277796</v>
      </c>
      <c r="S181" s="31">
        <v>41545611</v>
      </c>
      <c r="T181" s="36">
        <f t="shared" si="46"/>
        <v>0.61752336536113639</v>
      </c>
      <c r="U181" s="36">
        <f t="shared" si="47"/>
        <v>0.22759961396265305</v>
      </c>
    </row>
    <row r="182" spans="1:21" ht="13" x14ac:dyDescent="0.3">
      <c r="A182" s="17" t="s">
        <v>29</v>
      </c>
      <c r="B182" s="11" t="s">
        <v>328</v>
      </c>
      <c r="C182" s="10" t="s">
        <v>329</v>
      </c>
      <c r="D182" s="31">
        <v>59166456</v>
      </c>
      <c r="E182" s="31">
        <v>60097356</v>
      </c>
      <c r="F182" s="31">
        <v>12131876</v>
      </c>
      <c r="G182" s="36">
        <f t="shared" si="40"/>
        <v>0.20504652163043194</v>
      </c>
      <c r="H182" s="31">
        <v>13452084</v>
      </c>
      <c r="I182" s="36">
        <f t="shared" si="41"/>
        <v>0.22735997572678682</v>
      </c>
      <c r="J182" s="31">
        <v>11246035</v>
      </c>
      <c r="K182" s="36">
        <f t="shared" si="42"/>
        <v>0.18713027907583821</v>
      </c>
      <c r="L182" s="31">
        <v>0</v>
      </c>
      <c r="M182" s="36">
        <f t="shared" si="43"/>
        <v>0</v>
      </c>
      <c r="N182" s="31">
        <f t="shared" si="44"/>
        <v>36829995</v>
      </c>
      <c r="O182" s="36">
        <f t="shared" si="45"/>
        <v>0.61283885766954538</v>
      </c>
      <c r="P182" s="31">
        <v>10727029</v>
      </c>
      <c r="Q182" s="31">
        <v>39552850</v>
      </c>
      <c r="R182" s="31">
        <v>50713191</v>
      </c>
      <c r="S182" s="31">
        <v>33386316</v>
      </c>
      <c r="T182" s="36">
        <f t="shared" si="46"/>
        <v>0.65833593472751495</v>
      </c>
      <c r="U182" s="36">
        <f t="shared" si="47"/>
        <v>4.8383014532728419E-2</v>
      </c>
    </row>
    <row r="183" spans="1:21" ht="13" x14ac:dyDescent="0.3">
      <c r="A183" s="17" t="s">
        <v>29</v>
      </c>
      <c r="B183" s="11" t="s">
        <v>330</v>
      </c>
      <c r="C183" s="10" t="s">
        <v>331</v>
      </c>
      <c r="D183" s="31">
        <v>58450059</v>
      </c>
      <c r="E183" s="31">
        <v>62334106</v>
      </c>
      <c r="F183" s="31">
        <v>13389919</v>
      </c>
      <c r="G183" s="36">
        <f t="shared" si="40"/>
        <v>0.22908307072880799</v>
      </c>
      <c r="H183" s="31">
        <v>16605482</v>
      </c>
      <c r="I183" s="36">
        <f t="shared" si="41"/>
        <v>0.28409692452149621</v>
      </c>
      <c r="J183" s="31">
        <v>14683797</v>
      </c>
      <c r="K183" s="36">
        <f t="shared" si="42"/>
        <v>0.23556601581804992</v>
      </c>
      <c r="L183" s="31">
        <v>0</v>
      </c>
      <c r="M183" s="36">
        <f t="shared" si="43"/>
        <v>0</v>
      </c>
      <c r="N183" s="31">
        <f t="shared" si="44"/>
        <v>44679198</v>
      </c>
      <c r="O183" s="36">
        <f t="shared" si="45"/>
        <v>0.71676969266231239</v>
      </c>
      <c r="P183" s="31">
        <v>21765712</v>
      </c>
      <c r="Q183" s="31">
        <v>50645196</v>
      </c>
      <c r="R183" s="31">
        <v>54652316</v>
      </c>
      <c r="S183" s="31">
        <v>43517126</v>
      </c>
      <c r="T183" s="36">
        <f t="shared" si="46"/>
        <v>0.79625401419401876</v>
      </c>
      <c r="U183" s="36">
        <f t="shared" si="47"/>
        <v>-0.32537024288477212</v>
      </c>
    </row>
    <row r="184" spans="1:21" ht="13" x14ac:dyDescent="0.3">
      <c r="A184" s="17" t="s">
        <v>44</v>
      </c>
      <c r="B184" s="11" t="s">
        <v>332</v>
      </c>
      <c r="C184" s="10" t="s">
        <v>333</v>
      </c>
      <c r="D184" s="31">
        <v>30281315</v>
      </c>
      <c r="E184" s="31">
        <v>30398017</v>
      </c>
      <c r="F184" s="31">
        <v>4802241</v>
      </c>
      <c r="G184" s="36">
        <f t="shared" si="40"/>
        <v>0.15858759766542505</v>
      </c>
      <c r="H184" s="31">
        <v>5631226</v>
      </c>
      <c r="I184" s="36">
        <f t="shared" si="41"/>
        <v>0.18596372053195179</v>
      </c>
      <c r="J184" s="31">
        <v>5500193</v>
      </c>
      <c r="K184" s="36">
        <f t="shared" si="42"/>
        <v>0.18093920402768379</v>
      </c>
      <c r="L184" s="31">
        <v>0</v>
      </c>
      <c r="M184" s="36">
        <f t="shared" si="43"/>
        <v>0</v>
      </c>
      <c r="N184" s="31">
        <f t="shared" si="44"/>
        <v>15933660</v>
      </c>
      <c r="O184" s="36">
        <f t="shared" si="45"/>
        <v>0.52416774423147405</v>
      </c>
      <c r="P184" s="31">
        <v>4914932</v>
      </c>
      <c r="Q184" s="31">
        <v>30637132</v>
      </c>
      <c r="R184" s="31">
        <v>27985321</v>
      </c>
      <c r="S184" s="31">
        <v>15076892</v>
      </c>
      <c r="T184" s="36">
        <f t="shared" si="46"/>
        <v>0.53874286451815223</v>
      </c>
      <c r="U184" s="36">
        <f t="shared" si="47"/>
        <v>0.11907814797844618</v>
      </c>
    </row>
    <row r="185" spans="1:21" ht="14" x14ac:dyDescent="0.3">
      <c r="A185" s="18" t="s">
        <v>0</v>
      </c>
      <c r="B185" s="13" t="s">
        <v>334</v>
      </c>
      <c r="C185" s="12" t="s">
        <v>0</v>
      </c>
      <c r="D185" s="32">
        <f>SUM(D180:D184)</f>
        <v>247421614</v>
      </c>
      <c r="E185" s="32">
        <f>SUM(E180:E184)</f>
        <v>265705796</v>
      </c>
      <c r="F185" s="32">
        <f>SUM(F180:F184)</f>
        <v>49140878</v>
      </c>
      <c r="G185" s="37">
        <f t="shared" si="40"/>
        <v>0.19861190461719322</v>
      </c>
      <c r="H185" s="32">
        <f>SUM(H180:H184)</f>
        <v>54669546</v>
      </c>
      <c r="I185" s="37">
        <f t="shared" si="41"/>
        <v>0.22095703409323003</v>
      </c>
      <c r="J185" s="32">
        <f>SUM(J180:J184)</f>
        <v>56467754</v>
      </c>
      <c r="K185" s="37">
        <f t="shared" si="42"/>
        <v>0.21251984281140784</v>
      </c>
      <c r="L185" s="32">
        <f>SUM(L180:L184)</f>
        <v>0</v>
      </c>
      <c r="M185" s="37">
        <f t="shared" si="43"/>
        <v>0</v>
      </c>
      <c r="N185" s="32">
        <f t="shared" si="44"/>
        <v>160278178</v>
      </c>
      <c r="O185" s="37">
        <f t="shared" si="45"/>
        <v>0.60321671718444558</v>
      </c>
      <c r="P185" s="32">
        <f>SUM(P180:P184)</f>
        <v>53764852</v>
      </c>
      <c r="Q185" s="32">
        <f>SUM(Q180:Q184)</f>
        <v>208679340</v>
      </c>
      <c r="R185" s="32">
        <f>SUM(R180:R184)</f>
        <v>220456526</v>
      </c>
      <c r="S185" s="32">
        <f>SUM(S180:S184)</f>
        <v>145885365</v>
      </c>
      <c r="T185" s="37">
        <f t="shared" si="46"/>
        <v>0.66174210238620923</v>
      </c>
      <c r="U185" s="37">
        <f t="shared" si="47"/>
        <v>5.0272657683499311E-2</v>
      </c>
    </row>
    <row r="186" spans="1:21" ht="13" x14ac:dyDescent="0.3">
      <c r="A186" s="17" t="s">
        <v>29</v>
      </c>
      <c r="B186" s="11" t="s">
        <v>335</v>
      </c>
      <c r="C186" s="10" t="s">
        <v>336</v>
      </c>
      <c r="D186" s="31">
        <v>15893629</v>
      </c>
      <c r="E186" s="31">
        <v>15190588</v>
      </c>
      <c r="F186" s="31">
        <v>3356931</v>
      </c>
      <c r="G186" s="36">
        <f t="shared" si="40"/>
        <v>0.21121236691758691</v>
      </c>
      <c r="H186" s="31">
        <v>3821447</v>
      </c>
      <c r="I186" s="36">
        <f t="shared" si="41"/>
        <v>0.24043892052595414</v>
      </c>
      <c r="J186" s="31">
        <v>3780255</v>
      </c>
      <c r="K186" s="36">
        <f t="shared" si="42"/>
        <v>0.24885508052749505</v>
      </c>
      <c r="L186" s="31">
        <v>0</v>
      </c>
      <c r="M186" s="36">
        <f t="shared" si="43"/>
        <v>0</v>
      </c>
      <c r="N186" s="31">
        <f t="shared" si="44"/>
        <v>10958633</v>
      </c>
      <c r="O186" s="36">
        <f t="shared" si="45"/>
        <v>0.72140940166371437</v>
      </c>
      <c r="P186" s="31">
        <v>3539573</v>
      </c>
      <c r="Q186" s="31">
        <v>16534740</v>
      </c>
      <c r="R186" s="31">
        <v>14735682</v>
      </c>
      <c r="S186" s="31">
        <v>7914559</v>
      </c>
      <c r="T186" s="36">
        <f t="shared" si="46"/>
        <v>0.53710164212284173</v>
      </c>
      <c r="U186" s="36">
        <f t="shared" si="47"/>
        <v>6.7997467491135222E-2</v>
      </c>
    </row>
    <row r="187" spans="1:21" ht="13" x14ac:dyDescent="0.3">
      <c r="A187" s="17" t="s">
        <v>29</v>
      </c>
      <c r="B187" s="11" t="s">
        <v>337</v>
      </c>
      <c r="C187" s="10" t="s">
        <v>338</v>
      </c>
      <c r="D187" s="31">
        <v>16980667</v>
      </c>
      <c r="E187" s="31">
        <v>15629513</v>
      </c>
      <c r="F187" s="31">
        <v>2471160</v>
      </c>
      <c r="G187" s="36">
        <f t="shared" si="40"/>
        <v>0.14552785235114735</v>
      </c>
      <c r="H187" s="31">
        <v>3038747</v>
      </c>
      <c r="I187" s="36">
        <f t="shared" si="41"/>
        <v>0.17895333557863186</v>
      </c>
      <c r="J187" s="31">
        <v>3305168</v>
      </c>
      <c r="K187" s="36">
        <f t="shared" si="42"/>
        <v>0.2114696727914683</v>
      </c>
      <c r="L187" s="31">
        <v>0</v>
      </c>
      <c r="M187" s="36">
        <f t="shared" si="43"/>
        <v>0</v>
      </c>
      <c r="N187" s="31">
        <f t="shared" si="44"/>
        <v>8815075</v>
      </c>
      <c r="O187" s="36">
        <f t="shared" si="45"/>
        <v>0.56400189820373803</v>
      </c>
      <c r="P187" s="31">
        <v>4044386</v>
      </c>
      <c r="Q187" s="31">
        <v>17939699</v>
      </c>
      <c r="R187" s="31">
        <v>17843342</v>
      </c>
      <c r="S187" s="31">
        <v>9884117</v>
      </c>
      <c r="T187" s="36">
        <f t="shared" si="46"/>
        <v>0.55393866238734879</v>
      </c>
      <c r="U187" s="36">
        <f t="shared" si="47"/>
        <v>-0.18277632253696852</v>
      </c>
    </row>
    <row r="188" spans="1:21" ht="13" x14ac:dyDescent="0.3">
      <c r="A188" s="17" t="s">
        <v>29</v>
      </c>
      <c r="B188" s="11" t="s">
        <v>339</v>
      </c>
      <c r="C188" s="10" t="s">
        <v>340</v>
      </c>
      <c r="D188" s="31">
        <v>138604231</v>
      </c>
      <c r="E188" s="31">
        <v>130862185</v>
      </c>
      <c r="F188" s="31">
        <v>24819782</v>
      </c>
      <c r="G188" s="36">
        <f t="shared" si="40"/>
        <v>0.17906943980663909</v>
      </c>
      <c r="H188" s="31">
        <v>26093323</v>
      </c>
      <c r="I188" s="36">
        <f t="shared" si="41"/>
        <v>0.18825776682098544</v>
      </c>
      <c r="J188" s="31">
        <v>26189737</v>
      </c>
      <c r="K188" s="36">
        <f t="shared" si="42"/>
        <v>0.20013220014628366</v>
      </c>
      <c r="L188" s="31">
        <v>0</v>
      </c>
      <c r="M188" s="36">
        <f t="shared" si="43"/>
        <v>0</v>
      </c>
      <c r="N188" s="31">
        <f t="shared" si="44"/>
        <v>77102842</v>
      </c>
      <c r="O188" s="36">
        <f t="shared" si="45"/>
        <v>0.58919115556568158</v>
      </c>
      <c r="P188" s="31">
        <v>27609248</v>
      </c>
      <c r="Q188" s="31">
        <v>137421527</v>
      </c>
      <c r="R188" s="31">
        <v>129044327</v>
      </c>
      <c r="S188" s="31">
        <v>79839690</v>
      </c>
      <c r="T188" s="36">
        <f t="shared" si="46"/>
        <v>0.61869972788497707</v>
      </c>
      <c r="U188" s="36">
        <f t="shared" si="47"/>
        <v>-5.1414330444639389E-2</v>
      </c>
    </row>
    <row r="189" spans="1:21" ht="13" x14ac:dyDescent="0.3">
      <c r="A189" s="17" t="s">
        <v>29</v>
      </c>
      <c r="B189" s="11" t="s">
        <v>341</v>
      </c>
      <c r="C189" s="10" t="s">
        <v>342</v>
      </c>
      <c r="D189" s="31">
        <v>29273003</v>
      </c>
      <c r="E189" s="31">
        <v>18058141</v>
      </c>
      <c r="F189" s="31">
        <v>1676567</v>
      </c>
      <c r="G189" s="36">
        <f t="shared" si="40"/>
        <v>5.7273488476737425E-2</v>
      </c>
      <c r="H189" s="31">
        <v>2112749</v>
      </c>
      <c r="I189" s="36">
        <f t="shared" si="41"/>
        <v>7.2173975454448591E-2</v>
      </c>
      <c r="J189" s="31">
        <v>2865866</v>
      </c>
      <c r="K189" s="36">
        <f t="shared" si="42"/>
        <v>0.15870216098102236</v>
      </c>
      <c r="L189" s="31">
        <v>0</v>
      </c>
      <c r="M189" s="36">
        <f t="shared" si="43"/>
        <v>0</v>
      </c>
      <c r="N189" s="31">
        <f t="shared" si="44"/>
        <v>6655182</v>
      </c>
      <c r="O189" s="36">
        <f t="shared" si="45"/>
        <v>0.36854192244927092</v>
      </c>
      <c r="P189" s="31">
        <v>3238521</v>
      </c>
      <c r="Q189" s="31">
        <v>25446121</v>
      </c>
      <c r="R189" s="31">
        <v>19847805</v>
      </c>
      <c r="S189" s="31">
        <v>9345479</v>
      </c>
      <c r="T189" s="36">
        <f t="shared" si="46"/>
        <v>0.470857054470255</v>
      </c>
      <c r="U189" s="36">
        <f t="shared" si="47"/>
        <v>-0.11506950240557345</v>
      </c>
    </row>
    <row r="190" spans="1:21" ht="13" x14ac:dyDescent="0.3">
      <c r="A190" s="17" t="s">
        <v>44</v>
      </c>
      <c r="B190" s="11" t="s">
        <v>343</v>
      </c>
      <c r="C190" s="10" t="s">
        <v>344</v>
      </c>
      <c r="D190" s="31">
        <v>35808000</v>
      </c>
      <c r="E190" s="31">
        <v>34191000</v>
      </c>
      <c r="F190" s="31">
        <v>4380553</v>
      </c>
      <c r="G190" s="36">
        <f t="shared" si="40"/>
        <v>0.12233447832886506</v>
      </c>
      <c r="H190" s="31">
        <v>5306039</v>
      </c>
      <c r="I190" s="36">
        <f t="shared" si="41"/>
        <v>0.14818026697944595</v>
      </c>
      <c r="J190" s="31">
        <v>5524123</v>
      </c>
      <c r="K190" s="36">
        <f t="shared" si="42"/>
        <v>0.16156658184902459</v>
      </c>
      <c r="L190" s="31">
        <v>0</v>
      </c>
      <c r="M190" s="36">
        <f t="shared" si="43"/>
        <v>0</v>
      </c>
      <c r="N190" s="31">
        <f t="shared" si="44"/>
        <v>15210715</v>
      </c>
      <c r="O190" s="36">
        <f t="shared" si="45"/>
        <v>0.44487482085929048</v>
      </c>
      <c r="P190" s="31">
        <v>6377476</v>
      </c>
      <c r="Q190" s="31">
        <v>29713000</v>
      </c>
      <c r="R190" s="31">
        <v>24767000</v>
      </c>
      <c r="S190" s="31">
        <v>14274792</v>
      </c>
      <c r="T190" s="36">
        <f t="shared" si="46"/>
        <v>0.57636338676464649</v>
      </c>
      <c r="U190" s="36">
        <f t="shared" si="47"/>
        <v>-0.13380732440231846</v>
      </c>
    </row>
    <row r="191" spans="1:21" ht="14" x14ac:dyDescent="0.3">
      <c r="A191" s="18" t="s">
        <v>0</v>
      </c>
      <c r="B191" s="13" t="s">
        <v>345</v>
      </c>
      <c r="C191" s="12" t="s">
        <v>0</v>
      </c>
      <c r="D191" s="32">
        <f>SUM(D186:D190)</f>
        <v>236559530</v>
      </c>
      <c r="E191" s="32">
        <f>SUM(E186:E190)</f>
        <v>213931427</v>
      </c>
      <c r="F191" s="32">
        <f>SUM(F186:F190)</f>
        <v>36704993</v>
      </c>
      <c r="G191" s="37">
        <f t="shared" si="40"/>
        <v>0.15516175991726058</v>
      </c>
      <c r="H191" s="32">
        <f>SUM(H186:H190)</f>
        <v>40372305</v>
      </c>
      <c r="I191" s="37">
        <f t="shared" si="41"/>
        <v>0.17066446234484825</v>
      </c>
      <c r="J191" s="32">
        <f>SUM(J186:J190)</f>
        <v>41665149</v>
      </c>
      <c r="K191" s="37">
        <f t="shared" si="42"/>
        <v>0.19475936557932649</v>
      </c>
      <c r="L191" s="32">
        <f>SUM(L186:L190)</f>
        <v>0</v>
      </c>
      <c r="M191" s="37">
        <f t="shared" si="43"/>
        <v>0</v>
      </c>
      <c r="N191" s="32">
        <f t="shared" si="44"/>
        <v>118742447</v>
      </c>
      <c r="O191" s="37">
        <f t="shared" si="45"/>
        <v>0.55504910458994883</v>
      </c>
      <c r="P191" s="32">
        <f>SUM(P186:P190)</f>
        <v>44809204</v>
      </c>
      <c r="Q191" s="32">
        <f>SUM(Q186:Q190)</f>
        <v>227055087</v>
      </c>
      <c r="R191" s="32">
        <f>SUM(R186:R190)</f>
        <v>206238156</v>
      </c>
      <c r="S191" s="32">
        <f>SUM(S186:S190)</f>
        <v>121258637</v>
      </c>
      <c r="T191" s="37">
        <f t="shared" si="46"/>
        <v>0.58795442779269225</v>
      </c>
      <c r="U191" s="37">
        <f t="shared" si="47"/>
        <v>-7.0165383879615462E-2</v>
      </c>
    </row>
    <row r="192" spans="1:21" ht="13" x14ac:dyDescent="0.3">
      <c r="A192" s="17" t="s">
        <v>29</v>
      </c>
      <c r="B192" s="11" t="s">
        <v>346</v>
      </c>
      <c r="C192" s="10" t="s">
        <v>347</v>
      </c>
      <c r="D192" s="31">
        <v>16518808</v>
      </c>
      <c r="E192" s="31">
        <v>12269358</v>
      </c>
      <c r="F192" s="31">
        <v>2140149</v>
      </c>
      <c r="G192" s="36">
        <f t="shared" si="40"/>
        <v>0.12955831922012775</v>
      </c>
      <c r="H192" s="31">
        <v>2046169</v>
      </c>
      <c r="I192" s="36">
        <f t="shared" si="41"/>
        <v>0.12386904672540537</v>
      </c>
      <c r="J192" s="31">
        <v>2146259</v>
      </c>
      <c r="K192" s="36">
        <f t="shared" si="42"/>
        <v>0.17492838663604077</v>
      </c>
      <c r="L192" s="31">
        <v>0</v>
      </c>
      <c r="M192" s="36">
        <f t="shared" si="43"/>
        <v>0</v>
      </c>
      <c r="N192" s="31">
        <f t="shared" si="44"/>
        <v>6332577</v>
      </c>
      <c r="O192" s="36">
        <f t="shared" si="45"/>
        <v>0.51612945029397628</v>
      </c>
      <c r="P192" s="31">
        <v>1928389</v>
      </c>
      <c r="Q192" s="31">
        <v>12475556</v>
      </c>
      <c r="R192" s="31">
        <v>12225556</v>
      </c>
      <c r="S192" s="31">
        <v>6245087</v>
      </c>
      <c r="T192" s="36">
        <f t="shared" si="46"/>
        <v>0.51082232988012977</v>
      </c>
      <c r="U192" s="36">
        <f t="shared" si="47"/>
        <v>0.11298031673070108</v>
      </c>
    </row>
    <row r="193" spans="1:21" ht="13" x14ac:dyDescent="0.3">
      <c r="A193" s="17" t="s">
        <v>29</v>
      </c>
      <c r="B193" s="11" t="s">
        <v>348</v>
      </c>
      <c r="C193" s="10" t="s">
        <v>349</v>
      </c>
      <c r="D193" s="31">
        <v>24360290</v>
      </c>
      <c r="E193" s="31">
        <v>24360290</v>
      </c>
      <c r="F193" s="31">
        <v>4378119</v>
      </c>
      <c r="G193" s="36">
        <f t="shared" si="40"/>
        <v>0.17972359934959722</v>
      </c>
      <c r="H193" s="31">
        <v>4659868</v>
      </c>
      <c r="I193" s="36">
        <f t="shared" si="41"/>
        <v>0.19128951256327409</v>
      </c>
      <c r="J193" s="31">
        <v>3013907</v>
      </c>
      <c r="K193" s="36">
        <f t="shared" si="42"/>
        <v>0.12372213138677741</v>
      </c>
      <c r="L193" s="31">
        <v>0</v>
      </c>
      <c r="M193" s="36">
        <f t="shared" si="43"/>
        <v>0</v>
      </c>
      <c r="N193" s="31">
        <f t="shared" si="44"/>
        <v>12051894</v>
      </c>
      <c r="O193" s="36">
        <f t="shared" si="45"/>
        <v>0.49473524329964874</v>
      </c>
      <c r="P193" s="31">
        <v>3876387</v>
      </c>
      <c r="Q193" s="31">
        <v>20995599</v>
      </c>
      <c r="R193" s="31">
        <v>19420991</v>
      </c>
      <c r="S193" s="31">
        <v>11001166</v>
      </c>
      <c r="T193" s="36">
        <f t="shared" si="46"/>
        <v>0.56645749951688873</v>
      </c>
      <c r="U193" s="36">
        <f t="shared" si="47"/>
        <v>-0.22249584471313111</v>
      </c>
    </row>
    <row r="194" spans="1:21" ht="13" x14ac:dyDescent="0.3">
      <c r="A194" s="17" t="s">
        <v>29</v>
      </c>
      <c r="B194" s="11" t="s">
        <v>350</v>
      </c>
      <c r="C194" s="10" t="s">
        <v>351</v>
      </c>
      <c r="D194" s="31">
        <v>17647242</v>
      </c>
      <c r="E194" s="31">
        <v>16450614</v>
      </c>
      <c r="F194" s="31">
        <v>3091220</v>
      </c>
      <c r="G194" s="36">
        <f t="shared" si="40"/>
        <v>0.17516731509660263</v>
      </c>
      <c r="H194" s="31">
        <v>3746872</v>
      </c>
      <c r="I194" s="36">
        <f t="shared" si="41"/>
        <v>0.2123205427794326</v>
      </c>
      <c r="J194" s="31">
        <v>3292005</v>
      </c>
      <c r="K194" s="36">
        <f t="shared" si="42"/>
        <v>0.20011441518231476</v>
      </c>
      <c r="L194" s="31">
        <v>0</v>
      </c>
      <c r="M194" s="36">
        <f t="shared" si="43"/>
        <v>0</v>
      </c>
      <c r="N194" s="31">
        <f t="shared" si="44"/>
        <v>10130097</v>
      </c>
      <c r="O194" s="36">
        <f t="shared" si="45"/>
        <v>0.61578838333936958</v>
      </c>
      <c r="P194" s="31">
        <v>3675053</v>
      </c>
      <c r="Q194" s="31">
        <v>15876742</v>
      </c>
      <c r="R194" s="31">
        <v>17131864</v>
      </c>
      <c r="S194" s="31">
        <v>9814507</v>
      </c>
      <c r="T194" s="36">
        <f t="shared" si="46"/>
        <v>0.57288027735919456</v>
      </c>
      <c r="U194" s="36">
        <f t="shared" si="47"/>
        <v>-0.10422924512925391</v>
      </c>
    </row>
    <row r="195" spans="1:21" ht="13" x14ac:dyDescent="0.3">
      <c r="A195" s="17" t="s">
        <v>29</v>
      </c>
      <c r="B195" s="11" t="s">
        <v>352</v>
      </c>
      <c r="C195" s="10" t="s">
        <v>353</v>
      </c>
      <c r="D195" s="31">
        <v>53643960</v>
      </c>
      <c r="E195" s="31">
        <v>53390491</v>
      </c>
      <c r="F195" s="31">
        <v>9653234</v>
      </c>
      <c r="G195" s="36">
        <f t="shared" si="40"/>
        <v>0.17995006334357119</v>
      </c>
      <c r="H195" s="31">
        <v>10561433</v>
      </c>
      <c r="I195" s="36">
        <f t="shared" si="41"/>
        <v>0.19688018930742623</v>
      </c>
      <c r="J195" s="31">
        <v>11085943</v>
      </c>
      <c r="K195" s="36">
        <f t="shared" si="42"/>
        <v>0.20763890333954785</v>
      </c>
      <c r="L195" s="31">
        <v>0</v>
      </c>
      <c r="M195" s="36">
        <f t="shared" si="43"/>
        <v>0</v>
      </c>
      <c r="N195" s="31">
        <f t="shared" si="44"/>
        <v>31300610</v>
      </c>
      <c r="O195" s="36">
        <f t="shared" si="45"/>
        <v>0.58625814098619167</v>
      </c>
      <c r="P195" s="31">
        <v>12939996</v>
      </c>
      <c r="Q195" s="31">
        <v>53462207</v>
      </c>
      <c r="R195" s="31">
        <v>54823460</v>
      </c>
      <c r="S195" s="31">
        <v>35597076</v>
      </c>
      <c r="T195" s="36">
        <f t="shared" si="46"/>
        <v>0.64930371049182234</v>
      </c>
      <c r="U195" s="36">
        <f t="shared" si="47"/>
        <v>-0.1432808016323962</v>
      </c>
    </row>
    <row r="196" spans="1:21" ht="13" x14ac:dyDescent="0.3">
      <c r="A196" s="17" t="s">
        <v>29</v>
      </c>
      <c r="B196" s="11" t="s">
        <v>354</v>
      </c>
      <c r="C196" s="10" t="s">
        <v>355</v>
      </c>
      <c r="D196" s="31">
        <v>30304764</v>
      </c>
      <c r="E196" s="31">
        <v>33255929</v>
      </c>
      <c r="F196" s="31">
        <v>6140168</v>
      </c>
      <c r="G196" s="36">
        <f t="shared" si="40"/>
        <v>0.20261395205057528</v>
      </c>
      <c r="H196" s="31">
        <v>8261884</v>
      </c>
      <c r="I196" s="36">
        <f t="shared" si="41"/>
        <v>0.27262657448842037</v>
      </c>
      <c r="J196" s="31">
        <v>6681704</v>
      </c>
      <c r="K196" s="36">
        <f t="shared" si="42"/>
        <v>0.20091767696521123</v>
      </c>
      <c r="L196" s="31">
        <v>0</v>
      </c>
      <c r="M196" s="36">
        <f t="shared" si="43"/>
        <v>0</v>
      </c>
      <c r="N196" s="31">
        <f t="shared" si="44"/>
        <v>21083756</v>
      </c>
      <c r="O196" s="36">
        <f t="shared" si="45"/>
        <v>0.6339848752984768</v>
      </c>
      <c r="P196" s="31">
        <v>6948892</v>
      </c>
      <c r="Q196" s="31">
        <v>28619163</v>
      </c>
      <c r="R196" s="31">
        <v>29105901</v>
      </c>
      <c r="S196" s="31">
        <v>19983500</v>
      </c>
      <c r="T196" s="36">
        <f t="shared" si="46"/>
        <v>0.68657898616503921</v>
      </c>
      <c r="U196" s="36">
        <f t="shared" si="47"/>
        <v>-3.8450446488447421E-2</v>
      </c>
    </row>
    <row r="197" spans="1:21" ht="13" x14ac:dyDescent="0.3">
      <c r="A197" s="17" t="s">
        <v>44</v>
      </c>
      <c r="B197" s="11" t="s">
        <v>356</v>
      </c>
      <c r="C197" s="10" t="s">
        <v>357</v>
      </c>
      <c r="D197" s="31">
        <v>13413557</v>
      </c>
      <c r="E197" s="31">
        <v>11059635</v>
      </c>
      <c r="F197" s="31">
        <v>2129570</v>
      </c>
      <c r="G197" s="36">
        <f t="shared" si="40"/>
        <v>0.15876251168873401</v>
      </c>
      <c r="H197" s="31">
        <v>3537905</v>
      </c>
      <c r="I197" s="36">
        <f t="shared" si="41"/>
        <v>0.2637559150044988</v>
      </c>
      <c r="J197" s="31">
        <v>2500164</v>
      </c>
      <c r="K197" s="36">
        <f t="shared" si="42"/>
        <v>0.22606207166873049</v>
      </c>
      <c r="L197" s="31">
        <v>0</v>
      </c>
      <c r="M197" s="36">
        <f t="shared" si="43"/>
        <v>0</v>
      </c>
      <c r="N197" s="31">
        <f t="shared" si="44"/>
        <v>8167639</v>
      </c>
      <c r="O197" s="36">
        <f t="shared" si="45"/>
        <v>0.73850891100836513</v>
      </c>
      <c r="P197" s="31">
        <v>3167582</v>
      </c>
      <c r="Q197" s="31">
        <v>12335682</v>
      </c>
      <c r="R197" s="31">
        <v>11184197</v>
      </c>
      <c r="S197" s="31">
        <v>7972398</v>
      </c>
      <c r="T197" s="36">
        <f t="shared" si="46"/>
        <v>0.71282703621905086</v>
      </c>
      <c r="U197" s="36">
        <f t="shared" si="47"/>
        <v>-0.21070267478474114</v>
      </c>
    </row>
    <row r="198" spans="1:21" ht="14" x14ac:dyDescent="0.3">
      <c r="A198" s="18" t="s">
        <v>0</v>
      </c>
      <c r="B198" s="13" t="s">
        <v>358</v>
      </c>
      <c r="C198" s="12" t="s">
        <v>0</v>
      </c>
      <c r="D198" s="32">
        <f>SUM(D192:D197)</f>
        <v>155888621</v>
      </c>
      <c r="E198" s="32">
        <f>SUM(E192:E197)</f>
        <v>150786317</v>
      </c>
      <c r="F198" s="32">
        <f>SUM(F192:F197)</f>
        <v>27532460</v>
      </c>
      <c r="G198" s="37">
        <f t="shared" si="40"/>
        <v>0.17661622653009421</v>
      </c>
      <c r="H198" s="32">
        <f>SUM(H192:H197)</f>
        <v>32814131</v>
      </c>
      <c r="I198" s="37">
        <f t="shared" si="41"/>
        <v>0.21049728190231409</v>
      </c>
      <c r="J198" s="32">
        <f>SUM(J192:J197)</f>
        <v>28719982</v>
      </c>
      <c r="K198" s="37">
        <f t="shared" si="42"/>
        <v>0.19046809134545012</v>
      </c>
      <c r="L198" s="32">
        <f>SUM(L192:L197)</f>
        <v>0</v>
      </c>
      <c r="M198" s="37">
        <f t="shared" si="43"/>
        <v>0</v>
      </c>
      <c r="N198" s="32">
        <f t="shared" si="44"/>
        <v>89066573</v>
      </c>
      <c r="O198" s="37">
        <f t="shared" si="45"/>
        <v>0.59068073796112419</v>
      </c>
      <c r="P198" s="32">
        <f>SUM(P192:P197)</f>
        <v>32536299</v>
      </c>
      <c r="Q198" s="32">
        <f>SUM(Q192:Q197)</f>
        <v>143764949</v>
      </c>
      <c r="R198" s="32">
        <f>SUM(R192:R197)</f>
        <v>143891969</v>
      </c>
      <c r="S198" s="32">
        <f>SUM(S192:S197)</f>
        <v>90613734</v>
      </c>
      <c r="T198" s="37">
        <f t="shared" si="46"/>
        <v>0.62973447809307548</v>
      </c>
      <c r="U198" s="37">
        <f t="shared" si="47"/>
        <v>-0.11729413354604346</v>
      </c>
    </row>
    <row r="199" spans="1:21" ht="13" x14ac:dyDescent="0.3">
      <c r="A199" s="17" t="s">
        <v>29</v>
      </c>
      <c r="B199" s="11" t="s">
        <v>359</v>
      </c>
      <c r="C199" s="10" t="s">
        <v>360</v>
      </c>
      <c r="D199" s="31">
        <v>21250921</v>
      </c>
      <c r="E199" s="31">
        <v>21996265</v>
      </c>
      <c r="F199" s="31">
        <v>2686913</v>
      </c>
      <c r="G199" s="36">
        <f t="shared" si="40"/>
        <v>0.12643748475654301</v>
      </c>
      <c r="H199" s="31">
        <v>2708212</v>
      </c>
      <c r="I199" s="36">
        <f t="shared" si="41"/>
        <v>0.12743974719966256</v>
      </c>
      <c r="J199" s="31">
        <v>3572694</v>
      </c>
      <c r="K199" s="36">
        <f t="shared" si="42"/>
        <v>0.16242275677257026</v>
      </c>
      <c r="L199" s="31">
        <v>0</v>
      </c>
      <c r="M199" s="36">
        <f t="shared" si="43"/>
        <v>0</v>
      </c>
      <c r="N199" s="31">
        <f t="shared" si="44"/>
        <v>8967819</v>
      </c>
      <c r="O199" s="36">
        <f t="shared" si="45"/>
        <v>0.40769735225503057</v>
      </c>
      <c r="P199" s="31">
        <v>2596777</v>
      </c>
      <c r="Q199" s="31">
        <v>41148987</v>
      </c>
      <c r="R199" s="31">
        <v>20292114</v>
      </c>
      <c r="S199" s="31">
        <v>8254932</v>
      </c>
      <c r="T199" s="36">
        <f t="shared" si="46"/>
        <v>0.40680492924492734</v>
      </c>
      <c r="U199" s="36">
        <f t="shared" si="47"/>
        <v>0.37581856277993841</v>
      </c>
    </row>
    <row r="200" spans="1:21" ht="13" x14ac:dyDescent="0.3">
      <c r="A200" s="17" t="s">
        <v>29</v>
      </c>
      <c r="B200" s="11" t="s">
        <v>361</v>
      </c>
      <c r="C200" s="10" t="s">
        <v>362</v>
      </c>
      <c r="D200" s="31">
        <v>27626096</v>
      </c>
      <c r="E200" s="31">
        <v>27084362</v>
      </c>
      <c r="F200" s="31">
        <v>5313075</v>
      </c>
      <c r="G200" s="36">
        <f t="shared" si="40"/>
        <v>0.19232087660884115</v>
      </c>
      <c r="H200" s="31">
        <v>7470996</v>
      </c>
      <c r="I200" s="36">
        <f t="shared" si="41"/>
        <v>0.2704325649197773</v>
      </c>
      <c r="J200" s="31">
        <v>6867723</v>
      </c>
      <c r="K200" s="36">
        <f t="shared" si="42"/>
        <v>0.25356783371895564</v>
      </c>
      <c r="L200" s="31">
        <v>0</v>
      </c>
      <c r="M200" s="36">
        <f t="shared" si="43"/>
        <v>0</v>
      </c>
      <c r="N200" s="31">
        <f t="shared" si="44"/>
        <v>19651794</v>
      </c>
      <c r="O200" s="36">
        <f t="shared" si="45"/>
        <v>0.72557714300229781</v>
      </c>
      <c r="P200" s="31">
        <v>5245395</v>
      </c>
      <c r="Q200" s="31">
        <v>29097340</v>
      </c>
      <c r="R200" s="31">
        <v>24797372</v>
      </c>
      <c r="S200" s="31">
        <v>17326129</v>
      </c>
      <c r="T200" s="36">
        <f t="shared" si="46"/>
        <v>0.69870827440907846</v>
      </c>
      <c r="U200" s="36">
        <f t="shared" si="47"/>
        <v>0.30928614527599918</v>
      </c>
    </row>
    <row r="201" spans="1:21" ht="13" x14ac:dyDescent="0.3">
      <c r="A201" s="17" t="s">
        <v>29</v>
      </c>
      <c r="B201" s="11" t="s">
        <v>363</v>
      </c>
      <c r="C201" s="10" t="s">
        <v>364</v>
      </c>
      <c r="D201" s="31">
        <v>27862483</v>
      </c>
      <c r="E201" s="31">
        <v>24954601</v>
      </c>
      <c r="F201" s="31">
        <v>3716630</v>
      </c>
      <c r="G201" s="36">
        <f t="shared" si="40"/>
        <v>0.13339191629116473</v>
      </c>
      <c r="H201" s="31">
        <v>4665199</v>
      </c>
      <c r="I201" s="36">
        <f t="shared" si="41"/>
        <v>0.16743658488728375</v>
      </c>
      <c r="J201" s="31">
        <v>5297450</v>
      </c>
      <c r="K201" s="36">
        <f t="shared" si="42"/>
        <v>0.2122834983416485</v>
      </c>
      <c r="L201" s="31">
        <v>0</v>
      </c>
      <c r="M201" s="36">
        <f t="shared" si="43"/>
        <v>0</v>
      </c>
      <c r="N201" s="31">
        <f t="shared" si="44"/>
        <v>13679279</v>
      </c>
      <c r="O201" s="36">
        <f t="shared" si="45"/>
        <v>0.54816660863461608</v>
      </c>
      <c r="P201" s="31">
        <v>5395109</v>
      </c>
      <c r="Q201" s="31">
        <v>29150945</v>
      </c>
      <c r="R201" s="31">
        <v>21648167</v>
      </c>
      <c r="S201" s="31">
        <v>13046780</v>
      </c>
      <c r="T201" s="36">
        <f t="shared" si="46"/>
        <v>0.60267365823628394</v>
      </c>
      <c r="U201" s="36">
        <f t="shared" si="47"/>
        <v>-1.8101395171070678E-2</v>
      </c>
    </row>
    <row r="202" spans="1:21" ht="13" x14ac:dyDescent="0.3">
      <c r="A202" s="17" t="s">
        <v>29</v>
      </c>
      <c r="B202" s="11" t="s">
        <v>365</v>
      </c>
      <c r="C202" s="10" t="s">
        <v>366</v>
      </c>
      <c r="D202" s="31">
        <v>72378409</v>
      </c>
      <c r="E202" s="31">
        <v>48954733</v>
      </c>
      <c r="F202" s="31">
        <v>4505281</v>
      </c>
      <c r="G202" s="36">
        <f t="shared" si="40"/>
        <v>6.2246201073582592E-2</v>
      </c>
      <c r="H202" s="31">
        <v>7186686</v>
      </c>
      <c r="I202" s="36">
        <f t="shared" si="41"/>
        <v>9.9293229835986027E-2</v>
      </c>
      <c r="J202" s="31">
        <v>7291562</v>
      </c>
      <c r="K202" s="36">
        <f t="shared" si="42"/>
        <v>0.1489449855645214</v>
      </c>
      <c r="L202" s="31">
        <v>0</v>
      </c>
      <c r="M202" s="36">
        <f t="shared" si="43"/>
        <v>0</v>
      </c>
      <c r="N202" s="31">
        <f t="shared" si="44"/>
        <v>18983529</v>
      </c>
      <c r="O202" s="36">
        <f t="shared" si="45"/>
        <v>0.38777719408662692</v>
      </c>
      <c r="P202" s="31">
        <v>6021610</v>
      </c>
      <c r="Q202" s="31">
        <v>79750010</v>
      </c>
      <c r="R202" s="31">
        <v>33446674</v>
      </c>
      <c r="S202" s="31">
        <v>21077944</v>
      </c>
      <c r="T202" s="36">
        <f t="shared" si="46"/>
        <v>0.63019551660054451</v>
      </c>
      <c r="U202" s="36">
        <f t="shared" si="47"/>
        <v>0.21089907848565415</v>
      </c>
    </row>
    <row r="203" spans="1:21" ht="13" x14ac:dyDescent="0.3">
      <c r="A203" s="17" t="s">
        <v>44</v>
      </c>
      <c r="B203" s="11" t="s">
        <v>367</v>
      </c>
      <c r="C203" s="10" t="s">
        <v>368</v>
      </c>
      <c r="D203" s="31">
        <v>40352256</v>
      </c>
      <c r="E203" s="31">
        <v>37102253</v>
      </c>
      <c r="F203" s="31">
        <v>5215539</v>
      </c>
      <c r="G203" s="36">
        <f t="shared" si="40"/>
        <v>0.12925024563682389</v>
      </c>
      <c r="H203" s="31">
        <v>7317880</v>
      </c>
      <c r="I203" s="36">
        <f t="shared" si="41"/>
        <v>0.18134995971476786</v>
      </c>
      <c r="J203" s="31">
        <v>8021018</v>
      </c>
      <c r="K203" s="36">
        <f t="shared" si="42"/>
        <v>0.21618681754986685</v>
      </c>
      <c r="L203" s="31">
        <v>0</v>
      </c>
      <c r="M203" s="36">
        <f t="shared" si="43"/>
        <v>0</v>
      </c>
      <c r="N203" s="31">
        <f t="shared" si="44"/>
        <v>20554437</v>
      </c>
      <c r="O203" s="36">
        <f t="shared" si="45"/>
        <v>0.55399430864750987</v>
      </c>
      <c r="P203" s="31">
        <v>5476998</v>
      </c>
      <c r="Q203" s="31">
        <v>44043636</v>
      </c>
      <c r="R203" s="31">
        <v>46743636</v>
      </c>
      <c r="S203" s="31">
        <v>16687622</v>
      </c>
      <c r="T203" s="36">
        <f t="shared" si="46"/>
        <v>0.35700307952081434</v>
      </c>
      <c r="U203" s="36">
        <f t="shared" si="47"/>
        <v>0.46449167956606896</v>
      </c>
    </row>
    <row r="204" spans="1:21" ht="14" x14ac:dyDescent="0.3">
      <c r="A204" s="18" t="s">
        <v>0</v>
      </c>
      <c r="B204" s="13" t="s">
        <v>369</v>
      </c>
      <c r="C204" s="12" t="s">
        <v>0</v>
      </c>
      <c r="D204" s="32">
        <f>SUM(D199:D203)</f>
        <v>189470165</v>
      </c>
      <c r="E204" s="32">
        <f>SUM(E199:E203)</f>
        <v>160092214</v>
      </c>
      <c r="F204" s="32">
        <f>SUM(F199:F203)</f>
        <v>21437438</v>
      </c>
      <c r="G204" s="37">
        <f t="shared" si="40"/>
        <v>0.11314413538405901</v>
      </c>
      <c r="H204" s="32">
        <f>SUM(H199:H203)</f>
        <v>29348973</v>
      </c>
      <c r="I204" s="37">
        <f t="shared" si="41"/>
        <v>0.15490023455671767</v>
      </c>
      <c r="J204" s="32">
        <f>SUM(J199:J203)</f>
        <v>31050447</v>
      </c>
      <c r="K204" s="37">
        <f t="shared" si="42"/>
        <v>0.19395351106831465</v>
      </c>
      <c r="L204" s="32">
        <f>SUM(L199:L203)</f>
        <v>0</v>
      </c>
      <c r="M204" s="37">
        <f t="shared" si="43"/>
        <v>0</v>
      </c>
      <c r="N204" s="32">
        <f t="shared" si="44"/>
        <v>81836858</v>
      </c>
      <c r="O204" s="37">
        <f t="shared" si="45"/>
        <v>0.51118574698454733</v>
      </c>
      <c r="P204" s="32">
        <f>SUM(P199:P203)</f>
        <v>24735889</v>
      </c>
      <c r="Q204" s="32">
        <f>SUM(Q199:Q203)</f>
        <v>223190918</v>
      </c>
      <c r="R204" s="32">
        <f>SUM(R199:R203)</f>
        <v>146927963</v>
      </c>
      <c r="S204" s="32">
        <f>SUM(S199:S203)</f>
        <v>76393407</v>
      </c>
      <c r="T204" s="37">
        <f t="shared" si="46"/>
        <v>0.51993783511447711</v>
      </c>
      <c r="U204" s="37">
        <f t="shared" si="47"/>
        <v>0.2552792018107779</v>
      </c>
    </row>
    <row r="205" spans="1:21" ht="14" x14ac:dyDescent="0.3">
      <c r="A205" s="18" t="s">
        <v>0</v>
      </c>
      <c r="B205" s="13" t="s">
        <v>370</v>
      </c>
      <c r="C205" s="12" t="s">
        <v>0</v>
      </c>
      <c r="D205" s="32">
        <f>SUM(D173:D178,D180:D184,D186:D190,D192:D197,D199:D203)</f>
        <v>1093620441</v>
      </c>
      <c r="E205" s="32">
        <f>SUM(E173:E178,E180:E184,E186:E190,E192:E197,E199:E203)</f>
        <v>1040751444</v>
      </c>
      <c r="F205" s="32">
        <f>SUM(F173:F178,F180:F184,F186:F190,F192:F197,F199:F203)</f>
        <v>190804943</v>
      </c>
      <c r="G205" s="37">
        <f t="shared" si="40"/>
        <v>0.17447090036606219</v>
      </c>
      <c r="H205" s="32">
        <f>SUM(H173:H178,H180:H184,H186:H190,H192:H197,H199:H203)</f>
        <v>212846162</v>
      </c>
      <c r="I205" s="37">
        <f t="shared" si="41"/>
        <v>0.19462525938649677</v>
      </c>
      <c r="J205" s="32">
        <f>SUM(J173:J178,J180:J184,J186:J190,J192:J197,J199:J203)</f>
        <v>211402459</v>
      </c>
      <c r="K205" s="37">
        <f t="shared" si="42"/>
        <v>0.2031248289096777</v>
      </c>
      <c r="L205" s="32">
        <f>SUM(L173:L178,L180:L184,L186:L190,L192:L197,L199:L203)</f>
        <v>0</v>
      </c>
      <c r="M205" s="37">
        <f t="shared" si="43"/>
        <v>0</v>
      </c>
      <c r="N205" s="32">
        <f t="shared" si="44"/>
        <v>615053564</v>
      </c>
      <c r="O205" s="37">
        <f t="shared" si="45"/>
        <v>0.59097065639046087</v>
      </c>
      <c r="P205" s="32">
        <f>SUM(P173:P178,P180:P184,P186:P190,P192:P197,P199:P203)</f>
        <v>220182241</v>
      </c>
      <c r="Q205" s="32">
        <f>SUM(Q173:Q178,Q180:Q184,Q186:Q190,Q192:Q197,Q199:Q203)</f>
        <v>1049935188</v>
      </c>
      <c r="R205" s="32">
        <f>SUM(R173:R178,R180:R184,R186:R190,R192:R197,R199:R203)</f>
        <v>966348201</v>
      </c>
      <c r="S205" s="32">
        <f>SUM(S173:S178,S180:S184,S186:S190,S192:S197,S199:S203)</f>
        <v>601491819</v>
      </c>
      <c r="T205" s="37">
        <f t="shared" si="46"/>
        <v>0.6224379766812439</v>
      </c>
      <c r="U205" s="37">
        <f t="shared" si="47"/>
        <v>-3.9875068761789922E-2</v>
      </c>
    </row>
    <row r="206" spans="1:21" ht="14.5" customHeight="1" x14ac:dyDescent="0.3">
      <c r="A206" s="16" t="s">
        <v>0</v>
      </c>
      <c r="B206" s="14" t="s">
        <v>618</v>
      </c>
      <c r="D206" s="33"/>
      <c r="E206" s="33"/>
      <c r="F206" s="33"/>
      <c r="G206" s="38"/>
      <c r="H206" s="33"/>
      <c r="I206" s="38"/>
      <c r="J206" s="33"/>
      <c r="K206" s="38"/>
      <c r="L206" s="33"/>
      <c r="M206" s="38"/>
      <c r="N206" s="33"/>
      <c r="O206" s="38"/>
      <c r="P206" s="33"/>
      <c r="Q206" s="33"/>
      <c r="R206" s="33"/>
      <c r="S206" s="33"/>
      <c r="T206" s="38"/>
      <c r="U206" s="38"/>
    </row>
    <row r="207" spans="1:21" ht="14.5" customHeight="1" x14ac:dyDescent="0.3">
      <c r="A207" s="16" t="s">
        <v>0</v>
      </c>
      <c r="B207" s="9" t="s">
        <v>371</v>
      </c>
      <c r="D207" s="33"/>
      <c r="E207" s="33"/>
      <c r="F207" s="33"/>
      <c r="G207" s="38"/>
      <c r="H207" s="33"/>
      <c r="I207" s="38"/>
      <c r="J207" s="33"/>
      <c r="K207" s="38"/>
      <c r="L207" s="33"/>
      <c r="M207" s="38"/>
      <c r="N207" s="33"/>
      <c r="O207" s="38"/>
      <c r="P207" s="33"/>
      <c r="Q207" s="33"/>
      <c r="R207" s="33"/>
      <c r="S207" s="33"/>
      <c r="T207" s="38"/>
      <c r="U207" s="38"/>
    </row>
    <row r="208" spans="1:21" ht="13" x14ac:dyDescent="0.3">
      <c r="A208" s="17" t="s">
        <v>29</v>
      </c>
      <c r="B208" s="11" t="s">
        <v>372</v>
      </c>
      <c r="C208" s="10" t="s">
        <v>373</v>
      </c>
      <c r="D208" s="31">
        <v>36538346</v>
      </c>
      <c r="E208" s="31">
        <v>37782146</v>
      </c>
      <c r="F208" s="31">
        <v>8224305</v>
      </c>
      <c r="G208" s="36">
        <f t="shared" ref="G208:G231" si="48">IF(($D208     =0),0,($F208     /$D208     ))</f>
        <v>0.22508695385390462</v>
      </c>
      <c r="H208" s="31">
        <v>8832063</v>
      </c>
      <c r="I208" s="36">
        <f t="shared" ref="I208:I231" si="49">IF(($D208     =0),0,($H208     /$D208     ))</f>
        <v>0.24172038329266465</v>
      </c>
      <c r="J208" s="31">
        <v>6789506</v>
      </c>
      <c r="K208" s="36">
        <f t="shared" ref="K208:K231" si="50">IF(($E208     =0),0,($J208     /$E208     ))</f>
        <v>0.17970143887538839</v>
      </c>
      <c r="L208" s="31">
        <v>0</v>
      </c>
      <c r="M208" s="36">
        <f t="shared" ref="M208:M231" si="51">IF(($E208     =0),0,($L208     /$E208     ))</f>
        <v>0</v>
      </c>
      <c r="N208" s="31">
        <f t="shared" ref="N208:N231" si="52">$F208     +$H208     +$J208</f>
        <v>23845874</v>
      </c>
      <c r="O208" s="36">
        <f t="shared" ref="O208:O231" si="53">IF(($E208     =0),0,($N208     /$E208     ))</f>
        <v>0.63114133326360022</v>
      </c>
      <c r="P208" s="31">
        <v>4879912</v>
      </c>
      <c r="Q208" s="31">
        <v>43792337</v>
      </c>
      <c r="R208" s="31">
        <v>30299211</v>
      </c>
      <c r="S208" s="31">
        <v>17663824</v>
      </c>
      <c r="T208" s="36">
        <f t="shared" ref="T208:T231" si="54">IF(($R208     =0),0,($S208     /$R208     ))</f>
        <v>0.58297966900854281</v>
      </c>
      <c r="U208" s="36">
        <f t="shared" ref="U208:U231" si="55">IF(($P208     =0),0,(($J208     /$P208     )-1))</f>
        <v>0.39131730244315888</v>
      </c>
    </row>
    <row r="209" spans="1:21" ht="13" x14ac:dyDescent="0.3">
      <c r="A209" s="17" t="s">
        <v>29</v>
      </c>
      <c r="B209" s="11" t="s">
        <v>374</v>
      </c>
      <c r="C209" s="10" t="s">
        <v>375</v>
      </c>
      <c r="D209" s="31">
        <v>25475160</v>
      </c>
      <c r="E209" s="31">
        <v>13521669</v>
      </c>
      <c r="F209" s="31">
        <v>5255281</v>
      </c>
      <c r="G209" s="36">
        <f t="shared" si="48"/>
        <v>0.2062904021014981</v>
      </c>
      <c r="H209" s="31">
        <v>5368289</v>
      </c>
      <c r="I209" s="36">
        <f t="shared" si="49"/>
        <v>0.21072640956916464</v>
      </c>
      <c r="J209" s="31">
        <v>5107430</v>
      </c>
      <c r="K209" s="36">
        <f t="shared" si="50"/>
        <v>0.377721862589596</v>
      </c>
      <c r="L209" s="31">
        <v>0</v>
      </c>
      <c r="M209" s="36">
        <f t="shared" si="51"/>
        <v>0</v>
      </c>
      <c r="N209" s="31">
        <f t="shared" si="52"/>
        <v>15731000</v>
      </c>
      <c r="O209" s="36">
        <f t="shared" si="53"/>
        <v>1.1633918860164378</v>
      </c>
      <c r="P209" s="31">
        <v>5458231</v>
      </c>
      <c r="Q209" s="31">
        <v>22710312</v>
      </c>
      <c r="R209" s="31">
        <v>24459965</v>
      </c>
      <c r="S209" s="31">
        <v>15681014</v>
      </c>
      <c r="T209" s="36">
        <f t="shared" si="54"/>
        <v>0.64108897948136889</v>
      </c>
      <c r="U209" s="36">
        <f t="shared" si="55"/>
        <v>-6.4270090437726024E-2</v>
      </c>
    </row>
    <row r="210" spans="1:21" ht="13" x14ac:dyDescent="0.3">
      <c r="A210" s="17" t="s">
        <v>29</v>
      </c>
      <c r="B210" s="11" t="s">
        <v>376</v>
      </c>
      <c r="C210" s="10" t="s">
        <v>377</v>
      </c>
      <c r="D210" s="31">
        <v>20303819</v>
      </c>
      <c r="E210" s="31">
        <v>20096004</v>
      </c>
      <c r="F210" s="31">
        <v>4006798</v>
      </c>
      <c r="G210" s="36">
        <f t="shared" si="48"/>
        <v>0.1973420862351068</v>
      </c>
      <c r="H210" s="31">
        <v>5944325</v>
      </c>
      <c r="I210" s="36">
        <f t="shared" si="49"/>
        <v>0.29276881359117712</v>
      </c>
      <c r="J210" s="31">
        <v>5906071</v>
      </c>
      <c r="K210" s="36">
        <f t="shared" si="50"/>
        <v>0.29389280575382049</v>
      </c>
      <c r="L210" s="31">
        <v>0</v>
      </c>
      <c r="M210" s="36">
        <f t="shared" si="51"/>
        <v>0</v>
      </c>
      <c r="N210" s="31">
        <f t="shared" si="52"/>
        <v>15857194</v>
      </c>
      <c r="O210" s="36">
        <f t="shared" si="53"/>
        <v>0.78907199660191152</v>
      </c>
      <c r="P210" s="31">
        <v>2602916</v>
      </c>
      <c r="Q210" s="31">
        <v>17155913</v>
      </c>
      <c r="R210" s="31">
        <v>17179632</v>
      </c>
      <c r="S210" s="31">
        <v>7898484</v>
      </c>
      <c r="T210" s="36">
        <f t="shared" si="54"/>
        <v>0.45975862579594257</v>
      </c>
      <c r="U210" s="36">
        <f t="shared" si="55"/>
        <v>1.2690209749373396</v>
      </c>
    </row>
    <row r="211" spans="1:21" ht="13" x14ac:dyDescent="0.3">
      <c r="A211" s="17" t="s">
        <v>29</v>
      </c>
      <c r="B211" s="11" t="s">
        <v>378</v>
      </c>
      <c r="C211" s="10" t="s">
        <v>379</v>
      </c>
      <c r="D211" s="31">
        <v>6887316</v>
      </c>
      <c r="E211" s="31">
        <v>6952316</v>
      </c>
      <c r="F211" s="31">
        <v>1173359</v>
      </c>
      <c r="G211" s="36">
        <f t="shared" si="48"/>
        <v>0.17036520467479641</v>
      </c>
      <c r="H211" s="31">
        <v>1255579</v>
      </c>
      <c r="I211" s="36">
        <f t="shared" si="49"/>
        <v>0.18230309165428157</v>
      </c>
      <c r="J211" s="31">
        <v>1311817</v>
      </c>
      <c r="K211" s="36">
        <f t="shared" si="50"/>
        <v>0.18868776965834119</v>
      </c>
      <c r="L211" s="31">
        <v>0</v>
      </c>
      <c r="M211" s="36">
        <f t="shared" si="51"/>
        <v>0</v>
      </c>
      <c r="N211" s="31">
        <f t="shared" si="52"/>
        <v>3740755</v>
      </c>
      <c r="O211" s="36">
        <f t="shared" si="53"/>
        <v>0.53805882816603845</v>
      </c>
      <c r="P211" s="31">
        <v>809507</v>
      </c>
      <c r="Q211" s="31">
        <v>7575848</v>
      </c>
      <c r="R211" s="31">
        <v>8481273</v>
      </c>
      <c r="S211" s="31">
        <v>3797719</v>
      </c>
      <c r="T211" s="36">
        <f t="shared" si="54"/>
        <v>0.44777700234386986</v>
      </c>
      <c r="U211" s="36">
        <f t="shared" si="55"/>
        <v>0.62051347301505722</v>
      </c>
    </row>
    <row r="212" spans="1:21" ht="13" x14ac:dyDescent="0.3">
      <c r="A212" s="17" t="s">
        <v>29</v>
      </c>
      <c r="B212" s="11" t="s">
        <v>380</v>
      </c>
      <c r="C212" s="10" t="s">
        <v>381</v>
      </c>
      <c r="D212" s="31">
        <v>26047088</v>
      </c>
      <c r="E212" s="31">
        <v>18220985</v>
      </c>
      <c r="F212" s="31">
        <v>63550</v>
      </c>
      <c r="G212" s="36">
        <f t="shared" si="48"/>
        <v>2.4398120818726454E-3</v>
      </c>
      <c r="H212" s="31">
        <v>64436</v>
      </c>
      <c r="I212" s="36">
        <f t="shared" si="49"/>
        <v>2.4738274005908071E-3</v>
      </c>
      <c r="J212" s="31">
        <v>12382300</v>
      </c>
      <c r="K212" s="36">
        <f t="shared" si="50"/>
        <v>0.67956260322918871</v>
      </c>
      <c r="L212" s="31">
        <v>0</v>
      </c>
      <c r="M212" s="36">
        <f t="shared" si="51"/>
        <v>0</v>
      </c>
      <c r="N212" s="31">
        <f t="shared" si="52"/>
        <v>12510286</v>
      </c>
      <c r="O212" s="36">
        <f t="shared" si="53"/>
        <v>0.68658670209102302</v>
      </c>
      <c r="P212" s="31">
        <v>2286662</v>
      </c>
      <c r="Q212" s="31">
        <v>22309405</v>
      </c>
      <c r="R212" s="31">
        <v>25800680</v>
      </c>
      <c r="S212" s="31">
        <v>6437505</v>
      </c>
      <c r="T212" s="36">
        <f t="shared" si="54"/>
        <v>0.24950912146501564</v>
      </c>
      <c r="U212" s="36">
        <f t="shared" si="55"/>
        <v>4.4150110510429617</v>
      </c>
    </row>
    <row r="213" spans="1:21" ht="13" x14ac:dyDescent="0.3">
      <c r="A213" s="17" t="s">
        <v>29</v>
      </c>
      <c r="B213" s="11" t="s">
        <v>382</v>
      </c>
      <c r="C213" s="10" t="s">
        <v>383</v>
      </c>
      <c r="D213" s="31">
        <v>19058990</v>
      </c>
      <c r="E213" s="31">
        <v>19336957</v>
      </c>
      <c r="F213" s="31">
        <v>6227268</v>
      </c>
      <c r="G213" s="36">
        <f t="shared" si="48"/>
        <v>0.32673651646808144</v>
      </c>
      <c r="H213" s="31">
        <v>4338880</v>
      </c>
      <c r="I213" s="36">
        <f t="shared" si="49"/>
        <v>0.22765529547998084</v>
      </c>
      <c r="J213" s="31">
        <v>7934349</v>
      </c>
      <c r="K213" s="36">
        <f t="shared" si="50"/>
        <v>0.41032045528156263</v>
      </c>
      <c r="L213" s="31">
        <v>0</v>
      </c>
      <c r="M213" s="36">
        <f t="shared" si="51"/>
        <v>0</v>
      </c>
      <c r="N213" s="31">
        <f t="shared" si="52"/>
        <v>18500497</v>
      </c>
      <c r="O213" s="36">
        <f t="shared" si="53"/>
        <v>0.9567429353025918</v>
      </c>
      <c r="P213" s="31">
        <v>0</v>
      </c>
      <c r="Q213" s="31">
        <v>18273242</v>
      </c>
      <c r="R213" s="31">
        <v>18273242</v>
      </c>
      <c r="S213" s="31">
        <v>5536899</v>
      </c>
      <c r="T213" s="36">
        <f t="shared" si="54"/>
        <v>0.30300583771615347</v>
      </c>
      <c r="U213" s="36">
        <f t="shared" si="55"/>
        <v>0</v>
      </c>
    </row>
    <row r="214" spans="1:21" ht="13" x14ac:dyDescent="0.3">
      <c r="A214" s="17" t="s">
        <v>29</v>
      </c>
      <c r="B214" s="11" t="s">
        <v>384</v>
      </c>
      <c r="C214" s="10" t="s">
        <v>385</v>
      </c>
      <c r="D214" s="31">
        <v>52285360</v>
      </c>
      <c r="E214" s="31">
        <v>49627792</v>
      </c>
      <c r="F214" s="31">
        <v>10673301</v>
      </c>
      <c r="G214" s="36">
        <f t="shared" si="48"/>
        <v>0.20413555534474659</v>
      </c>
      <c r="H214" s="31">
        <v>10885973</v>
      </c>
      <c r="I214" s="36">
        <f t="shared" si="49"/>
        <v>0.20820308017387659</v>
      </c>
      <c r="J214" s="31">
        <v>7051833</v>
      </c>
      <c r="K214" s="36">
        <f t="shared" si="50"/>
        <v>0.14209443369956898</v>
      </c>
      <c r="L214" s="31">
        <v>0</v>
      </c>
      <c r="M214" s="36">
        <f t="shared" si="51"/>
        <v>0</v>
      </c>
      <c r="N214" s="31">
        <f t="shared" si="52"/>
        <v>28611107</v>
      </c>
      <c r="O214" s="36">
        <f t="shared" si="53"/>
        <v>0.57651380097667859</v>
      </c>
      <c r="P214" s="31">
        <v>10899115</v>
      </c>
      <c r="Q214" s="31">
        <v>40312127</v>
      </c>
      <c r="R214" s="31">
        <v>49595536</v>
      </c>
      <c r="S214" s="31">
        <v>30990431</v>
      </c>
      <c r="T214" s="36">
        <f t="shared" si="54"/>
        <v>0.62486331431119124</v>
      </c>
      <c r="U214" s="36">
        <f t="shared" si="55"/>
        <v>-0.35299031159869398</v>
      </c>
    </row>
    <row r="215" spans="1:21" ht="13" x14ac:dyDescent="0.3">
      <c r="A215" s="17" t="s">
        <v>44</v>
      </c>
      <c r="B215" s="11" t="s">
        <v>386</v>
      </c>
      <c r="C215" s="10" t="s">
        <v>387</v>
      </c>
      <c r="D215" s="31">
        <v>330941570</v>
      </c>
      <c r="E215" s="31">
        <v>540774852</v>
      </c>
      <c r="F215" s="31">
        <v>79061470</v>
      </c>
      <c r="G215" s="36">
        <f t="shared" si="48"/>
        <v>0.23889857656745872</v>
      </c>
      <c r="H215" s="31">
        <v>144868952</v>
      </c>
      <c r="I215" s="36">
        <f t="shared" si="49"/>
        <v>0.43774782358106296</v>
      </c>
      <c r="J215" s="31">
        <v>99949482</v>
      </c>
      <c r="K215" s="36">
        <f t="shared" si="50"/>
        <v>0.18482642384413245</v>
      </c>
      <c r="L215" s="31">
        <v>0</v>
      </c>
      <c r="M215" s="36">
        <f t="shared" si="51"/>
        <v>0</v>
      </c>
      <c r="N215" s="31">
        <f t="shared" si="52"/>
        <v>323879904</v>
      </c>
      <c r="O215" s="36">
        <f t="shared" si="53"/>
        <v>0.59891820561212039</v>
      </c>
      <c r="P215" s="31">
        <v>28671554</v>
      </c>
      <c r="Q215" s="31">
        <v>320448966</v>
      </c>
      <c r="R215" s="31">
        <v>583745484</v>
      </c>
      <c r="S215" s="31">
        <v>230800125</v>
      </c>
      <c r="T215" s="36">
        <f t="shared" si="54"/>
        <v>0.39537800518556132</v>
      </c>
      <c r="U215" s="36">
        <f t="shared" si="55"/>
        <v>2.4860155120995535</v>
      </c>
    </row>
    <row r="216" spans="1:21" ht="14" x14ac:dyDescent="0.3">
      <c r="A216" s="18" t="s">
        <v>0</v>
      </c>
      <c r="B216" s="13" t="s">
        <v>388</v>
      </c>
      <c r="C216" s="12" t="s">
        <v>0</v>
      </c>
      <c r="D216" s="32">
        <f>SUM(D208:D215)</f>
        <v>517537649</v>
      </c>
      <c r="E216" s="32">
        <f>SUM(E208:E215)</f>
        <v>706312721</v>
      </c>
      <c r="F216" s="32">
        <f>SUM(F208:F215)</f>
        <v>114685332</v>
      </c>
      <c r="G216" s="37">
        <f t="shared" si="48"/>
        <v>0.22159804648337766</v>
      </c>
      <c r="H216" s="32">
        <f>SUM(H208:H215)</f>
        <v>181558497</v>
      </c>
      <c r="I216" s="37">
        <f t="shared" si="49"/>
        <v>0.35081215318501396</v>
      </c>
      <c r="J216" s="32">
        <f>SUM(J208:J215)</f>
        <v>146432788</v>
      </c>
      <c r="K216" s="37">
        <f t="shared" si="50"/>
        <v>0.2073200491032923</v>
      </c>
      <c r="L216" s="32">
        <f>SUM(L208:L215)</f>
        <v>0</v>
      </c>
      <c r="M216" s="37">
        <f t="shared" si="51"/>
        <v>0</v>
      </c>
      <c r="N216" s="32">
        <f t="shared" si="52"/>
        <v>442676617</v>
      </c>
      <c r="O216" s="37">
        <f t="shared" si="53"/>
        <v>0.62674308962361158</v>
      </c>
      <c r="P216" s="32">
        <f>SUM(P208:P215)</f>
        <v>55607897</v>
      </c>
      <c r="Q216" s="32">
        <f>SUM(Q208:Q215)</f>
        <v>492578150</v>
      </c>
      <c r="R216" s="32">
        <f>SUM(R208:R215)</f>
        <v>757835023</v>
      </c>
      <c r="S216" s="32">
        <f>SUM(S208:S215)</f>
        <v>318806001</v>
      </c>
      <c r="T216" s="37">
        <f t="shared" si="54"/>
        <v>0.42067995186862722</v>
      </c>
      <c r="U216" s="37">
        <f t="shared" si="55"/>
        <v>1.6333092222494945</v>
      </c>
    </row>
    <row r="217" spans="1:21" ht="13" x14ac:dyDescent="0.3">
      <c r="A217" s="17" t="s">
        <v>29</v>
      </c>
      <c r="B217" s="11" t="s">
        <v>389</v>
      </c>
      <c r="C217" s="10" t="s">
        <v>390</v>
      </c>
      <c r="D217" s="31">
        <v>19956138</v>
      </c>
      <c r="E217" s="31">
        <v>18554801</v>
      </c>
      <c r="F217" s="31">
        <v>567559</v>
      </c>
      <c r="G217" s="36">
        <f t="shared" si="48"/>
        <v>2.8440322471211615E-2</v>
      </c>
      <c r="H217" s="31">
        <v>1052249</v>
      </c>
      <c r="I217" s="36">
        <f t="shared" si="49"/>
        <v>5.272808796972641E-2</v>
      </c>
      <c r="J217" s="31">
        <v>677512</v>
      </c>
      <c r="K217" s="36">
        <f t="shared" si="50"/>
        <v>3.6514107588650507E-2</v>
      </c>
      <c r="L217" s="31">
        <v>0</v>
      </c>
      <c r="M217" s="36">
        <f t="shared" si="51"/>
        <v>0</v>
      </c>
      <c r="N217" s="31">
        <f t="shared" si="52"/>
        <v>2297320</v>
      </c>
      <c r="O217" s="36">
        <f t="shared" si="53"/>
        <v>0.12381269947330613</v>
      </c>
      <c r="P217" s="31">
        <v>855819</v>
      </c>
      <c r="Q217" s="31">
        <v>15073606</v>
      </c>
      <c r="R217" s="31">
        <v>15073606</v>
      </c>
      <c r="S217" s="31">
        <v>2353702</v>
      </c>
      <c r="T217" s="36">
        <f t="shared" si="54"/>
        <v>0.15614724174162439</v>
      </c>
      <c r="U217" s="36">
        <f t="shared" si="55"/>
        <v>-0.20834662469517506</v>
      </c>
    </row>
    <row r="218" spans="1:21" ht="13" x14ac:dyDescent="0.3">
      <c r="A218" s="17" t="s">
        <v>29</v>
      </c>
      <c r="B218" s="11" t="s">
        <v>391</v>
      </c>
      <c r="C218" s="10" t="s">
        <v>392</v>
      </c>
      <c r="D218" s="31">
        <v>118091360</v>
      </c>
      <c r="E218" s="31">
        <v>119163860</v>
      </c>
      <c r="F218" s="31">
        <v>20936635</v>
      </c>
      <c r="G218" s="36">
        <f t="shared" si="48"/>
        <v>0.17729184421281963</v>
      </c>
      <c r="H218" s="31">
        <v>21017022</v>
      </c>
      <c r="I218" s="36">
        <f t="shared" si="49"/>
        <v>0.17797256293771196</v>
      </c>
      <c r="J218" s="31">
        <v>20942022</v>
      </c>
      <c r="K218" s="36">
        <f t="shared" si="50"/>
        <v>0.1757413866922404</v>
      </c>
      <c r="L218" s="31">
        <v>0</v>
      </c>
      <c r="M218" s="36">
        <f t="shared" si="51"/>
        <v>0</v>
      </c>
      <c r="N218" s="31">
        <f t="shared" si="52"/>
        <v>62895679</v>
      </c>
      <c r="O218" s="36">
        <f t="shared" si="53"/>
        <v>0.52780833887052669</v>
      </c>
      <c r="P218" s="31">
        <v>20969034</v>
      </c>
      <c r="Q218" s="31">
        <v>97177270</v>
      </c>
      <c r="R218" s="31">
        <v>98182770</v>
      </c>
      <c r="S218" s="31">
        <v>59198535</v>
      </c>
      <c r="T218" s="36">
        <f t="shared" si="54"/>
        <v>0.60294219647703973</v>
      </c>
      <c r="U218" s="36">
        <f t="shared" si="55"/>
        <v>-1.2881852354286183E-3</v>
      </c>
    </row>
    <row r="219" spans="1:21" ht="13" x14ac:dyDescent="0.3">
      <c r="A219" s="17" t="s">
        <v>29</v>
      </c>
      <c r="B219" s="11" t="s">
        <v>393</v>
      </c>
      <c r="C219" s="10" t="s">
        <v>394</v>
      </c>
      <c r="D219" s="31">
        <v>37476018</v>
      </c>
      <c r="E219" s="31">
        <v>37476018</v>
      </c>
      <c r="F219" s="31">
        <v>8143908</v>
      </c>
      <c r="G219" s="36">
        <f t="shared" si="48"/>
        <v>0.21730985399782868</v>
      </c>
      <c r="H219" s="31">
        <v>6860752</v>
      </c>
      <c r="I219" s="36">
        <f t="shared" si="49"/>
        <v>0.18307046388973344</v>
      </c>
      <c r="J219" s="31">
        <v>7356416</v>
      </c>
      <c r="K219" s="36">
        <f t="shared" si="50"/>
        <v>0.19629662895348166</v>
      </c>
      <c r="L219" s="31">
        <v>0</v>
      </c>
      <c r="M219" s="36">
        <f t="shared" si="51"/>
        <v>0</v>
      </c>
      <c r="N219" s="31">
        <f t="shared" si="52"/>
        <v>22361076</v>
      </c>
      <c r="O219" s="36">
        <f t="shared" si="53"/>
        <v>0.59667694684104378</v>
      </c>
      <c r="P219" s="31">
        <v>8787115</v>
      </c>
      <c r="Q219" s="31">
        <v>37313204</v>
      </c>
      <c r="R219" s="31">
        <v>34237695</v>
      </c>
      <c r="S219" s="31">
        <v>21862242</v>
      </c>
      <c r="T219" s="36">
        <f t="shared" si="54"/>
        <v>0.63854304444268228</v>
      </c>
      <c r="U219" s="36">
        <f t="shared" si="55"/>
        <v>-0.16281783042557196</v>
      </c>
    </row>
    <row r="220" spans="1:21" ht="13" x14ac:dyDescent="0.3">
      <c r="A220" s="17" t="s">
        <v>29</v>
      </c>
      <c r="B220" s="11" t="s">
        <v>395</v>
      </c>
      <c r="C220" s="10" t="s">
        <v>396</v>
      </c>
      <c r="D220" s="31">
        <v>9999564</v>
      </c>
      <c r="E220" s="31">
        <v>16290202</v>
      </c>
      <c r="F220" s="31">
        <v>6382636</v>
      </c>
      <c r="G220" s="36">
        <f t="shared" si="48"/>
        <v>0.63829142950632645</v>
      </c>
      <c r="H220" s="31">
        <v>5801177</v>
      </c>
      <c r="I220" s="36">
        <f t="shared" si="49"/>
        <v>0.58014299423454863</v>
      </c>
      <c r="J220" s="31">
        <v>14401710</v>
      </c>
      <c r="K220" s="36">
        <f t="shared" si="50"/>
        <v>0.88407191021940679</v>
      </c>
      <c r="L220" s="31">
        <v>0</v>
      </c>
      <c r="M220" s="36">
        <f t="shared" si="51"/>
        <v>0</v>
      </c>
      <c r="N220" s="31">
        <f t="shared" si="52"/>
        <v>26585523</v>
      </c>
      <c r="O220" s="36">
        <f t="shared" si="53"/>
        <v>1.6319946799923046</v>
      </c>
      <c r="P220" s="31">
        <v>3420371</v>
      </c>
      <c r="Q220" s="31">
        <v>11464740</v>
      </c>
      <c r="R220" s="31">
        <v>11534740</v>
      </c>
      <c r="S220" s="31">
        <v>11442644</v>
      </c>
      <c r="T220" s="36">
        <f t="shared" si="54"/>
        <v>0.99201577148683018</v>
      </c>
      <c r="U220" s="36">
        <f t="shared" si="55"/>
        <v>3.2105695551739855</v>
      </c>
    </row>
    <row r="221" spans="1:21" ht="13" x14ac:dyDescent="0.3">
      <c r="A221" s="17" t="s">
        <v>29</v>
      </c>
      <c r="B221" s="11" t="s">
        <v>397</v>
      </c>
      <c r="C221" s="10" t="s">
        <v>398</v>
      </c>
      <c r="D221" s="31">
        <v>34698243</v>
      </c>
      <c r="E221" s="31">
        <v>34293262</v>
      </c>
      <c r="F221" s="31">
        <v>5509626</v>
      </c>
      <c r="G221" s="36">
        <f t="shared" si="48"/>
        <v>0.1587868872784135</v>
      </c>
      <c r="H221" s="31">
        <v>6184242</v>
      </c>
      <c r="I221" s="36">
        <f t="shared" si="49"/>
        <v>0.17822925500867581</v>
      </c>
      <c r="J221" s="31">
        <v>8651013</v>
      </c>
      <c r="K221" s="36">
        <f t="shared" si="50"/>
        <v>0.25226567831313335</v>
      </c>
      <c r="L221" s="31">
        <v>0</v>
      </c>
      <c r="M221" s="36">
        <f t="shared" si="51"/>
        <v>0</v>
      </c>
      <c r="N221" s="31">
        <f t="shared" si="52"/>
        <v>20344881</v>
      </c>
      <c r="O221" s="36">
        <f t="shared" si="53"/>
        <v>0.59326176086719307</v>
      </c>
      <c r="P221" s="31">
        <v>4640541</v>
      </c>
      <c r="Q221" s="31">
        <v>36821609</v>
      </c>
      <c r="R221" s="31">
        <v>28855033</v>
      </c>
      <c r="S221" s="31">
        <v>17426563</v>
      </c>
      <c r="T221" s="36">
        <f t="shared" si="54"/>
        <v>0.60393495304614619</v>
      </c>
      <c r="U221" s="36">
        <f t="shared" si="55"/>
        <v>0.86422509789268109</v>
      </c>
    </row>
    <row r="222" spans="1:21" ht="13" x14ac:dyDescent="0.3">
      <c r="A222" s="17" t="s">
        <v>29</v>
      </c>
      <c r="B222" s="11" t="s">
        <v>399</v>
      </c>
      <c r="C222" s="10" t="s">
        <v>400</v>
      </c>
      <c r="D222" s="31">
        <v>39826380</v>
      </c>
      <c r="E222" s="31">
        <v>33736264</v>
      </c>
      <c r="F222" s="31">
        <v>6874650</v>
      </c>
      <c r="G222" s="36">
        <f t="shared" si="48"/>
        <v>0.17261548752359618</v>
      </c>
      <c r="H222" s="31">
        <v>7825723</v>
      </c>
      <c r="I222" s="36">
        <f t="shared" si="49"/>
        <v>0.1964959657392914</v>
      </c>
      <c r="J222" s="31">
        <v>6805317</v>
      </c>
      <c r="K222" s="36">
        <f t="shared" si="50"/>
        <v>0.20172112122433</v>
      </c>
      <c r="L222" s="31">
        <v>0</v>
      </c>
      <c r="M222" s="36">
        <f t="shared" si="51"/>
        <v>0</v>
      </c>
      <c r="N222" s="31">
        <f t="shared" si="52"/>
        <v>21505690</v>
      </c>
      <c r="O222" s="36">
        <f t="shared" si="53"/>
        <v>0.63746507319245549</v>
      </c>
      <c r="P222" s="31">
        <v>4717704</v>
      </c>
      <c r="Q222" s="31">
        <v>34753217</v>
      </c>
      <c r="R222" s="31">
        <v>35147229</v>
      </c>
      <c r="S222" s="31">
        <v>17752921</v>
      </c>
      <c r="T222" s="36">
        <f t="shared" si="54"/>
        <v>0.5051015828303278</v>
      </c>
      <c r="U222" s="36">
        <f t="shared" si="55"/>
        <v>0.44250614281862544</v>
      </c>
    </row>
    <row r="223" spans="1:21" ht="13" x14ac:dyDescent="0.3">
      <c r="A223" s="17" t="s">
        <v>44</v>
      </c>
      <c r="B223" s="11" t="s">
        <v>401</v>
      </c>
      <c r="C223" s="10" t="s">
        <v>402</v>
      </c>
      <c r="D223" s="31">
        <v>408425405</v>
      </c>
      <c r="E223" s="31">
        <v>421184285</v>
      </c>
      <c r="F223" s="31">
        <v>62277496</v>
      </c>
      <c r="G223" s="36">
        <f t="shared" si="48"/>
        <v>0.15248193485907174</v>
      </c>
      <c r="H223" s="31">
        <v>153639476</v>
      </c>
      <c r="I223" s="36">
        <f t="shared" si="49"/>
        <v>0.37617512064412351</v>
      </c>
      <c r="J223" s="31">
        <v>74409358</v>
      </c>
      <c r="K223" s="36">
        <f t="shared" si="50"/>
        <v>0.17666698556903659</v>
      </c>
      <c r="L223" s="31">
        <v>0</v>
      </c>
      <c r="M223" s="36">
        <f t="shared" si="51"/>
        <v>0</v>
      </c>
      <c r="N223" s="31">
        <f t="shared" si="52"/>
        <v>290326330</v>
      </c>
      <c r="O223" s="36">
        <f t="shared" si="53"/>
        <v>0.68930950260881652</v>
      </c>
      <c r="P223" s="31">
        <v>73563657</v>
      </c>
      <c r="Q223" s="31">
        <v>388706055</v>
      </c>
      <c r="R223" s="31">
        <v>802478239</v>
      </c>
      <c r="S223" s="31">
        <v>415526226</v>
      </c>
      <c r="T223" s="36">
        <f t="shared" si="54"/>
        <v>0.51780373075013686</v>
      </c>
      <c r="U223" s="36">
        <f t="shared" si="55"/>
        <v>1.149617942457648E-2</v>
      </c>
    </row>
    <row r="224" spans="1:21" ht="14" x14ac:dyDescent="0.3">
      <c r="A224" s="18" t="s">
        <v>0</v>
      </c>
      <c r="B224" s="13" t="s">
        <v>403</v>
      </c>
      <c r="C224" s="12" t="s">
        <v>0</v>
      </c>
      <c r="D224" s="32">
        <f>SUM(D217:D223)</f>
        <v>668473108</v>
      </c>
      <c r="E224" s="32">
        <f>SUM(E217:E223)</f>
        <v>680698692</v>
      </c>
      <c r="F224" s="32">
        <f>SUM(F217:F223)</f>
        <v>110692510</v>
      </c>
      <c r="G224" s="37">
        <f t="shared" si="48"/>
        <v>0.16559007187466396</v>
      </c>
      <c r="H224" s="32">
        <f>SUM(H217:H223)</f>
        <v>202380641</v>
      </c>
      <c r="I224" s="37">
        <f t="shared" si="49"/>
        <v>0.30275060967748008</v>
      </c>
      <c r="J224" s="32">
        <f>SUM(J217:J223)</f>
        <v>133243348</v>
      </c>
      <c r="K224" s="37">
        <f t="shared" si="50"/>
        <v>0.1957449743417459</v>
      </c>
      <c r="L224" s="32">
        <f>SUM(L217:L223)</f>
        <v>0</v>
      </c>
      <c r="M224" s="37">
        <f t="shared" si="51"/>
        <v>0</v>
      </c>
      <c r="N224" s="32">
        <f t="shared" si="52"/>
        <v>446316499</v>
      </c>
      <c r="O224" s="37">
        <f t="shared" si="53"/>
        <v>0.65567409522802489</v>
      </c>
      <c r="P224" s="32">
        <f>SUM(P217:P223)</f>
        <v>116954241</v>
      </c>
      <c r="Q224" s="32">
        <f>SUM(Q217:Q223)</f>
        <v>621309701</v>
      </c>
      <c r="R224" s="32">
        <f>SUM(R217:R223)</f>
        <v>1025509312</v>
      </c>
      <c r="S224" s="32">
        <f>SUM(S217:S223)</f>
        <v>545562833</v>
      </c>
      <c r="T224" s="37">
        <f t="shared" si="54"/>
        <v>0.53199208102363871</v>
      </c>
      <c r="U224" s="37">
        <f t="shared" si="55"/>
        <v>0.13927760858197513</v>
      </c>
    </row>
    <row r="225" spans="1:21" ht="13" x14ac:dyDescent="0.3">
      <c r="A225" s="17" t="s">
        <v>29</v>
      </c>
      <c r="B225" s="11" t="s">
        <v>404</v>
      </c>
      <c r="C225" s="10" t="s">
        <v>405</v>
      </c>
      <c r="D225" s="31">
        <v>35708379</v>
      </c>
      <c r="E225" s="31">
        <v>35708379</v>
      </c>
      <c r="F225" s="31">
        <v>6005405</v>
      </c>
      <c r="G225" s="36">
        <f t="shared" si="48"/>
        <v>0.16817915481405638</v>
      </c>
      <c r="H225" s="31">
        <v>5246423</v>
      </c>
      <c r="I225" s="36">
        <f t="shared" si="49"/>
        <v>0.14692414349024358</v>
      </c>
      <c r="J225" s="31">
        <v>4788383</v>
      </c>
      <c r="K225" s="36">
        <f t="shared" si="50"/>
        <v>0.13409690201843102</v>
      </c>
      <c r="L225" s="31">
        <v>0</v>
      </c>
      <c r="M225" s="36">
        <f t="shared" si="51"/>
        <v>0</v>
      </c>
      <c r="N225" s="31">
        <f t="shared" si="52"/>
        <v>16040211</v>
      </c>
      <c r="O225" s="36">
        <f t="shared" si="53"/>
        <v>0.449200200322731</v>
      </c>
      <c r="P225" s="31">
        <v>3838060</v>
      </c>
      <c r="Q225" s="31">
        <v>35886288</v>
      </c>
      <c r="R225" s="31">
        <v>32026288</v>
      </c>
      <c r="S225" s="31">
        <v>12704604</v>
      </c>
      <c r="T225" s="36">
        <f t="shared" si="54"/>
        <v>0.39669299170731243</v>
      </c>
      <c r="U225" s="36">
        <f t="shared" si="55"/>
        <v>0.24760504004627348</v>
      </c>
    </row>
    <row r="226" spans="1:21" ht="13" x14ac:dyDescent="0.3">
      <c r="A226" s="17" t="s">
        <v>29</v>
      </c>
      <c r="B226" s="11" t="s">
        <v>406</v>
      </c>
      <c r="C226" s="10" t="s">
        <v>407</v>
      </c>
      <c r="D226" s="31">
        <v>58626304</v>
      </c>
      <c r="E226" s="31">
        <v>57150779</v>
      </c>
      <c r="F226" s="31">
        <v>12782858</v>
      </c>
      <c r="G226" s="36">
        <f t="shared" si="48"/>
        <v>0.21803963626975359</v>
      </c>
      <c r="H226" s="31">
        <v>13493853</v>
      </c>
      <c r="I226" s="36">
        <f t="shared" si="49"/>
        <v>0.23016721299708745</v>
      </c>
      <c r="J226" s="31">
        <v>13614963</v>
      </c>
      <c r="K226" s="36">
        <f t="shared" si="50"/>
        <v>0.23822882624224598</v>
      </c>
      <c r="L226" s="31">
        <v>0</v>
      </c>
      <c r="M226" s="36">
        <f t="shared" si="51"/>
        <v>0</v>
      </c>
      <c r="N226" s="31">
        <f t="shared" si="52"/>
        <v>39891674</v>
      </c>
      <c r="O226" s="36">
        <f t="shared" si="53"/>
        <v>0.6980075284713092</v>
      </c>
      <c r="P226" s="31">
        <v>14030910</v>
      </c>
      <c r="Q226" s="31">
        <v>75470246</v>
      </c>
      <c r="R226" s="31">
        <v>67878661</v>
      </c>
      <c r="S226" s="31">
        <v>41202320</v>
      </c>
      <c r="T226" s="36">
        <f t="shared" si="54"/>
        <v>0.60699959888719668</v>
      </c>
      <c r="U226" s="36">
        <f t="shared" si="55"/>
        <v>-2.9645047969091065E-2</v>
      </c>
    </row>
    <row r="227" spans="1:21" ht="13" x14ac:dyDescent="0.3">
      <c r="A227" s="17" t="s">
        <v>29</v>
      </c>
      <c r="B227" s="11" t="s">
        <v>408</v>
      </c>
      <c r="C227" s="10" t="s">
        <v>409</v>
      </c>
      <c r="D227" s="31">
        <v>128916425</v>
      </c>
      <c r="E227" s="31">
        <v>119804443</v>
      </c>
      <c r="F227" s="31">
        <v>13146758</v>
      </c>
      <c r="G227" s="36">
        <f t="shared" si="48"/>
        <v>0.10197892161530232</v>
      </c>
      <c r="H227" s="31">
        <v>21658083</v>
      </c>
      <c r="I227" s="36">
        <f t="shared" si="49"/>
        <v>0.16800095876068546</v>
      </c>
      <c r="J227" s="31">
        <v>24330974</v>
      </c>
      <c r="K227" s="36">
        <f t="shared" si="50"/>
        <v>0.20308907909199994</v>
      </c>
      <c r="L227" s="31">
        <v>0</v>
      </c>
      <c r="M227" s="36">
        <f t="shared" si="51"/>
        <v>0</v>
      </c>
      <c r="N227" s="31">
        <f t="shared" si="52"/>
        <v>59135815</v>
      </c>
      <c r="O227" s="36">
        <f t="shared" si="53"/>
        <v>0.49360285411117849</v>
      </c>
      <c r="P227" s="31">
        <v>17077412</v>
      </c>
      <c r="Q227" s="31">
        <v>132758136</v>
      </c>
      <c r="R227" s="31">
        <v>123174945</v>
      </c>
      <c r="S227" s="31">
        <v>61182253</v>
      </c>
      <c r="T227" s="36">
        <f t="shared" si="54"/>
        <v>0.49671021164247325</v>
      </c>
      <c r="U227" s="36">
        <f t="shared" si="55"/>
        <v>0.42474597439003059</v>
      </c>
    </row>
    <row r="228" spans="1:21" ht="13" x14ac:dyDescent="0.3">
      <c r="A228" s="17" t="s">
        <v>29</v>
      </c>
      <c r="B228" s="11" t="s">
        <v>410</v>
      </c>
      <c r="C228" s="10" t="s">
        <v>411</v>
      </c>
      <c r="D228" s="31">
        <v>144121653</v>
      </c>
      <c r="E228" s="31">
        <v>107859249</v>
      </c>
      <c r="F228" s="31">
        <v>28545949</v>
      </c>
      <c r="G228" s="36">
        <f t="shared" si="48"/>
        <v>0.1980684262620829</v>
      </c>
      <c r="H228" s="31">
        <v>28708016</v>
      </c>
      <c r="I228" s="36">
        <f t="shared" si="49"/>
        <v>0.19919294153530143</v>
      </c>
      <c r="J228" s="31">
        <v>31419231</v>
      </c>
      <c r="K228" s="36">
        <f t="shared" si="50"/>
        <v>0.29129844024780849</v>
      </c>
      <c r="L228" s="31">
        <v>0</v>
      </c>
      <c r="M228" s="36">
        <f t="shared" si="51"/>
        <v>0</v>
      </c>
      <c r="N228" s="31">
        <f t="shared" si="52"/>
        <v>88673196</v>
      </c>
      <c r="O228" s="36">
        <f t="shared" si="53"/>
        <v>0.82211953839953034</v>
      </c>
      <c r="P228" s="31">
        <v>29101011</v>
      </c>
      <c r="Q228" s="31">
        <v>105564963</v>
      </c>
      <c r="R228" s="31">
        <v>98840501</v>
      </c>
      <c r="S228" s="31">
        <v>83204423</v>
      </c>
      <c r="T228" s="36">
        <f t="shared" si="54"/>
        <v>0.841804949976933</v>
      </c>
      <c r="U228" s="36">
        <f t="shared" si="55"/>
        <v>7.9661149916750329E-2</v>
      </c>
    </row>
    <row r="229" spans="1:21" ht="13" x14ac:dyDescent="0.3">
      <c r="A229" s="17" t="s">
        <v>44</v>
      </c>
      <c r="B229" s="11" t="s">
        <v>412</v>
      </c>
      <c r="C229" s="10" t="s">
        <v>413</v>
      </c>
      <c r="D229" s="31">
        <v>47945746</v>
      </c>
      <c r="E229" s="31">
        <v>47911405</v>
      </c>
      <c r="F229" s="31">
        <v>10994094</v>
      </c>
      <c r="G229" s="36">
        <f t="shared" si="48"/>
        <v>0.22930280404855938</v>
      </c>
      <c r="H229" s="31">
        <v>12579220</v>
      </c>
      <c r="I229" s="36">
        <f t="shared" si="49"/>
        <v>0.26236363075881641</v>
      </c>
      <c r="J229" s="31">
        <v>12459616</v>
      </c>
      <c r="K229" s="36">
        <f t="shared" si="50"/>
        <v>0.26005532503169132</v>
      </c>
      <c r="L229" s="31">
        <v>0</v>
      </c>
      <c r="M229" s="36">
        <f t="shared" si="51"/>
        <v>0</v>
      </c>
      <c r="N229" s="31">
        <f t="shared" si="52"/>
        <v>36032930</v>
      </c>
      <c r="O229" s="36">
        <f t="shared" si="53"/>
        <v>0.7520741668919958</v>
      </c>
      <c r="P229" s="31">
        <v>11887495</v>
      </c>
      <c r="Q229" s="31">
        <v>53395967</v>
      </c>
      <c r="R229" s="31">
        <v>49680624</v>
      </c>
      <c r="S229" s="31">
        <v>37220860</v>
      </c>
      <c r="T229" s="36">
        <f t="shared" si="54"/>
        <v>0.7492027475339279</v>
      </c>
      <c r="U229" s="36">
        <f t="shared" si="55"/>
        <v>4.8127969769913737E-2</v>
      </c>
    </row>
    <row r="230" spans="1:21" ht="14" x14ac:dyDescent="0.3">
      <c r="A230" s="18" t="s">
        <v>0</v>
      </c>
      <c r="B230" s="13" t="s">
        <v>414</v>
      </c>
      <c r="C230" s="12" t="s">
        <v>0</v>
      </c>
      <c r="D230" s="32">
        <f>SUM(D225:D229)</f>
        <v>415318507</v>
      </c>
      <c r="E230" s="32">
        <f>SUM(E225:E229)</f>
        <v>368434255</v>
      </c>
      <c r="F230" s="32">
        <f>SUM(F225:F229)</f>
        <v>71475064</v>
      </c>
      <c r="G230" s="37">
        <f t="shared" si="48"/>
        <v>0.17209698772224469</v>
      </c>
      <c r="H230" s="32">
        <f>SUM(H225:H229)</f>
        <v>81685595</v>
      </c>
      <c r="I230" s="37">
        <f t="shared" si="49"/>
        <v>0.1966818083548586</v>
      </c>
      <c r="J230" s="32">
        <f>SUM(J225:J229)</f>
        <v>86613167</v>
      </c>
      <c r="K230" s="37">
        <f t="shared" si="50"/>
        <v>0.23508445760560456</v>
      </c>
      <c r="L230" s="32">
        <f>SUM(L225:L229)</f>
        <v>0</v>
      </c>
      <c r="M230" s="37">
        <f t="shared" si="51"/>
        <v>0</v>
      </c>
      <c r="N230" s="32">
        <f t="shared" si="52"/>
        <v>239773826</v>
      </c>
      <c r="O230" s="37">
        <f t="shared" si="53"/>
        <v>0.65079134946342054</v>
      </c>
      <c r="P230" s="32">
        <f>SUM(P225:P229)</f>
        <v>75934888</v>
      </c>
      <c r="Q230" s="32">
        <f>SUM(Q225:Q229)</f>
        <v>403075600</v>
      </c>
      <c r="R230" s="32">
        <f>SUM(R225:R229)</f>
        <v>371601019</v>
      </c>
      <c r="S230" s="32">
        <f>SUM(S225:S229)</f>
        <v>235514460</v>
      </c>
      <c r="T230" s="37">
        <f t="shared" si="54"/>
        <v>0.63378313825345023</v>
      </c>
      <c r="U230" s="37">
        <f t="shared" si="55"/>
        <v>0.14062414894191977</v>
      </c>
    </row>
    <row r="231" spans="1:21" ht="14" x14ac:dyDescent="0.3">
      <c r="A231" s="18" t="s">
        <v>0</v>
      </c>
      <c r="B231" s="13" t="s">
        <v>415</v>
      </c>
      <c r="C231" s="12" t="s">
        <v>0</v>
      </c>
      <c r="D231" s="32">
        <f>SUM(D208:D215,D217:D223,D225:D229)</f>
        <v>1601329264</v>
      </c>
      <c r="E231" s="32">
        <f>SUM(E208:E215,E217:E223,E225:E229)</f>
        <v>1755445668</v>
      </c>
      <c r="F231" s="32">
        <f>SUM(F208:F215,F217:F223,F225:F229)</f>
        <v>296852906</v>
      </c>
      <c r="G231" s="37">
        <f t="shared" si="48"/>
        <v>0.18537905518474307</v>
      </c>
      <c r="H231" s="32">
        <f>SUM(H208:H215,H217:H223,H225:H229)</f>
        <v>465624733</v>
      </c>
      <c r="I231" s="37">
        <f t="shared" si="49"/>
        <v>0.29077388608817678</v>
      </c>
      <c r="J231" s="32">
        <f>SUM(J208:J215,J217:J223,J225:J229)</f>
        <v>366289303</v>
      </c>
      <c r="K231" s="37">
        <f t="shared" si="50"/>
        <v>0.20865886633638608</v>
      </c>
      <c r="L231" s="32">
        <f>SUM(L208:L215,L217:L223,L225:L229)</f>
        <v>0</v>
      </c>
      <c r="M231" s="37">
        <f t="shared" si="51"/>
        <v>0</v>
      </c>
      <c r="N231" s="32">
        <f t="shared" si="52"/>
        <v>1128766942</v>
      </c>
      <c r="O231" s="37">
        <f t="shared" si="53"/>
        <v>0.64300875987008899</v>
      </c>
      <c r="P231" s="32">
        <f>SUM(P208:P215,P217:P223,P225:P229)</f>
        <v>248497026</v>
      </c>
      <c r="Q231" s="32">
        <f>SUM(Q208:Q215,Q217:Q223,Q225:Q229)</f>
        <v>1516963451</v>
      </c>
      <c r="R231" s="32">
        <f>SUM(R208:R215,R217:R223,R225:R229)</f>
        <v>2154945354</v>
      </c>
      <c r="S231" s="32">
        <f>SUM(S208:S215,S217:S223,S225:S229)</f>
        <v>1099883294</v>
      </c>
      <c r="T231" s="37">
        <f t="shared" si="54"/>
        <v>0.51039962194790767</v>
      </c>
      <c r="U231" s="37">
        <f t="shared" si="55"/>
        <v>0.47401886008889305</v>
      </c>
    </row>
    <row r="232" spans="1:21" ht="14.5" customHeight="1" x14ac:dyDescent="0.3">
      <c r="A232" s="16" t="s">
        <v>0</v>
      </c>
      <c r="B232" s="14" t="s">
        <v>618</v>
      </c>
      <c r="D232" s="33"/>
      <c r="E232" s="33"/>
      <c r="F232" s="33"/>
      <c r="G232" s="38"/>
      <c r="H232" s="33"/>
      <c r="I232" s="38"/>
      <c r="J232" s="33"/>
      <c r="K232" s="38"/>
      <c r="L232" s="33"/>
      <c r="M232" s="38"/>
      <c r="N232" s="33"/>
      <c r="O232" s="38"/>
      <c r="P232" s="33"/>
      <c r="Q232" s="33"/>
      <c r="R232" s="33"/>
      <c r="S232" s="33"/>
      <c r="T232" s="38"/>
      <c r="U232" s="38"/>
    </row>
    <row r="233" spans="1:21" ht="14.5" customHeight="1" x14ac:dyDescent="0.3">
      <c r="A233" s="16" t="s">
        <v>0</v>
      </c>
      <c r="B233" s="9" t="s">
        <v>416</v>
      </c>
      <c r="D233" s="33"/>
      <c r="E233" s="33"/>
      <c r="F233" s="33"/>
      <c r="G233" s="38"/>
      <c r="H233" s="33"/>
      <c r="I233" s="38"/>
      <c r="J233" s="33"/>
      <c r="K233" s="38"/>
      <c r="L233" s="33"/>
      <c r="M233" s="38"/>
      <c r="N233" s="33"/>
      <c r="O233" s="38"/>
      <c r="P233" s="33"/>
      <c r="Q233" s="33"/>
      <c r="R233" s="33"/>
      <c r="S233" s="33"/>
      <c r="T233" s="38"/>
      <c r="U233" s="38"/>
    </row>
    <row r="234" spans="1:21" ht="13" x14ac:dyDescent="0.3">
      <c r="A234" s="17" t="s">
        <v>29</v>
      </c>
      <c r="B234" s="11" t="s">
        <v>417</v>
      </c>
      <c r="C234" s="10" t="s">
        <v>418</v>
      </c>
      <c r="D234" s="31">
        <v>90942538</v>
      </c>
      <c r="E234" s="31">
        <v>90792538</v>
      </c>
      <c r="F234" s="31">
        <v>18366603</v>
      </c>
      <c r="G234" s="36">
        <f t="shared" ref="G234:G260" si="56">IF(($D234     =0),0,($F234     /$D234     ))</f>
        <v>0.2019583288955494</v>
      </c>
      <c r="H234" s="31">
        <v>20663177</v>
      </c>
      <c r="I234" s="36">
        <f t="shared" ref="I234:I260" si="57">IF(($D234     =0),0,($H234     /$D234     ))</f>
        <v>0.22721135185384864</v>
      </c>
      <c r="J234" s="31">
        <v>19300220</v>
      </c>
      <c r="K234" s="36">
        <f t="shared" ref="K234:K260" si="58">IF(($E234     =0),0,($J234     /$E234     ))</f>
        <v>0.21257495852797947</v>
      </c>
      <c r="L234" s="31">
        <v>0</v>
      </c>
      <c r="M234" s="36">
        <f t="shared" ref="M234:M260" si="59">IF(($E234     =0),0,($L234     /$E234     ))</f>
        <v>0</v>
      </c>
      <c r="N234" s="31">
        <f t="shared" ref="N234:N260" si="60">$F234     +$H234     +$J234</f>
        <v>58330000</v>
      </c>
      <c r="O234" s="36">
        <f t="shared" ref="O234:O260" si="61">IF(($E234     =0),0,($N234     /$E234     ))</f>
        <v>0.64245367829677813</v>
      </c>
      <c r="P234" s="31">
        <v>18956085</v>
      </c>
      <c r="Q234" s="31">
        <v>83568788</v>
      </c>
      <c r="R234" s="31">
        <v>87052416</v>
      </c>
      <c r="S234" s="31">
        <v>57283363</v>
      </c>
      <c r="T234" s="36">
        <f t="shared" ref="T234:T260" si="62">IF(($R234     =0),0,($S234     /$R234     ))</f>
        <v>0.65803300622925842</v>
      </c>
      <c r="U234" s="36">
        <f t="shared" ref="U234:U260" si="63">IF(($P234     =0),0,(($J234     /$P234     )-1))</f>
        <v>1.8154328807873599E-2</v>
      </c>
    </row>
    <row r="235" spans="1:21" ht="13" x14ac:dyDescent="0.3">
      <c r="A235" s="17" t="s">
        <v>29</v>
      </c>
      <c r="B235" s="11" t="s">
        <v>419</v>
      </c>
      <c r="C235" s="10" t="s">
        <v>420</v>
      </c>
      <c r="D235" s="31">
        <v>73756768</v>
      </c>
      <c r="E235" s="31">
        <v>73561768</v>
      </c>
      <c r="F235" s="31">
        <v>17998174</v>
      </c>
      <c r="G235" s="36">
        <f t="shared" si="56"/>
        <v>0.24402064363774725</v>
      </c>
      <c r="H235" s="31">
        <v>18359792</v>
      </c>
      <c r="I235" s="36">
        <f t="shared" si="57"/>
        <v>0.24892348862141031</v>
      </c>
      <c r="J235" s="31">
        <v>16000973</v>
      </c>
      <c r="K235" s="36">
        <f t="shared" si="58"/>
        <v>0.21751751534846198</v>
      </c>
      <c r="L235" s="31">
        <v>0</v>
      </c>
      <c r="M235" s="36">
        <f t="shared" si="59"/>
        <v>0</v>
      </c>
      <c r="N235" s="31">
        <f t="shared" si="60"/>
        <v>52358939</v>
      </c>
      <c r="O235" s="36">
        <f t="shared" si="61"/>
        <v>0.71176836043418645</v>
      </c>
      <c r="P235" s="31">
        <v>16168989</v>
      </c>
      <c r="Q235" s="31">
        <v>73613447</v>
      </c>
      <c r="R235" s="31">
        <v>79762252</v>
      </c>
      <c r="S235" s="31">
        <v>47621998</v>
      </c>
      <c r="T235" s="36">
        <f t="shared" si="62"/>
        <v>0.59704931600978373</v>
      </c>
      <c r="U235" s="36">
        <f t="shared" si="63"/>
        <v>-1.0391249570396721E-2</v>
      </c>
    </row>
    <row r="236" spans="1:21" ht="13" x14ac:dyDescent="0.3">
      <c r="A236" s="17" t="s">
        <v>29</v>
      </c>
      <c r="B236" s="11" t="s">
        <v>421</v>
      </c>
      <c r="C236" s="10" t="s">
        <v>422</v>
      </c>
      <c r="D236" s="31">
        <v>99332037</v>
      </c>
      <c r="E236" s="31">
        <v>98980537</v>
      </c>
      <c r="F236" s="31">
        <v>105386</v>
      </c>
      <c r="G236" s="36">
        <f t="shared" si="56"/>
        <v>1.0609467316169102E-3</v>
      </c>
      <c r="H236" s="31">
        <v>522465</v>
      </c>
      <c r="I236" s="36">
        <f t="shared" si="57"/>
        <v>5.2597834070391607E-3</v>
      </c>
      <c r="J236" s="31">
        <v>41654488</v>
      </c>
      <c r="K236" s="36">
        <f t="shared" si="58"/>
        <v>0.42083513852829468</v>
      </c>
      <c r="L236" s="31">
        <v>0</v>
      </c>
      <c r="M236" s="36">
        <f t="shared" si="59"/>
        <v>0</v>
      </c>
      <c r="N236" s="31">
        <f t="shared" si="60"/>
        <v>42282339</v>
      </c>
      <c r="O236" s="36">
        <f t="shared" si="61"/>
        <v>0.4271783148640626</v>
      </c>
      <c r="P236" s="31">
        <v>13413097</v>
      </c>
      <c r="Q236" s="31">
        <v>105983671</v>
      </c>
      <c r="R236" s="31">
        <v>97354209</v>
      </c>
      <c r="S236" s="31">
        <v>39876653</v>
      </c>
      <c r="T236" s="36">
        <f t="shared" si="62"/>
        <v>0.40960379021722626</v>
      </c>
      <c r="U236" s="36">
        <f t="shared" si="63"/>
        <v>2.1055085935783509</v>
      </c>
    </row>
    <row r="237" spans="1:21" ht="13" x14ac:dyDescent="0.3">
      <c r="A237" s="17" t="s">
        <v>29</v>
      </c>
      <c r="B237" s="11" t="s">
        <v>423</v>
      </c>
      <c r="C237" s="10" t="s">
        <v>424</v>
      </c>
      <c r="D237" s="31">
        <v>11761498</v>
      </c>
      <c r="E237" s="31">
        <v>10183776</v>
      </c>
      <c r="F237" s="31">
        <v>0</v>
      </c>
      <c r="G237" s="36">
        <f t="shared" si="56"/>
        <v>0</v>
      </c>
      <c r="H237" s="31">
        <v>1572966</v>
      </c>
      <c r="I237" s="36">
        <f t="shared" si="57"/>
        <v>0.13373857649765361</v>
      </c>
      <c r="J237" s="31">
        <v>2169261</v>
      </c>
      <c r="K237" s="36">
        <f t="shared" si="58"/>
        <v>0.21301146058200809</v>
      </c>
      <c r="L237" s="31">
        <v>0</v>
      </c>
      <c r="M237" s="36">
        <f t="shared" si="59"/>
        <v>0</v>
      </c>
      <c r="N237" s="31">
        <f t="shared" si="60"/>
        <v>3742227</v>
      </c>
      <c r="O237" s="36">
        <f t="shared" si="61"/>
        <v>0.36746949265184153</v>
      </c>
      <c r="P237" s="31">
        <v>0</v>
      </c>
      <c r="Q237" s="31">
        <v>4910110</v>
      </c>
      <c r="R237" s="31">
        <v>6204979</v>
      </c>
      <c r="S237" s="31">
        <v>93669</v>
      </c>
      <c r="T237" s="36">
        <f t="shared" si="62"/>
        <v>1.5095780340271901E-2</v>
      </c>
      <c r="U237" s="36">
        <f t="shared" si="63"/>
        <v>0</v>
      </c>
    </row>
    <row r="238" spans="1:21" ht="13" x14ac:dyDescent="0.3">
      <c r="A238" s="17" t="s">
        <v>29</v>
      </c>
      <c r="B238" s="11" t="s">
        <v>425</v>
      </c>
      <c r="C238" s="10" t="s">
        <v>426</v>
      </c>
      <c r="D238" s="31">
        <v>55208447</v>
      </c>
      <c r="E238" s="31">
        <v>52853505</v>
      </c>
      <c r="F238" s="31">
        <v>6001591</v>
      </c>
      <c r="G238" s="36">
        <f t="shared" si="56"/>
        <v>0.10870783958114236</v>
      </c>
      <c r="H238" s="31">
        <v>5178518</v>
      </c>
      <c r="I238" s="36">
        <f t="shared" si="57"/>
        <v>9.3799378200223604E-2</v>
      </c>
      <c r="J238" s="31">
        <v>8328133</v>
      </c>
      <c r="K238" s="36">
        <f t="shared" si="58"/>
        <v>0.15757011762985254</v>
      </c>
      <c r="L238" s="31">
        <v>0</v>
      </c>
      <c r="M238" s="36">
        <f t="shared" si="59"/>
        <v>0</v>
      </c>
      <c r="N238" s="31">
        <f t="shared" si="60"/>
        <v>19508242</v>
      </c>
      <c r="O238" s="36">
        <f t="shared" si="61"/>
        <v>0.36910025172408151</v>
      </c>
      <c r="P238" s="31">
        <v>5866128</v>
      </c>
      <c r="Q238" s="31">
        <v>53139480</v>
      </c>
      <c r="R238" s="31">
        <v>50459315</v>
      </c>
      <c r="S238" s="31">
        <v>17332195</v>
      </c>
      <c r="T238" s="36">
        <f t="shared" si="62"/>
        <v>0.34348851148692766</v>
      </c>
      <c r="U238" s="36">
        <f t="shared" si="63"/>
        <v>0.419698479133084</v>
      </c>
    </row>
    <row r="239" spans="1:21" ht="13" x14ac:dyDescent="0.3">
      <c r="A239" s="17" t="s">
        <v>44</v>
      </c>
      <c r="B239" s="11" t="s">
        <v>427</v>
      </c>
      <c r="C239" s="10" t="s">
        <v>428</v>
      </c>
      <c r="D239" s="31">
        <v>17691176</v>
      </c>
      <c r="E239" s="31">
        <v>15727236</v>
      </c>
      <c r="F239" s="31">
        <v>3057745</v>
      </c>
      <c r="G239" s="36">
        <f t="shared" si="56"/>
        <v>0.17284012097330331</v>
      </c>
      <c r="H239" s="31">
        <v>3835472</v>
      </c>
      <c r="I239" s="36">
        <f t="shared" si="57"/>
        <v>0.21680141557576502</v>
      </c>
      <c r="J239" s="31">
        <v>4870526</v>
      </c>
      <c r="K239" s="36">
        <f t="shared" si="58"/>
        <v>0.3096873474779675</v>
      </c>
      <c r="L239" s="31">
        <v>0</v>
      </c>
      <c r="M239" s="36">
        <f t="shared" si="59"/>
        <v>0</v>
      </c>
      <c r="N239" s="31">
        <f t="shared" si="60"/>
        <v>11763743</v>
      </c>
      <c r="O239" s="36">
        <f t="shared" si="61"/>
        <v>0.74798540570002259</v>
      </c>
      <c r="P239" s="31">
        <v>1852057</v>
      </c>
      <c r="Q239" s="31">
        <v>13819467</v>
      </c>
      <c r="R239" s="31">
        <v>15049117</v>
      </c>
      <c r="S239" s="31">
        <v>8032448</v>
      </c>
      <c r="T239" s="36">
        <f t="shared" si="62"/>
        <v>0.53374879070978054</v>
      </c>
      <c r="U239" s="36">
        <f t="shared" si="63"/>
        <v>1.6297927115634132</v>
      </c>
    </row>
    <row r="240" spans="1:21" ht="14" x14ac:dyDescent="0.3">
      <c r="A240" s="18" t="s">
        <v>0</v>
      </c>
      <c r="B240" s="13" t="s">
        <v>429</v>
      </c>
      <c r="C240" s="12" t="s">
        <v>0</v>
      </c>
      <c r="D240" s="32">
        <f>SUM(D234:D239)</f>
        <v>348692464</v>
      </c>
      <c r="E240" s="32">
        <f>SUM(E234:E239)</f>
        <v>342099360</v>
      </c>
      <c r="F240" s="32">
        <f>SUM(F234:F239)</f>
        <v>45529499</v>
      </c>
      <c r="G240" s="37">
        <f t="shared" si="56"/>
        <v>0.13057207625800596</v>
      </c>
      <c r="H240" s="32">
        <f>SUM(H234:H239)</f>
        <v>50132390</v>
      </c>
      <c r="I240" s="37">
        <f t="shared" si="57"/>
        <v>0.14377250779930822</v>
      </c>
      <c r="J240" s="32">
        <f>SUM(J234:J239)</f>
        <v>92323601</v>
      </c>
      <c r="K240" s="37">
        <f t="shared" si="58"/>
        <v>0.26987364431199168</v>
      </c>
      <c r="L240" s="32">
        <f>SUM(L234:L239)</f>
        <v>0</v>
      </c>
      <c r="M240" s="37">
        <f t="shared" si="59"/>
        <v>0</v>
      </c>
      <c r="N240" s="32">
        <f t="shared" si="60"/>
        <v>187985490</v>
      </c>
      <c r="O240" s="37">
        <f t="shared" si="61"/>
        <v>0.54950552962156962</v>
      </c>
      <c r="P240" s="32">
        <f>SUM(P234:P239)</f>
        <v>56256356</v>
      </c>
      <c r="Q240" s="32">
        <f>SUM(Q234:Q239)</f>
        <v>335034963</v>
      </c>
      <c r="R240" s="32">
        <f>SUM(R234:R239)</f>
        <v>335882288</v>
      </c>
      <c r="S240" s="32">
        <f>SUM(S234:S239)</f>
        <v>170240326</v>
      </c>
      <c r="T240" s="37">
        <f t="shared" si="62"/>
        <v>0.50684520167374825</v>
      </c>
      <c r="U240" s="37">
        <f t="shared" si="63"/>
        <v>0.64112302261454679</v>
      </c>
    </row>
    <row r="241" spans="1:21" ht="13" x14ac:dyDescent="0.3">
      <c r="A241" s="17" t="s">
        <v>29</v>
      </c>
      <c r="B241" s="11" t="s">
        <v>430</v>
      </c>
      <c r="C241" s="10" t="s">
        <v>431</v>
      </c>
      <c r="D241" s="31">
        <v>65372807</v>
      </c>
      <c r="E241" s="31">
        <v>64028999</v>
      </c>
      <c r="F241" s="31">
        <v>15071573</v>
      </c>
      <c r="G241" s="36">
        <f t="shared" si="56"/>
        <v>0.23054804729434367</v>
      </c>
      <c r="H241" s="31">
        <v>16943077</v>
      </c>
      <c r="I241" s="36">
        <f t="shared" si="57"/>
        <v>0.25917621986157025</v>
      </c>
      <c r="J241" s="31">
        <v>13427563</v>
      </c>
      <c r="K241" s="36">
        <f t="shared" si="58"/>
        <v>0.20971065001344158</v>
      </c>
      <c r="L241" s="31">
        <v>0</v>
      </c>
      <c r="M241" s="36">
        <f t="shared" si="59"/>
        <v>0</v>
      </c>
      <c r="N241" s="31">
        <f t="shared" si="60"/>
        <v>45442213</v>
      </c>
      <c r="O241" s="36">
        <f t="shared" si="61"/>
        <v>0.70971300051090913</v>
      </c>
      <c r="P241" s="31">
        <v>14321811</v>
      </c>
      <c r="Q241" s="31">
        <v>38858520</v>
      </c>
      <c r="R241" s="31">
        <v>42813735</v>
      </c>
      <c r="S241" s="31">
        <v>30027306</v>
      </c>
      <c r="T241" s="36">
        <f t="shared" si="62"/>
        <v>0.70134749981518785</v>
      </c>
      <c r="U241" s="36">
        <f t="shared" si="63"/>
        <v>-6.2439589518392569E-2</v>
      </c>
    </row>
    <row r="242" spans="1:21" ht="13" x14ac:dyDescent="0.3">
      <c r="A242" s="17" t="s">
        <v>29</v>
      </c>
      <c r="B242" s="11" t="s">
        <v>432</v>
      </c>
      <c r="C242" s="10" t="s">
        <v>433</v>
      </c>
      <c r="D242" s="31">
        <v>0</v>
      </c>
      <c r="E242" s="31">
        <v>0</v>
      </c>
      <c r="F242" s="31">
        <v>0</v>
      </c>
      <c r="G242" s="36">
        <f t="shared" si="56"/>
        <v>0</v>
      </c>
      <c r="H242" s="31">
        <v>0</v>
      </c>
      <c r="I242" s="36">
        <f t="shared" si="57"/>
        <v>0</v>
      </c>
      <c r="J242" s="31">
        <v>0</v>
      </c>
      <c r="K242" s="36">
        <f t="shared" si="58"/>
        <v>0</v>
      </c>
      <c r="L242" s="31">
        <v>0</v>
      </c>
      <c r="M242" s="36">
        <f t="shared" si="59"/>
        <v>0</v>
      </c>
      <c r="N242" s="31">
        <f t="shared" si="60"/>
        <v>0</v>
      </c>
      <c r="O242" s="36">
        <f t="shared" si="61"/>
        <v>0</v>
      </c>
      <c r="P242" s="31">
        <v>0</v>
      </c>
      <c r="Q242" s="31">
        <v>0</v>
      </c>
      <c r="R242" s="31">
        <v>0</v>
      </c>
      <c r="S242" s="31">
        <v>0</v>
      </c>
      <c r="T242" s="36">
        <f t="shared" si="62"/>
        <v>0</v>
      </c>
      <c r="U242" s="36">
        <f t="shared" si="63"/>
        <v>0</v>
      </c>
    </row>
    <row r="243" spans="1:21" ht="13" x14ac:dyDescent="0.3">
      <c r="A243" s="17" t="s">
        <v>29</v>
      </c>
      <c r="B243" s="11" t="s">
        <v>434</v>
      </c>
      <c r="C243" s="10" t="s">
        <v>435</v>
      </c>
      <c r="D243" s="31">
        <v>52301410</v>
      </c>
      <c r="E243" s="31">
        <v>66042987</v>
      </c>
      <c r="F243" s="31">
        <v>7469121</v>
      </c>
      <c r="G243" s="36">
        <f t="shared" si="56"/>
        <v>0.14280917091910142</v>
      </c>
      <c r="H243" s="31">
        <v>29936115</v>
      </c>
      <c r="I243" s="36">
        <f t="shared" si="57"/>
        <v>0.57237682502249942</v>
      </c>
      <c r="J243" s="31">
        <v>19090601</v>
      </c>
      <c r="K243" s="36">
        <f t="shared" si="58"/>
        <v>0.28906325814730338</v>
      </c>
      <c r="L243" s="31">
        <v>0</v>
      </c>
      <c r="M243" s="36">
        <f t="shared" si="59"/>
        <v>0</v>
      </c>
      <c r="N243" s="31">
        <f t="shared" si="60"/>
        <v>56495837</v>
      </c>
      <c r="O243" s="36">
        <f t="shared" si="61"/>
        <v>0.85544036643890742</v>
      </c>
      <c r="P243" s="31">
        <v>15572587</v>
      </c>
      <c r="Q243" s="31">
        <v>44299824</v>
      </c>
      <c r="R243" s="31">
        <v>63540434</v>
      </c>
      <c r="S243" s="31">
        <v>35463708</v>
      </c>
      <c r="T243" s="36">
        <f t="shared" si="62"/>
        <v>0.55812819912435596</v>
      </c>
      <c r="U243" s="36">
        <f t="shared" si="63"/>
        <v>0.22591069807476427</v>
      </c>
    </row>
    <row r="244" spans="1:21" ht="13" x14ac:dyDescent="0.3">
      <c r="A244" s="17" t="s">
        <v>29</v>
      </c>
      <c r="B244" s="11" t="s">
        <v>436</v>
      </c>
      <c r="C244" s="10" t="s">
        <v>437</v>
      </c>
      <c r="D244" s="31">
        <v>3585478</v>
      </c>
      <c r="E244" s="31">
        <v>5662876</v>
      </c>
      <c r="F244" s="31">
        <v>157040</v>
      </c>
      <c r="G244" s="36">
        <f t="shared" si="56"/>
        <v>4.3798902126857282E-2</v>
      </c>
      <c r="H244" s="31">
        <v>2036476</v>
      </c>
      <c r="I244" s="36">
        <f t="shared" si="57"/>
        <v>0.5679789417199046</v>
      </c>
      <c r="J244" s="31">
        <v>1284698</v>
      </c>
      <c r="K244" s="36">
        <f t="shared" si="58"/>
        <v>0.22686316988046357</v>
      </c>
      <c r="L244" s="31">
        <v>0</v>
      </c>
      <c r="M244" s="36">
        <f t="shared" si="59"/>
        <v>0</v>
      </c>
      <c r="N244" s="31">
        <f t="shared" si="60"/>
        <v>3478214</v>
      </c>
      <c r="O244" s="36">
        <f t="shared" si="61"/>
        <v>0.61421334318462917</v>
      </c>
      <c r="P244" s="31">
        <v>112761</v>
      </c>
      <c r="Q244" s="31">
        <v>4455184</v>
      </c>
      <c r="R244" s="31">
        <v>4445184</v>
      </c>
      <c r="S244" s="31">
        <v>974770</v>
      </c>
      <c r="T244" s="36">
        <f t="shared" si="62"/>
        <v>0.21928676068302236</v>
      </c>
      <c r="U244" s="36">
        <f t="shared" si="63"/>
        <v>10.393105772385843</v>
      </c>
    </row>
    <row r="245" spans="1:21" ht="13" x14ac:dyDescent="0.3">
      <c r="A245" s="17" t="s">
        <v>29</v>
      </c>
      <c r="B245" s="11" t="s">
        <v>438</v>
      </c>
      <c r="C245" s="10" t="s">
        <v>439</v>
      </c>
      <c r="D245" s="31">
        <v>21722689</v>
      </c>
      <c r="E245" s="31">
        <v>19308585</v>
      </c>
      <c r="F245" s="31">
        <v>4320850</v>
      </c>
      <c r="G245" s="36">
        <f t="shared" si="56"/>
        <v>0.19890953647589393</v>
      </c>
      <c r="H245" s="31">
        <v>10198052</v>
      </c>
      <c r="I245" s="36">
        <f t="shared" si="57"/>
        <v>0.46946545153779073</v>
      </c>
      <c r="J245" s="31">
        <v>4240187</v>
      </c>
      <c r="K245" s="36">
        <f t="shared" si="58"/>
        <v>0.21960112561329584</v>
      </c>
      <c r="L245" s="31">
        <v>0</v>
      </c>
      <c r="M245" s="36">
        <f t="shared" si="59"/>
        <v>0</v>
      </c>
      <c r="N245" s="31">
        <f t="shared" si="60"/>
        <v>18759089</v>
      </c>
      <c r="O245" s="36">
        <f t="shared" si="61"/>
        <v>0.97154136359551979</v>
      </c>
      <c r="P245" s="31">
        <v>25964219</v>
      </c>
      <c r="Q245" s="31">
        <v>24216683</v>
      </c>
      <c r="R245" s="31">
        <v>20720276</v>
      </c>
      <c r="S245" s="31">
        <v>56118133</v>
      </c>
      <c r="T245" s="36">
        <f t="shared" si="62"/>
        <v>2.7083680255996589</v>
      </c>
      <c r="U245" s="36">
        <f t="shared" si="63"/>
        <v>-0.83669114021877566</v>
      </c>
    </row>
    <row r="246" spans="1:21" ht="13" x14ac:dyDescent="0.3">
      <c r="A246" s="17" t="s">
        <v>44</v>
      </c>
      <c r="B246" s="11" t="s">
        <v>440</v>
      </c>
      <c r="C246" s="10" t="s">
        <v>441</v>
      </c>
      <c r="D246" s="31">
        <v>51016053</v>
      </c>
      <c r="E246" s="31">
        <v>51166053</v>
      </c>
      <c r="F246" s="31">
        <v>9718912</v>
      </c>
      <c r="G246" s="36">
        <f t="shared" si="56"/>
        <v>0.19050693710075925</v>
      </c>
      <c r="H246" s="31">
        <v>12445930</v>
      </c>
      <c r="I246" s="36">
        <f t="shared" si="57"/>
        <v>0.24396105280822097</v>
      </c>
      <c r="J246" s="31">
        <v>10472554</v>
      </c>
      <c r="K246" s="36">
        <f t="shared" si="58"/>
        <v>0.20467777727549163</v>
      </c>
      <c r="L246" s="31">
        <v>0</v>
      </c>
      <c r="M246" s="36">
        <f t="shared" si="59"/>
        <v>0</v>
      </c>
      <c r="N246" s="31">
        <f t="shared" si="60"/>
        <v>32637396</v>
      </c>
      <c r="O246" s="36">
        <f t="shared" si="61"/>
        <v>0.63787206724739931</v>
      </c>
      <c r="P246" s="31">
        <v>6981224</v>
      </c>
      <c r="Q246" s="31">
        <v>51481327</v>
      </c>
      <c r="R246" s="31">
        <v>48136412</v>
      </c>
      <c r="S246" s="31">
        <v>26999257</v>
      </c>
      <c r="T246" s="36">
        <f t="shared" si="62"/>
        <v>0.56089051672567536</v>
      </c>
      <c r="U246" s="36">
        <f t="shared" si="63"/>
        <v>0.50010284729440002</v>
      </c>
    </row>
    <row r="247" spans="1:21" ht="14" x14ac:dyDescent="0.3">
      <c r="A247" s="18" t="s">
        <v>0</v>
      </c>
      <c r="B247" s="13" t="s">
        <v>442</v>
      </c>
      <c r="C247" s="12" t="s">
        <v>0</v>
      </c>
      <c r="D247" s="32">
        <f>SUM(D241:D246)</f>
        <v>193998437</v>
      </c>
      <c r="E247" s="32">
        <f>SUM(E241:E246)</f>
        <v>206209500</v>
      </c>
      <c r="F247" s="32">
        <f>SUM(F241:F246)</f>
        <v>36737496</v>
      </c>
      <c r="G247" s="37">
        <f t="shared" si="56"/>
        <v>0.18937006178044621</v>
      </c>
      <c r="H247" s="32">
        <f>SUM(H241:H246)</f>
        <v>71559650</v>
      </c>
      <c r="I247" s="37">
        <f t="shared" si="57"/>
        <v>0.36886714711005636</v>
      </c>
      <c r="J247" s="32">
        <f>SUM(J241:J246)</f>
        <v>48515603</v>
      </c>
      <c r="K247" s="37">
        <f t="shared" si="58"/>
        <v>0.23527336519413508</v>
      </c>
      <c r="L247" s="32">
        <f>SUM(L241:L246)</f>
        <v>0</v>
      </c>
      <c r="M247" s="37">
        <f t="shared" si="59"/>
        <v>0</v>
      </c>
      <c r="N247" s="32">
        <f t="shared" si="60"/>
        <v>156812749</v>
      </c>
      <c r="O247" s="37">
        <f t="shared" si="61"/>
        <v>0.76045356300267442</v>
      </c>
      <c r="P247" s="32">
        <f>SUM(P241:P246)</f>
        <v>62952602</v>
      </c>
      <c r="Q247" s="32">
        <f>SUM(Q241:Q246)</f>
        <v>163311538</v>
      </c>
      <c r="R247" s="32">
        <f>SUM(R241:R246)</f>
        <v>179656041</v>
      </c>
      <c r="S247" s="32">
        <f>SUM(S241:S246)</f>
        <v>149583174</v>
      </c>
      <c r="T247" s="37">
        <f t="shared" si="62"/>
        <v>0.83260865132834583</v>
      </c>
      <c r="U247" s="37">
        <f t="shared" si="63"/>
        <v>-0.2293312514707494</v>
      </c>
    </row>
    <row r="248" spans="1:21" ht="13" x14ac:dyDescent="0.3">
      <c r="A248" s="17" t="s">
        <v>29</v>
      </c>
      <c r="B248" s="11" t="s">
        <v>443</v>
      </c>
      <c r="C248" s="10" t="s">
        <v>444</v>
      </c>
      <c r="D248" s="31">
        <v>13025073</v>
      </c>
      <c r="E248" s="31">
        <v>12683904</v>
      </c>
      <c r="F248" s="31">
        <v>2797296</v>
      </c>
      <c r="G248" s="36">
        <f t="shared" si="56"/>
        <v>0.21476240478652212</v>
      </c>
      <c r="H248" s="31">
        <v>2548475</v>
      </c>
      <c r="I248" s="36">
        <f t="shared" si="57"/>
        <v>0.1956591721213386</v>
      </c>
      <c r="J248" s="31">
        <v>2562036</v>
      </c>
      <c r="K248" s="36">
        <f t="shared" si="58"/>
        <v>0.20199112197632527</v>
      </c>
      <c r="L248" s="31">
        <v>0</v>
      </c>
      <c r="M248" s="36">
        <f t="shared" si="59"/>
        <v>0</v>
      </c>
      <c r="N248" s="31">
        <f t="shared" si="60"/>
        <v>7907807</v>
      </c>
      <c r="O248" s="36">
        <f t="shared" si="61"/>
        <v>0.6234521327187591</v>
      </c>
      <c r="P248" s="31">
        <v>3173903</v>
      </c>
      <c r="Q248" s="31">
        <v>9880751</v>
      </c>
      <c r="R248" s="31">
        <v>28067793</v>
      </c>
      <c r="S248" s="31">
        <v>9312710</v>
      </c>
      <c r="T248" s="36">
        <f t="shared" si="62"/>
        <v>0.33179345451208081</v>
      </c>
      <c r="U248" s="36">
        <f t="shared" si="63"/>
        <v>-0.19278062373046689</v>
      </c>
    </row>
    <row r="249" spans="1:21" ht="13" x14ac:dyDescent="0.3">
      <c r="A249" s="17" t="s">
        <v>29</v>
      </c>
      <c r="B249" s="11" t="s">
        <v>445</v>
      </c>
      <c r="C249" s="10" t="s">
        <v>446</v>
      </c>
      <c r="D249" s="31">
        <v>2549256</v>
      </c>
      <c r="E249" s="31">
        <v>2549256</v>
      </c>
      <c r="F249" s="31">
        <v>0</v>
      </c>
      <c r="G249" s="36">
        <f t="shared" si="56"/>
        <v>0</v>
      </c>
      <c r="H249" s="31">
        <v>1041505</v>
      </c>
      <c r="I249" s="36">
        <f t="shared" si="57"/>
        <v>0.40855253454341189</v>
      </c>
      <c r="J249" s="31">
        <v>-681960</v>
      </c>
      <c r="K249" s="36">
        <f t="shared" si="58"/>
        <v>-0.26751334507009106</v>
      </c>
      <c r="L249" s="31">
        <v>0</v>
      </c>
      <c r="M249" s="36">
        <f t="shared" si="59"/>
        <v>0</v>
      </c>
      <c r="N249" s="31">
        <f t="shared" si="60"/>
        <v>359545</v>
      </c>
      <c r="O249" s="36">
        <f t="shared" si="61"/>
        <v>0.14103918947332084</v>
      </c>
      <c r="P249" s="31">
        <v>182356</v>
      </c>
      <c r="Q249" s="31">
        <v>2097237</v>
      </c>
      <c r="R249" s="31">
        <v>2097237</v>
      </c>
      <c r="S249" s="31">
        <v>1428030</v>
      </c>
      <c r="T249" s="36">
        <f t="shared" si="62"/>
        <v>0.68091016895086254</v>
      </c>
      <c r="U249" s="36">
        <f t="shared" si="63"/>
        <v>-4.7397179144091774</v>
      </c>
    </row>
    <row r="250" spans="1:21" ht="13" x14ac:dyDescent="0.3">
      <c r="A250" s="17" t="s">
        <v>29</v>
      </c>
      <c r="B250" s="11" t="s">
        <v>447</v>
      </c>
      <c r="C250" s="10" t="s">
        <v>448</v>
      </c>
      <c r="D250" s="31">
        <v>13978914</v>
      </c>
      <c r="E250" s="31">
        <v>12878914</v>
      </c>
      <c r="F250" s="31">
        <v>998276</v>
      </c>
      <c r="G250" s="36">
        <f t="shared" si="56"/>
        <v>7.1412986731301156E-2</v>
      </c>
      <c r="H250" s="31">
        <v>1298296</v>
      </c>
      <c r="I250" s="36">
        <f t="shared" si="57"/>
        <v>9.2875312059291587E-2</v>
      </c>
      <c r="J250" s="31">
        <v>2848522</v>
      </c>
      <c r="K250" s="36">
        <f t="shared" si="58"/>
        <v>0.22117718931891306</v>
      </c>
      <c r="L250" s="31">
        <v>0</v>
      </c>
      <c r="M250" s="36">
        <f t="shared" si="59"/>
        <v>0</v>
      </c>
      <c r="N250" s="31">
        <f t="shared" si="60"/>
        <v>5145094</v>
      </c>
      <c r="O250" s="36">
        <f t="shared" si="61"/>
        <v>0.39949750421502933</v>
      </c>
      <c r="P250" s="31">
        <v>1135123</v>
      </c>
      <c r="Q250" s="31">
        <v>13468948</v>
      </c>
      <c r="R250" s="31">
        <v>16008948</v>
      </c>
      <c r="S250" s="31">
        <v>4062264</v>
      </c>
      <c r="T250" s="36">
        <f t="shared" si="62"/>
        <v>0.25374959054148966</v>
      </c>
      <c r="U250" s="36">
        <f t="shared" si="63"/>
        <v>1.5094390651938161</v>
      </c>
    </row>
    <row r="251" spans="1:21" ht="13" x14ac:dyDescent="0.3">
      <c r="A251" s="17" t="s">
        <v>29</v>
      </c>
      <c r="B251" s="11" t="s">
        <v>449</v>
      </c>
      <c r="C251" s="10" t="s">
        <v>450</v>
      </c>
      <c r="D251" s="31">
        <v>500000</v>
      </c>
      <c r="E251" s="31">
        <v>742069</v>
      </c>
      <c r="F251" s="31">
        <v>280802</v>
      </c>
      <c r="G251" s="36">
        <f t="shared" si="56"/>
        <v>0.56160399999999999</v>
      </c>
      <c r="H251" s="31">
        <v>293040</v>
      </c>
      <c r="I251" s="36">
        <f t="shared" si="57"/>
        <v>0.58608000000000005</v>
      </c>
      <c r="J251" s="31">
        <v>257614</v>
      </c>
      <c r="K251" s="36">
        <f t="shared" si="58"/>
        <v>0.34715639650760238</v>
      </c>
      <c r="L251" s="31">
        <v>0</v>
      </c>
      <c r="M251" s="36">
        <f t="shared" si="59"/>
        <v>0</v>
      </c>
      <c r="N251" s="31">
        <f t="shared" si="60"/>
        <v>831456</v>
      </c>
      <c r="O251" s="36">
        <f t="shared" si="61"/>
        <v>1.1204564535103878</v>
      </c>
      <c r="P251" s="31">
        <v>296425</v>
      </c>
      <c r="Q251" s="31">
        <v>1405712</v>
      </c>
      <c r="R251" s="31">
        <v>1105978</v>
      </c>
      <c r="S251" s="31">
        <v>843989</v>
      </c>
      <c r="T251" s="36">
        <f t="shared" si="62"/>
        <v>0.7631155411771301</v>
      </c>
      <c r="U251" s="36">
        <f t="shared" si="63"/>
        <v>-0.13093025217171295</v>
      </c>
    </row>
    <row r="252" spans="1:21" ht="13" x14ac:dyDescent="0.3">
      <c r="A252" s="17" t="s">
        <v>29</v>
      </c>
      <c r="B252" s="11" t="s">
        <v>451</v>
      </c>
      <c r="C252" s="10" t="s">
        <v>452</v>
      </c>
      <c r="D252" s="31">
        <v>13505796</v>
      </c>
      <c r="E252" s="31">
        <v>13573776</v>
      </c>
      <c r="F252" s="31">
        <v>2059256</v>
      </c>
      <c r="G252" s="36">
        <f t="shared" si="56"/>
        <v>0.15247202016082576</v>
      </c>
      <c r="H252" s="31">
        <v>2494140</v>
      </c>
      <c r="I252" s="36">
        <f t="shared" si="57"/>
        <v>0.18467182534076482</v>
      </c>
      <c r="J252" s="31">
        <v>1541955</v>
      </c>
      <c r="K252" s="36">
        <f t="shared" si="58"/>
        <v>0.11359808796019619</v>
      </c>
      <c r="L252" s="31">
        <v>0</v>
      </c>
      <c r="M252" s="36">
        <f t="shared" si="59"/>
        <v>0</v>
      </c>
      <c r="N252" s="31">
        <f t="shared" si="60"/>
        <v>6095351</v>
      </c>
      <c r="O252" s="36">
        <f t="shared" si="61"/>
        <v>0.4490534542488398</v>
      </c>
      <c r="P252" s="31">
        <v>1380896</v>
      </c>
      <c r="Q252" s="31">
        <v>22806732</v>
      </c>
      <c r="R252" s="31">
        <v>22806732</v>
      </c>
      <c r="S252" s="31">
        <v>5366644</v>
      </c>
      <c r="T252" s="36">
        <f t="shared" si="62"/>
        <v>0.23530964453828809</v>
      </c>
      <c r="U252" s="36">
        <f t="shared" si="63"/>
        <v>0.1166336929066345</v>
      </c>
    </row>
    <row r="253" spans="1:21" ht="13" x14ac:dyDescent="0.3">
      <c r="A253" s="17" t="s">
        <v>44</v>
      </c>
      <c r="B253" s="11" t="s">
        <v>453</v>
      </c>
      <c r="C253" s="10" t="s">
        <v>454</v>
      </c>
      <c r="D253" s="31">
        <v>67971382</v>
      </c>
      <c r="E253" s="31">
        <v>48997153</v>
      </c>
      <c r="F253" s="31">
        <v>8642618</v>
      </c>
      <c r="G253" s="36">
        <f t="shared" si="56"/>
        <v>0.12715083533243446</v>
      </c>
      <c r="H253" s="31">
        <v>10222358</v>
      </c>
      <c r="I253" s="36">
        <f t="shared" si="57"/>
        <v>0.15039208706982007</v>
      </c>
      <c r="J253" s="31">
        <v>7085333</v>
      </c>
      <c r="K253" s="36">
        <f t="shared" si="58"/>
        <v>0.14460703461688887</v>
      </c>
      <c r="L253" s="31">
        <v>0</v>
      </c>
      <c r="M253" s="36">
        <f t="shared" si="59"/>
        <v>0</v>
      </c>
      <c r="N253" s="31">
        <f t="shared" si="60"/>
        <v>25950309</v>
      </c>
      <c r="O253" s="36">
        <f t="shared" si="61"/>
        <v>0.52962891537800161</v>
      </c>
      <c r="P253" s="31">
        <v>9750606</v>
      </c>
      <c r="Q253" s="31">
        <v>46321876</v>
      </c>
      <c r="R253" s="31">
        <v>57701876</v>
      </c>
      <c r="S253" s="31">
        <v>22723445</v>
      </c>
      <c r="T253" s="36">
        <f t="shared" si="62"/>
        <v>0.39380773339154518</v>
      </c>
      <c r="U253" s="36">
        <f t="shared" si="63"/>
        <v>-0.27334434393103357</v>
      </c>
    </row>
    <row r="254" spans="1:21" ht="14" x14ac:dyDescent="0.3">
      <c r="A254" s="18" t="s">
        <v>0</v>
      </c>
      <c r="B254" s="13" t="s">
        <v>455</v>
      </c>
      <c r="C254" s="12" t="s">
        <v>0</v>
      </c>
      <c r="D254" s="32">
        <f>SUM(D248:D253)</f>
        <v>111530421</v>
      </c>
      <c r="E254" s="32">
        <f>SUM(E248:E253)</f>
        <v>91425072</v>
      </c>
      <c r="F254" s="32">
        <f>SUM(F248:F253)</f>
        <v>14778248</v>
      </c>
      <c r="G254" s="37">
        <f t="shared" si="56"/>
        <v>0.13250418914853734</v>
      </c>
      <c r="H254" s="32">
        <f>SUM(H248:H253)</f>
        <v>17897814</v>
      </c>
      <c r="I254" s="37">
        <f t="shared" si="57"/>
        <v>0.16047472823580572</v>
      </c>
      <c r="J254" s="32">
        <f>SUM(J248:J253)</f>
        <v>13613500</v>
      </c>
      <c r="K254" s="37">
        <f t="shared" si="58"/>
        <v>0.14890335552593276</v>
      </c>
      <c r="L254" s="32">
        <f>SUM(L248:L253)</f>
        <v>0</v>
      </c>
      <c r="M254" s="37">
        <f t="shared" si="59"/>
        <v>0</v>
      </c>
      <c r="N254" s="32">
        <f t="shared" si="60"/>
        <v>46289562</v>
      </c>
      <c r="O254" s="37">
        <f t="shared" si="61"/>
        <v>0.50631146344626343</v>
      </c>
      <c r="P254" s="32">
        <f>SUM(P248:P253)</f>
        <v>15919309</v>
      </c>
      <c r="Q254" s="32">
        <f>SUM(Q248:Q253)</f>
        <v>95981256</v>
      </c>
      <c r="R254" s="32">
        <f>SUM(R248:R253)</f>
        <v>127788564</v>
      </c>
      <c r="S254" s="32">
        <f>SUM(S248:S253)</f>
        <v>43737082</v>
      </c>
      <c r="T254" s="37">
        <f t="shared" si="62"/>
        <v>0.34226131533961052</v>
      </c>
      <c r="U254" s="37">
        <f t="shared" si="63"/>
        <v>-0.14484353560823526</v>
      </c>
    </row>
    <row r="255" spans="1:21" ht="13" x14ac:dyDescent="0.3">
      <c r="A255" s="17" t="s">
        <v>29</v>
      </c>
      <c r="B255" s="11" t="s">
        <v>456</v>
      </c>
      <c r="C255" s="10" t="s">
        <v>457</v>
      </c>
      <c r="D255" s="31">
        <v>74271090</v>
      </c>
      <c r="E255" s="31">
        <v>72533076</v>
      </c>
      <c r="F255" s="31">
        <v>14498866</v>
      </c>
      <c r="G255" s="36">
        <f t="shared" si="56"/>
        <v>0.19521547347696122</v>
      </c>
      <c r="H255" s="31">
        <v>14110737</v>
      </c>
      <c r="I255" s="36">
        <f t="shared" si="57"/>
        <v>0.18998963122797849</v>
      </c>
      <c r="J255" s="31">
        <v>16139761</v>
      </c>
      <c r="K255" s="36">
        <f t="shared" si="58"/>
        <v>0.22251587675669512</v>
      </c>
      <c r="L255" s="31">
        <v>0</v>
      </c>
      <c r="M255" s="36">
        <f t="shared" si="59"/>
        <v>0</v>
      </c>
      <c r="N255" s="31">
        <f t="shared" si="60"/>
        <v>44749364</v>
      </c>
      <c r="O255" s="36">
        <f t="shared" si="61"/>
        <v>0.61695114102151138</v>
      </c>
      <c r="P255" s="31">
        <v>14905899</v>
      </c>
      <c r="Q255" s="31">
        <v>71669631</v>
      </c>
      <c r="R255" s="31">
        <v>69394232</v>
      </c>
      <c r="S255" s="31">
        <v>44135757</v>
      </c>
      <c r="T255" s="36">
        <f t="shared" si="62"/>
        <v>0.63601477713594412</v>
      </c>
      <c r="U255" s="36">
        <f t="shared" si="63"/>
        <v>8.2776758382704818E-2</v>
      </c>
    </row>
    <row r="256" spans="1:21" ht="13" x14ac:dyDescent="0.3">
      <c r="A256" s="17" t="s">
        <v>29</v>
      </c>
      <c r="B256" s="11" t="s">
        <v>458</v>
      </c>
      <c r="C256" s="10" t="s">
        <v>459</v>
      </c>
      <c r="D256" s="31">
        <v>9876722</v>
      </c>
      <c r="E256" s="31">
        <v>9876722</v>
      </c>
      <c r="F256" s="31">
        <v>1273066</v>
      </c>
      <c r="G256" s="36">
        <f t="shared" si="56"/>
        <v>0.12889559916741608</v>
      </c>
      <c r="H256" s="31">
        <v>1447315</v>
      </c>
      <c r="I256" s="36">
        <f t="shared" si="57"/>
        <v>0.14653799104601709</v>
      </c>
      <c r="J256" s="31">
        <v>1323786</v>
      </c>
      <c r="K256" s="36">
        <f t="shared" si="58"/>
        <v>0.13403090620552041</v>
      </c>
      <c r="L256" s="31">
        <v>0</v>
      </c>
      <c r="M256" s="36">
        <f t="shared" si="59"/>
        <v>0</v>
      </c>
      <c r="N256" s="31">
        <f t="shared" si="60"/>
        <v>4044167</v>
      </c>
      <c r="O256" s="36">
        <f t="shared" si="61"/>
        <v>0.40946449641895355</v>
      </c>
      <c r="P256" s="31">
        <v>1236866</v>
      </c>
      <c r="Q256" s="31">
        <v>6771712</v>
      </c>
      <c r="R256" s="31">
        <v>6771712</v>
      </c>
      <c r="S256" s="31">
        <v>3691669</v>
      </c>
      <c r="T256" s="36">
        <f t="shared" si="62"/>
        <v>0.54516036712724936</v>
      </c>
      <c r="U256" s="36">
        <f t="shared" si="63"/>
        <v>7.0274387039501507E-2</v>
      </c>
    </row>
    <row r="257" spans="1:21" ht="13" x14ac:dyDescent="0.3">
      <c r="A257" s="17" t="s">
        <v>29</v>
      </c>
      <c r="B257" s="11" t="s">
        <v>460</v>
      </c>
      <c r="C257" s="10" t="s">
        <v>461</v>
      </c>
      <c r="D257" s="31">
        <v>55598594</v>
      </c>
      <c r="E257" s="31">
        <v>53116633</v>
      </c>
      <c r="F257" s="31">
        <v>11490245</v>
      </c>
      <c r="G257" s="36">
        <f t="shared" si="56"/>
        <v>0.20666430881327683</v>
      </c>
      <c r="H257" s="31">
        <v>9084062</v>
      </c>
      <c r="I257" s="36">
        <f t="shared" si="57"/>
        <v>0.16338654175319614</v>
      </c>
      <c r="J257" s="31">
        <v>8870546</v>
      </c>
      <c r="K257" s="36">
        <f t="shared" si="58"/>
        <v>0.16700128564248415</v>
      </c>
      <c r="L257" s="31">
        <v>0</v>
      </c>
      <c r="M257" s="36">
        <f t="shared" si="59"/>
        <v>0</v>
      </c>
      <c r="N257" s="31">
        <f t="shared" si="60"/>
        <v>29444853</v>
      </c>
      <c r="O257" s="36">
        <f t="shared" si="61"/>
        <v>0.55434336359384828</v>
      </c>
      <c r="P257" s="31">
        <v>13170259</v>
      </c>
      <c r="Q257" s="31">
        <v>53044503</v>
      </c>
      <c r="R257" s="31">
        <v>53551591</v>
      </c>
      <c r="S257" s="31">
        <v>38348316</v>
      </c>
      <c r="T257" s="36">
        <f t="shared" si="62"/>
        <v>0.71610040493474791</v>
      </c>
      <c r="U257" s="36">
        <f t="shared" si="63"/>
        <v>-0.32647140804140606</v>
      </c>
    </row>
    <row r="258" spans="1:21" ht="13" x14ac:dyDescent="0.3">
      <c r="A258" s="17" t="s">
        <v>44</v>
      </c>
      <c r="B258" s="11" t="s">
        <v>462</v>
      </c>
      <c r="C258" s="10" t="s">
        <v>463</v>
      </c>
      <c r="D258" s="31">
        <v>38149740</v>
      </c>
      <c r="E258" s="31">
        <v>42305544</v>
      </c>
      <c r="F258" s="31">
        <v>8141709</v>
      </c>
      <c r="G258" s="36">
        <f t="shared" si="56"/>
        <v>0.21341453441098157</v>
      </c>
      <c r="H258" s="31">
        <v>8539223</v>
      </c>
      <c r="I258" s="36">
        <f t="shared" si="57"/>
        <v>0.22383436951339641</v>
      </c>
      <c r="J258" s="31">
        <v>7000679</v>
      </c>
      <c r="K258" s="36">
        <f t="shared" si="58"/>
        <v>0.16547899726806492</v>
      </c>
      <c r="L258" s="31">
        <v>0</v>
      </c>
      <c r="M258" s="36">
        <f t="shared" si="59"/>
        <v>0</v>
      </c>
      <c r="N258" s="31">
        <f t="shared" si="60"/>
        <v>23681611</v>
      </c>
      <c r="O258" s="36">
        <f t="shared" si="61"/>
        <v>0.55977559347777206</v>
      </c>
      <c r="P258" s="31">
        <v>10397559</v>
      </c>
      <c r="Q258" s="31">
        <v>35358263</v>
      </c>
      <c r="R258" s="31">
        <v>33626832</v>
      </c>
      <c r="S258" s="31">
        <v>22711344</v>
      </c>
      <c r="T258" s="36">
        <f t="shared" si="62"/>
        <v>0.67539350718497659</v>
      </c>
      <c r="U258" s="36">
        <f t="shared" si="63"/>
        <v>-0.32669975712568688</v>
      </c>
    </row>
    <row r="259" spans="1:21" ht="14" x14ac:dyDescent="0.3">
      <c r="A259" s="18" t="s">
        <v>0</v>
      </c>
      <c r="B259" s="13" t="s">
        <v>464</v>
      </c>
      <c r="C259" s="12" t="s">
        <v>0</v>
      </c>
      <c r="D259" s="32">
        <f>SUM(D255:D258)</f>
        <v>177896146</v>
      </c>
      <c r="E259" s="32">
        <f>SUM(E255:E258)</f>
        <v>177831975</v>
      </c>
      <c r="F259" s="32">
        <f>SUM(F255:F258)</f>
        <v>35403886</v>
      </c>
      <c r="G259" s="37">
        <f t="shared" si="56"/>
        <v>0.19901435076620491</v>
      </c>
      <c r="H259" s="32">
        <f>SUM(H255:H258)</f>
        <v>33181337</v>
      </c>
      <c r="I259" s="37">
        <f t="shared" si="57"/>
        <v>0.18652083109209122</v>
      </c>
      <c r="J259" s="32">
        <f>SUM(J255:J258)</f>
        <v>33334772</v>
      </c>
      <c r="K259" s="37">
        <f t="shared" si="58"/>
        <v>0.18745094632166123</v>
      </c>
      <c r="L259" s="32">
        <f>SUM(L255:L258)</f>
        <v>0</v>
      </c>
      <c r="M259" s="37">
        <f t="shared" si="59"/>
        <v>0</v>
      </c>
      <c r="N259" s="32">
        <f t="shared" si="60"/>
        <v>101919995</v>
      </c>
      <c r="O259" s="37">
        <f t="shared" si="61"/>
        <v>0.57312524926971087</v>
      </c>
      <c r="P259" s="32">
        <f>SUM(P255:P258)</f>
        <v>39710583</v>
      </c>
      <c r="Q259" s="32">
        <f>SUM(Q255:Q258)</f>
        <v>166844109</v>
      </c>
      <c r="R259" s="32">
        <f>SUM(R255:R258)</f>
        <v>163344367</v>
      </c>
      <c r="S259" s="32">
        <f>SUM(S255:S258)</f>
        <v>108887086</v>
      </c>
      <c r="T259" s="37">
        <f t="shared" si="62"/>
        <v>0.6666105969849575</v>
      </c>
      <c r="U259" s="37">
        <f t="shared" si="63"/>
        <v>-0.16055697293590476</v>
      </c>
    </row>
    <row r="260" spans="1:21" ht="14" x14ac:dyDescent="0.3">
      <c r="A260" s="18" t="s">
        <v>0</v>
      </c>
      <c r="B260" s="13" t="s">
        <v>465</v>
      </c>
      <c r="C260" s="12" t="s">
        <v>0</v>
      </c>
      <c r="D260" s="32">
        <f>SUM(D234:D239,D241:D246,D248:D253,D255:D258)</f>
        <v>832117468</v>
      </c>
      <c r="E260" s="32">
        <f>SUM(E234:E239,E241:E246,E248:E253,E255:E258)</f>
        <v>817565907</v>
      </c>
      <c r="F260" s="32">
        <f>SUM(F234:F239,F241:F246,F248:F253,F255:F258)</f>
        <v>132449129</v>
      </c>
      <c r="G260" s="37">
        <f t="shared" si="56"/>
        <v>0.1591711916808361</v>
      </c>
      <c r="H260" s="32">
        <f>SUM(H234:H239,H241:H246,H248:H253,H255:H258)</f>
        <v>172771191</v>
      </c>
      <c r="I260" s="37">
        <f t="shared" si="57"/>
        <v>0.20762836696032441</v>
      </c>
      <c r="J260" s="32">
        <f>SUM(J234:J239,J241:J246,J248:J253,J255:J258)</f>
        <v>187787476</v>
      </c>
      <c r="K260" s="37">
        <f t="shared" si="58"/>
        <v>0.22969093303935922</v>
      </c>
      <c r="L260" s="32">
        <f>SUM(L234:L239,L241:L246,L248:L253,L255:L258)</f>
        <v>0</v>
      </c>
      <c r="M260" s="37">
        <f t="shared" si="59"/>
        <v>0</v>
      </c>
      <c r="N260" s="32">
        <f t="shared" si="60"/>
        <v>493007796</v>
      </c>
      <c r="O260" s="37">
        <f t="shared" si="61"/>
        <v>0.60301902486254233</v>
      </c>
      <c r="P260" s="32">
        <f>SUM(P234:P239,P241:P246,P248:P253,P255:P258)</f>
        <v>174838850</v>
      </c>
      <c r="Q260" s="32">
        <f>SUM(Q234:Q239,Q241:Q246,Q248:Q253,Q255:Q258)</f>
        <v>761171866</v>
      </c>
      <c r="R260" s="32">
        <f>SUM(R234:R239,R241:R246,R248:R253,R255:R258)</f>
        <v>806671260</v>
      </c>
      <c r="S260" s="32">
        <f>SUM(S234:S239,S241:S246,S248:S253,S255:S258)</f>
        <v>472447668</v>
      </c>
      <c r="T260" s="37">
        <f t="shared" si="62"/>
        <v>0.58567559231005706</v>
      </c>
      <c r="U260" s="37">
        <f t="shared" si="63"/>
        <v>7.4060347571492269E-2</v>
      </c>
    </row>
    <row r="261" spans="1:21" ht="14.5" customHeight="1" x14ac:dyDescent="0.3">
      <c r="A261" s="16" t="s">
        <v>0</v>
      </c>
      <c r="B261" s="14" t="s">
        <v>618</v>
      </c>
      <c r="D261" s="33"/>
      <c r="E261" s="33"/>
      <c r="F261" s="33"/>
      <c r="G261" s="38"/>
      <c r="H261" s="33"/>
      <c r="I261" s="38"/>
      <c r="J261" s="33"/>
      <c r="K261" s="38"/>
      <c r="L261" s="33"/>
      <c r="M261" s="38"/>
      <c r="N261" s="33"/>
      <c r="O261" s="38"/>
      <c r="P261" s="33"/>
      <c r="Q261" s="33"/>
      <c r="R261" s="33"/>
      <c r="S261" s="33"/>
      <c r="T261" s="38"/>
      <c r="U261" s="38"/>
    </row>
    <row r="262" spans="1:21" ht="28.9" customHeight="1" x14ac:dyDescent="0.3">
      <c r="A262" s="16" t="s">
        <v>0</v>
      </c>
      <c r="B262" s="9" t="s">
        <v>466</v>
      </c>
      <c r="D262" s="33"/>
      <c r="E262" s="33"/>
      <c r="F262" s="33"/>
      <c r="G262" s="38"/>
      <c r="H262" s="33"/>
      <c r="I262" s="38"/>
      <c r="J262" s="33"/>
      <c r="K262" s="38"/>
      <c r="L262" s="33"/>
      <c r="M262" s="38"/>
      <c r="N262" s="33"/>
      <c r="O262" s="38"/>
      <c r="P262" s="33"/>
      <c r="Q262" s="33"/>
      <c r="R262" s="33"/>
      <c r="S262" s="33"/>
      <c r="T262" s="38"/>
      <c r="U262" s="38"/>
    </row>
    <row r="263" spans="1:21" ht="13" x14ac:dyDescent="0.3">
      <c r="A263" s="17" t="s">
        <v>29</v>
      </c>
      <c r="B263" s="11" t="s">
        <v>467</v>
      </c>
      <c r="C263" s="10" t="s">
        <v>468</v>
      </c>
      <c r="D263" s="31">
        <v>16420266</v>
      </c>
      <c r="E263" s="31">
        <v>15079053</v>
      </c>
      <c r="F263" s="31">
        <v>3181109</v>
      </c>
      <c r="G263" s="36">
        <f t="shared" ref="G263:G299" si="64">IF(($D263     =0),0,($F263     /$D263     ))</f>
        <v>0.19373066185407714</v>
      </c>
      <c r="H263" s="31">
        <v>4453415</v>
      </c>
      <c r="I263" s="36">
        <f t="shared" ref="I263:I299" si="65">IF(($D263     =0),0,($H263     /$D263     ))</f>
        <v>0.2712145467070996</v>
      </c>
      <c r="J263" s="31">
        <v>3500771</v>
      </c>
      <c r="K263" s="36">
        <f t="shared" ref="K263:K299" si="66">IF(($E263     =0),0,($J263     /$E263     ))</f>
        <v>0.23216119739084409</v>
      </c>
      <c r="L263" s="31">
        <v>0</v>
      </c>
      <c r="M263" s="36">
        <f t="shared" ref="M263:M299" si="67">IF(($E263     =0),0,($L263     /$E263     ))</f>
        <v>0</v>
      </c>
      <c r="N263" s="31">
        <f t="shared" ref="N263:N299" si="68">$F263     +$H263     +$J263</f>
        <v>11135295</v>
      </c>
      <c r="O263" s="36">
        <f t="shared" ref="O263:O299" si="69">IF(($E263     =0),0,($N263     /$E263     ))</f>
        <v>0.73846116198411138</v>
      </c>
      <c r="P263" s="31">
        <v>3272640</v>
      </c>
      <c r="Q263" s="31">
        <v>18233388</v>
      </c>
      <c r="R263" s="31">
        <v>15807147</v>
      </c>
      <c r="S263" s="31">
        <v>10233489</v>
      </c>
      <c r="T263" s="36">
        <f t="shared" ref="T263:T299" si="70">IF(($R263     =0),0,($S263     /$R263     ))</f>
        <v>0.64739633281072162</v>
      </c>
      <c r="U263" s="36">
        <f t="shared" ref="U263:U299" si="71">IF(($P263     =0),0,(($J263     /$P263     )-1))</f>
        <v>6.9708553339200119E-2</v>
      </c>
    </row>
    <row r="264" spans="1:21" ht="13" x14ac:dyDescent="0.3">
      <c r="A264" s="17" t="s">
        <v>29</v>
      </c>
      <c r="B264" s="11" t="s">
        <v>469</v>
      </c>
      <c r="C264" s="10" t="s">
        <v>470</v>
      </c>
      <c r="D264" s="31">
        <v>48828960</v>
      </c>
      <c r="E264" s="31">
        <v>45145554</v>
      </c>
      <c r="F264" s="31">
        <v>12256537</v>
      </c>
      <c r="G264" s="36">
        <f t="shared" si="64"/>
        <v>0.25100958529528378</v>
      </c>
      <c r="H264" s="31">
        <v>11944604</v>
      </c>
      <c r="I264" s="36">
        <f t="shared" si="65"/>
        <v>0.24462130669995838</v>
      </c>
      <c r="J264" s="31">
        <v>11025210</v>
      </c>
      <c r="K264" s="36">
        <f t="shared" si="66"/>
        <v>0.24421474593046305</v>
      </c>
      <c r="L264" s="31">
        <v>0</v>
      </c>
      <c r="M264" s="36">
        <f t="shared" si="67"/>
        <v>0</v>
      </c>
      <c r="N264" s="31">
        <f t="shared" si="68"/>
        <v>35226351</v>
      </c>
      <c r="O264" s="36">
        <f t="shared" si="69"/>
        <v>0.78028394556859348</v>
      </c>
      <c r="P264" s="31">
        <v>6408835</v>
      </c>
      <c r="Q264" s="31">
        <v>47165139</v>
      </c>
      <c r="R264" s="31">
        <v>46407336</v>
      </c>
      <c r="S264" s="31">
        <v>30996428</v>
      </c>
      <c r="T264" s="36">
        <f t="shared" si="70"/>
        <v>0.66792086492532132</v>
      </c>
      <c r="U264" s="36">
        <f t="shared" si="71"/>
        <v>0.72031422247569177</v>
      </c>
    </row>
    <row r="265" spans="1:21" ht="13" x14ac:dyDescent="0.3">
      <c r="A265" s="17" t="s">
        <v>29</v>
      </c>
      <c r="B265" s="11" t="s">
        <v>471</v>
      </c>
      <c r="C265" s="10" t="s">
        <v>472</v>
      </c>
      <c r="D265" s="31">
        <v>39382636</v>
      </c>
      <c r="E265" s="31">
        <v>46960870</v>
      </c>
      <c r="F265" s="31">
        <v>37115985</v>
      </c>
      <c r="G265" s="36">
        <f t="shared" si="64"/>
        <v>0.94244542188592961</v>
      </c>
      <c r="H265" s="31">
        <v>35599843</v>
      </c>
      <c r="I265" s="36">
        <f t="shared" si="65"/>
        <v>0.90394769410559517</v>
      </c>
      <c r="J265" s="31">
        <v>27835523</v>
      </c>
      <c r="K265" s="36">
        <f t="shared" si="66"/>
        <v>0.59273865667309822</v>
      </c>
      <c r="L265" s="31">
        <v>0</v>
      </c>
      <c r="M265" s="36">
        <f t="shared" si="67"/>
        <v>0</v>
      </c>
      <c r="N265" s="31">
        <f t="shared" si="68"/>
        <v>100551351</v>
      </c>
      <c r="O265" s="36">
        <f t="shared" si="69"/>
        <v>2.1411730872958699</v>
      </c>
      <c r="P265" s="31">
        <v>4933424</v>
      </c>
      <c r="Q265" s="31">
        <v>29042544</v>
      </c>
      <c r="R265" s="31">
        <v>27604867</v>
      </c>
      <c r="S265" s="31">
        <v>15589831</v>
      </c>
      <c r="T265" s="36">
        <f t="shared" si="70"/>
        <v>0.56474936104564455</v>
      </c>
      <c r="U265" s="36">
        <f t="shared" si="71"/>
        <v>4.642232048167763</v>
      </c>
    </row>
    <row r="266" spans="1:21" ht="13" x14ac:dyDescent="0.3">
      <c r="A266" s="17" t="s">
        <v>44</v>
      </c>
      <c r="B266" s="11" t="s">
        <v>473</v>
      </c>
      <c r="C266" s="10" t="s">
        <v>474</v>
      </c>
      <c r="D266" s="31">
        <v>23631371</v>
      </c>
      <c r="E266" s="31">
        <v>22656337</v>
      </c>
      <c r="F266" s="31">
        <v>3723749</v>
      </c>
      <c r="G266" s="36">
        <f t="shared" si="64"/>
        <v>0.15757651132471323</v>
      </c>
      <c r="H266" s="31">
        <v>5754868</v>
      </c>
      <c r="I266" s="36">
        <f t="shared" si="65"/>
        <v>0.24352662399485836</v>
      </c>
      <c r="J266" s="31">
        <v>5021570</v>
      </c>
      <c r="K266" s="36">
        <f t="shared" si="66"/>
        <v>0.2216408592439281</v>
      </c>
      <c r="L266" s="31">
        <v>0</v>
      </c>
      <c r="M266" s="36">
        <f t="shared" si="67"/>
        <v>0</v>
      </c>
      <c r="N266" s="31">
        <f t="shared" si="68"/>
        <v>14500187</v>
      </c>
      <c r="O266" s="36">
        <f t="shared" si="69"/>
        <v>0.64000579617084619</v>
      </c>
      <c r="P266" s="31">
        <v>4684926</v>
      </c>
      <c r="Q266" s="31">
        <v>23455266</v>
      </c>
      <c r="R266" s="31">
        <v>23118738</v>
      </c>
      <c r="S266" s="31">
        <v>15919994</v>
      </c>
      <c r="T266" s="36">
        <f t="shared" si="70"/>
        <v>0.68861864345709523</v>
      </c>
      <c r="U266" s="36">
        <f t="shared" si="71"/>
        <v>7.1856844697226752E-2</v>
      </c>
    </row>
    <row r="267" spans="1:21" ht="14" x14ac:dyDescent="0.3">
      <c r="A267" s="18" t="s">
        <v>0</v>
      </c>
      <c r="B267" s="13" t="s">
        <v>475</v>
      </c>
      <c r="C267" s="12" t="s">
        <v>0</v>
      </c>
      <c r="D267" s="32">
        <f>SUM(D263:D266)</f>
        <v>128263233</v>
      </c>
      <c r="E267" s="32">
        <f>SUM(E263:E266)</f>
        <v>129841814</v>
      </c>
      <c r="F267" s="32">
        <f>SUM(F263:F266)</f>
        <v>56277380</v>
      </c>
      <c r="G267" s="37">
        <f t="shared" si="64"/>
        <v>0.43876470819973795</v>
      </c>
      <c r="H267" s="32">
        <f>SUM(H263:H266)</f>
        <v>57752730</v>
      </c>
      <c r="I267" s="37">
        <f t="shared" si="65"/>
        <v>0.45026722505895356</v>
      </c>
      <c r="J267" s="32">
        <f>SUM(J263:J266)</f>
        <v>47383074</v>
      </c>
      <c r="K267" s="37">
        <f t="shared" si="66"/>
        <v>0.36492923612419648</v>
      </c>
      <c r="L267" s="32">
        <f>SUM(L263:L266)</f>
        <v>0</v>
      </c>
      <c r="M267" s="37">
        <f t="shared" si="67"/>
        <v>0</v>
      </c>
      <c r="N267" s="32">
        <f t="shared" si="68"/>
        <v>161413184</v>
      </c>
      <c r="O267" s="37">
        <f t="shared" si="69"/>
        <v>1.243152564088484</v>
      </c>
      <c r="P267" s="32">
        <f>SUM(P263:P266)</f>
        <v>19299825</v>
      </c>
      <c r="Q267" s="32">
        <f>SUM(Q263:Q266)</f>
        <v>117896337</v>
      </c>
      <c r="R267" s="32">
        <f>SUM(R263:R266)</f>
        <v>112938088</v>
      </c>
      <c r="S267" s="32">
        <f>SUM(S263:S266)</f>
        <v>72739742</v>
      </c>
      <c r="T267" s="37">
        <f t="shared" si="70"/>
        <v>0.64406741151842417</v>
      </c>
      <c r="U267" s="37">
        <f t="shared" si="71"/>
        <v>1.4551038157081737</v>
      </c>
    </row>
    <row r="268" spans="1:21" ht="13" x14ac:dyDescent="0.3">
      <c r="A268" s="17" t="s">
        <v>29</v>
      </c>
      <c r="B268" s="11" t="s">
        <v>476</v>
      </c>
      <c r="C268" s="10" t="s">
        <v>477</v>
      </c>
      <c r="D268" s="31">
        <v>10861266</v>
      </c>
      <c r="E268" s="31">
        <v>10936785</v>
      </c>
      <c r="F268" s="31">
        <v>1829458</v>
      </c>
      <c r="G268" s="36">
        <f t="shared" si="64"/>
        <v>0.16843874369709755</v>
      </c>
      <c r="H268" s="31">
        <v>1282899</v>
      </c>
      <c r="I268" s="36">
        <f t="shared" si="65"/>
        <v>0.11811689355550264</v>
      </c>
      <c r="J268" s="31">
        <v>1076434</v>
      </c>
      <c r="K268" s="36">
        <f t="shared" si="66"/>
        <v>9.8423256926052763E-2</v>
      </c>
      <c r="L268" s="31">
        <v>0</v>
      </c>
      <c r="M268" s="36">
        <f t="shared" si="67"/>
        <v>0</v>
      </c>
      <c r="N268" s="31">
        <f t="shared" si="68"/>
        <v>4188791</v>
      </c>
      <c r="O268" s="36">
        <f t="shared" si="69"/>
        <v>0.38300021441401655</v>
      </c>
      <c r="P268" s="31">
        <v>625425</v>
      </c>
      <c r="Q268" s="31">
        <v>25350</v>
      </c>
      <c r="R268" s="31">
        <v>2280490</v>
      </c>
      <c r="S268" s="31">
        <v>1744154</v>
      </c>
      <c r="T268" s="36">
        <f t="shared" si="70"/>
        <v>0.76481545632736825</v>
      </c>
      <c r="U268" s="36">
        <f t="shared" si="71"/>
        <v>0.721124035655754</v>
      </c>
    </row>
    <row r="269" spans="1:21" ht="13" x14ac:dyDescent="0.3">
      <c r="A269" s="17" t="s">
        <v>29</v>
      </c>
      <c r="B269" s="11" t="s">
        <v>478</v>
      </c>
      <c r="C269" s="10" t="s">
        <v>479</v>
      </c>
      <c r="D269" s="31">
        <v>7859556</v>
      </c>
      <c r="E269" s="31">
        <v>11031616</v>
      </c>
      <c r="F269" s="31">
        <v>2371534</v>
      </c>
      <c r="G269" s="36">
        <f t="shared" si="64"/>
        <v>0.30173892774604572</v>
      </c>
      <c r="H269" s="31">
        <v>2815603</v>
      </c>
      <c r="I269" s="36">
        <f t="shared" si="65"/>
        <v>0.35823944762274101</v>
      </c>
      <c r="J269" s="31">
        <v>3085367</v>
      </c>
      <c r="K269" s="36">
        <f t="shared" si="66"/>
        <v>0.2796840462902262</v>
      </c>
      <c r="L269" s="31">
        <v>0</v>
      </c>
      <c r="M269" s="36">
        <f t="shared" si="67"/>
        <v>0</v>
      </c>
      <c r="N269" s="31">
        <f t="shared" si="68"/>
        <v>8272504</v>
      </c>
      <c r="O269" s="36">
        <f t="shared" si="69"/>
        <v>0.74989049655100393</v>
      </c>
      <c r="P269" s="31">
        <v>2104173</v>
      </c>
      <c r="Q269" s="31">
        <v>5572929</v>
      </c>
      <c r="R269" s="31">
        <v>7630564</v>
      </c>
      <c r="S269" s="31">
        <v>5939778</v>
      </c>
      <c r="T269" s="36">
        <f t="shared" si="70"/>
        <v>0.77841926232451497</v>
      </c>
      <c r="U269" s="36">
        <f t="shared" si="71"/>
        <v>0.46630861625921449</v>
      </c>
    </row>
    <row r="270" spans="1:21" ht="13" x14ac:dyDescent="0.3">
      <c r="A270" s="17" t="s">
        <v>29</v>
      </c>
      <c r="B270" s="11" t="s">
        <v>480</v>
      </c>
      <c r="C270" s="10" t="s">
        <v>481</v>
      </c>
      <c r="D270" s="31">
        <v>1614859</v>
      </c>
      <c r="E270" s="31">
        <v>1734101</v>
      </c>
      <c r="F270" s="31">
        <v>378833</v>
      </c>
      <c r="G270" s="36">
        <f t="shared" si="64"/>
        <v>0.23459199843453823</v>
      </c>
      <c r="H270" s="31">
        <v>361249</v>
      </c>
      <c r="I270" s="36">
        <f t="shared" si="65"/>
        <v>0.2237031220682425</v>
      </c>
      <c r="J270" s="31">
        <v>324736</v>
      </c>
      <c r="K270" s="36">
        <f t="shared" si="66"/>
        <v>0.18726475562842071</v>
      </c>
      <c r="L270" s="31">
        <v>0</v>
      </c>
      <c r="M270" s="36">
        <f t="shared" si="67"/>
        <v>0</v>
      </c>
      <c r="N270" s="31">
        <f t="shared" si="68"/>
        <v>1064818</v>
      </c>
      <c r="O270" s="36">
        <f t="shared" si="69"/>
        <v>0.61404612534102687</v>
      </c>
      <c r="P270" s="31">
        <v>254375</v>
      </c>
      <c r="Q270" s="31">
        <v>2475869</v>
      </c>
      <c r="R270" s="31">
        <v>1519536</v>
      </c>
      <c r="S270" s="31">
        <v>882580</v>
      </c>
      <c r="T270" s="36">
        <f t="shared" si="70"/>
        <v>0.58082204041233643</v>
      </c>
      <c r="U270" s="36">
        <f t="shared" si="71"/>
        <v>0.27660343980343982</v>
      </c>
    </row>
    <row r="271" spans="1:21" ht="13" x14ac:dyDescent="0.3">
      <c r="A271" s="17" t="s">
        <v>29</v>
      </c>
      <c r="B271" s="11" t="s">
        <v>482</v>
      </c>
      <c r="C271" s="10" t="s">
        <v>483</v>
      </c>
      <c r="D271" s="31">
        <v>4406106</v>
      </c>
      <c r="E271" s="31">
        <v>4359098</v>
      </c>
      <c r="F271" s="31">
        <v>496135</v>
      </c>
      <c r="G271" s="36">
        <f t="shared" si="64"/>
        <v>0.11260169410359169</v>
      </c>
      <c r="H271" s="31">
        <v>979395</v>
      </c>
      <c r="I271" s="36">
        <f t="shared" si="65"/>
        <v>0.22228130689547643</v>
      </c>
      <c r="J271" s="31">
        <v>814539</v>
      </c>
      <c r="K271" s="36">
        <f t="shared" si="66"/>
        <v>0.18685952919617774</v>
      </c>
      <c r="L271" s="31">
        <v>0</v>
      </c>
      <c r="M271" s="36">
        <f t="shared" si="67"/>
        <v>0</v>
      </c>
      <c r="N271" s="31">
        <f t="shared" si="68"/>
        <v>2290069</v>
      </c>
      <c r="O271" s="36">
        <f t="shared" si="69"/>
        <v>0.52535386908025472</v>
      </c>
      <c r="P271" s="31">
        <v>637006</v>
      </c>
      <c r="Q271" s="31">
        <v>2870661</v>
      </c>
      <c r="R271" s="31">
        <v>2428917</v>
      </c>
      <c r="S271" s="31">
        <v>1933011</v>
      </c>
      <c r="T271" s="36">
        <f t="shared" si="70"/>
        <v>0.7958324636041495</v>
      </c>
      <c r="U271" s="36">
        <f t="shared" si="71"/>
        <v>0.27869910173530554</v>
      </c>
    </row>
    <row r="272" spans="1:21" ht="13" x14ac:dyDescent="0.3">
      <c r="A272" s="17" t="s">
        <v>29</v>
      </c>
      <c r="B272" s="11" t="s">
        <v>484</v>
      </c>
      <c r="C272" s="10" t="s">
        <v>485</v>
      </c>
      <c r="D272" s="31">
        <v>2277594</v>
      </c>
      <c r="E272" s="31">
        <v>1072954</v>
      </c>
      <c r="F272" s="31">
        <v>206631</v>
      </c>
      <c r="G272" s="36">
        <f t="shared" si="64"/>
        <v>9.0723368607398866E-2</v>
      </c>
      <c r="H272" s="31">
        <v>230071</v>
      </c>
      <c r="I272" s="36">
        <f t="shared" si="65"/>
        <v>0.10101493066806463</v>
      </c>
      <c r="J272" s="31">
        <v>238941</v>
      </c>
      <c r="K272" s="36">
        <f t="shared" si="66"/>
        <v>0.22269454235689506</v>
      </c>
      <c r="L272" s="31">
        <v>0</v>
      </c>
      <c r="M272" s="36">
        <f t="shared" si="67"/>
        <v>0</v>
      </c>
      <c r="N272" s="31">
        <f t="shared" si="68"/>
        <v>675643</v>
      </c>
      <c r="O272" s="36">
        <f t="shared" si="69"/>
        <v>0.629703603323162</v>
      </c>
      <c r="P272" s="31">
        <v>286413</v>
      </c>
      <c r="Q272" s="31">
        <v>1050888</v>
      </c>
      <c r="R272" s="31">
        <v>910888</v>
      </c>
      <c r="S272" s="31">
        <v>681075</v>
      </c>
      <c r="T272" s="36">
        <f t="shared" si="70"/>
        <v>0.74770443786722407</v>
      </c>
      <c r="U272" s="36">
        <f t="shared" si="71"/>
        <v>-0.1657466665270082</v>
      </c>
    </row>
    <row r="273" spans="1:21" ht="13" x14ac:dyDescent="0.3">
      <c r="A273" s="17" t="s">
        <v>29</v>
      </c>
      <c r="B273" s="11" t="s">
        <v>486</v>
      </c>
      <c r="C273" s="10" t="s">
        <v>487</v>
      </c>
      <c r="D273" s="31">
        <v>1475800</v>
      </c>
      <c r="E273" s="31">
        <v>1475800</v>
      </c>
      <c r="F273" s="31">
        <v>115999</v>
      </c>
      <c r="G273" s="36">
        <f t="shared" si="64"/>
        <v>7.8600758910421467E-2</v>
      </c>
      <c r="H273" s="31">
        <v>116982</v>
      </c>
      <c r="I273" s="36">
        <f t="shared" si="65"/>
        <v>7.9266838324976288E-2</v>
      </c>
      <c r="J273" s="31">
        <v>200259</v>
      </c>
      <c r="K273" s="36">
        <f t="shared" si="66"/>
        <v>0.13569521615395039</v>
      </c>
      <c r="L273" s="31">
        <v>0</v>
      </c>
      <c r="M273" s="36">
        <f t="shared" si="67"/>
        <v>0</v>
      </c>
      <c r="N273" s="31">
        <f t="shared" si="68"/>
        <v>433240</v>
      </c>
      <c r="O273" s="36">
        <f t="shared" si="69"/>
        <v>0.29356281338934814</v>
      </c>
      <c r="P273" s="31">
        <v>216697</v>
      </c>
      <c r="Q273" s="31">
        <v>1515305</v>
      </c>
      <c r="R273" s="31">
        <v>1265305</v>
      </c>
      <c r="S273" s="31">
        <v>575650</v>
      </c>
      <c r="T273" s="36">
        <f t="shared" si="70"/>
        <v>0.45494959713270711</v>
      </c>
      <c r="U273" s="36">
        <f t="shared" si="71"/>
        <v>-7.5857072317567886E-2</v>
      </c>
    </row>
    <row r="274" spans="1:21" ht="13" x14ac:dyDescent="0.3">
      <c r="A274" s="17" t="s">
        <v>44</v>
      </c>
      <c r="B274" s="11" t="s">
        <v>488</v>
      </c>
      <c r="C274" s="10" t="s">
        <v>489</v>
      </c>
      <c r="D274" s="31">
        <v>9678899</v>
      </c>
      <c r="E274" s="31">
        <v>9165914</v>
      </c>
      <c r="F274" s="31">
        <v>3292828</v>
      </c>
      <c r="G274" s="36">
        <f t="shared" si="64"/>
        <v>0.34020687683588807</v>
      </c>
      <c r="H274" s="31">
        <v>2303897</v>
      </c>
      <c r="I274" s="36">
        <f t="shared" si="65"/>
        <v>0.23803296222018641</v>
      </c>
      <c r="J274" s="31">
        <v>1832198</v>
      </c>
      <c r="K274" s="36">
        <f t="shared" si="66"/>
        <v>0.19989255845079934</v>
      </c>
      <c r="L274" s="31">
        <v>0</v>
      </c>
      <c r="M274" s="36">
        <f t="shared" si="67"/>
        <v>0</v>
      </c>
      <c r="N274" s="31">
        <f t="shared" si="68"/>
        <v>7428923</v>
      </c>
      <c r="O274" s="36">
        <f t="shared" si="69"/>
        <v>0.81049451260398031</v>
      </c>
      <c r="P274" s="31">
        <v>7916993</v>
      </c>
      <c r="Q274" s="31">
        <v>10604087</v>
      </c>
      <c r="R274" s="31">
        <v>17743704</v>
      </c>
      <c r="S274" s="31">
        <v>12293714</v>
      </c>
      <c r="T274" s="36">
        <f t="shared" si="70"/>
        <v>0.69284936223011839</v>
      </c>
      <c r="U274" s="36">
        <f t="shared" si="71"/>
        <v>-0.76857400278110644</v>
      </c>
    </row>
    <row r="275" spans="1:21" ht="14" x14ac:dyDescent="0.3">
      <c r="A275" s="18" t="s">
        <v>0</v>
      </c>
      <c r="B275" s="13" t="s">
        <v>490</v>
      </c>
      <c r="C275" s="12" t="s">
        <v>0</v>
      </c>
      <c r="D275" s="32">
        <f>SUM(D268:D274)</f>
        <v>38174080</v>
      </c>
      <c r="E275" s="32">
        <f>SUM(E268:E274)</f>
        <v>39776268</v>
      </c>
      <c r="F275" s="32">
        <f>SUM(F268:F274)</f>
        <v>8691418</v>
      </c>
      <c r="G275" s="37">
        <f t="shared" si="64"/>
        <v>0.22767851903700101</v>
      </c>
      <c r="H275" s="32">
        <f>SUM(H268:H274)</f>
        <v>8090096</v>
      </c>
      <c r="I275" s="37">
        <f t="shared" si="65"/>
        <v>0.21192641708719634</v>
      </c>
      <c r="J275" s="32">
        <f>SUM(J268:J274)</f>
        <v>7572474</v>
      </c>
      <c r="K275" s="37">
        <f t="shared" si="66"/>
        <v>0.19037668390609194</v>
      </c>
      <c r="L275" s="32">
        <f>SUM(L268:L274)</f>
        <v>0</v>
      </c>
      <c r="M275" s="37">
        <f t="shared" si="67"/>
        <v>0</v>
      </c>
      <c r="N275" s="32">
        <f t="shared" si="68"/>
        <v>24353988</v>
      </c>
      <c r="O275" s="37">
        <f t="shared" si="69"/>
        <v>0.61227433403254428</v>
      </c>
      <c r="P275" s="32">
        <f>SUM(P268:P274)</f>
        <v>12041082</v>
      </c>
      <c r="Q275" s="32">
        <f>SUM(Q268:Q274)</f>
        <v>24115089</v>
      </c>
      <c r="R275" s="32">
        <f>SUM(R268:R274)</f>
        <v>33779404</v>
      </c>
      <c r="S275" s="32">
        <f>SUM(S268:S274)</f>
        <v>24049962</v>
      </c>
      <c r="T275" s="37">
        <f t="shared" si="70"/>
        <v>0.7119711762824471</v>
      </c>
      <c r="U275" s="37">
        <f t="shared" si="71"/>
        <v>-0.37111349295686213</v>
      </c>
    </row>
    <row r="276" spans="1:21" ht="13" x14ac:dyDescent="0.3">
      <c r="A276" s="17" t="s">
        <v>29</v>
      </c>
      <c r="B276" s="11" t="s">
        <v>491</v>
      </c>
      <c r="C276" s="10" t="s">
        <v>492</v>
      </c>
      <c r="D276" s="31">
        <v>9045588</v>
      </c>
      <c r="E276" s="31">
        <v>9045588</v>
      </c>
      <c r="F276" s="31">
        <v>3122171</v>
      </c>
      <c r="G276" s="36">
        <f t="shared" si="64"/>
        <v>0.34515954076175037</v>
      </c>
      <c r="H276" s="31">
        <v>3950316</v>
      </c>
      <c r="I276" s="36">
        <f t="shared" si="65"/>
        <v>0.43671190861224279</v>
      </c>
      <c r="J276" s="31">
        <v>2687083</v>
      </c>
      <c r="K276" s="36">
        <f t="shared" si="66"/>
        <v>0.29706006950570818</v>
      </c>
      <c r="L276" s="31">
        <v>0</v>
      </c>
      <c r="M276" s="36">
        <f t="shared" si="67"/>
        <v>0</v>
      </c>
      <c r="N276" s="31">
        <f t="shared" si="68"/>
        <v>9759570</v>
      </c>
      <c r="O276" s="36">
        <f t="shared" si="69"/>
        <v>1.0789315188797013</v>
      </c>
      <c r="P276" s="31">
        <v>2716582</v>
      </c>
      <c r="Q276" s="31">
        <v>8889584</v>
      </c>
      <c r="R276" s="31">
        <v>8660038</v>
      </c>
      <c r="S276" s="31">
        <v>8331754</v>
      </c>
      <c r="T276" s="36">
        <f t="shared" si="70"/>
        <v>0.96209208319871109</v>
      </c>
      <c r="U276" s="36">
        <f t="shared" si="71"/>
        <v>-1.0858866030916792E-2</v>
      </c>
    </row>
    <row r="277" spans="1:21" ht="13" x14ac:dyDescent="0.3">
      <c r="A277" s="17" t="s">
        <v>29</v>
      </c>
      <c r="B277" s="11" t="s">
        <v>493</v>
      </c>
      <c r="C277" s="10" t="s">
        <v>494</v>
      </c>
      <c r="D277" s="31">
        <v>0</v>
      </c>
      <c r="E277" s="31">
        <v>0</v>
      </c>
      <c r="F277" s="31">
        <v>0</v>
      </c>
      <c r="G277" s="36">
        <f t="shared" si="64"/>
        <v>0</v>
      </c>
      <c r="H277" s="31">
        <v>0</v>
      </c>
      <c r="I277" s="36">
        <f t="shared" si="65"/>
        <v>0</v>
      </c>
      <c r="J277" s="31">
        <v>0</v>
      </c>
      <c r="K277" s="36">
        <f t="shared" si="66"/>
        <v>0</v>
      </c>
      <c r="L277" s="31">
        <v>0</v>
      </c>
      <c r="M277" s="36">
        <f t="shared" si="67"/>
        <v>0</v>
      </c>
      <c r="N277" s="31">
        <f t="shared" si="68"/>
        <v>0</v>
      </c>
      <c r="O277" s="36">
        <f t="shared" si="69"/>
        <v>0</v>
      </c>
      <c r="P277" s="31">
        <v>0</v>
      </c>
      <c r="Q277" s="31">
        <v>0</v>
      </c>
      <c r="R277" s="31">
        <v>0</v>
      </c>
      <c r="S277" s="31">
        <v>0</v>
      </c>
      <c r="T277" s="36">
        <f t="shared" si="70"/>
        <v>0</v>
      </c>
      <c r="U277" s="36">
        <f t="shared" si="71"/>
        <v>0</v>
      </c>
    </row>
    <row r="278" spans="1:21" ht="13" x14ac:dyDescent="0.3">
      <c r="A278" s="17" t="s">
        <v>29</v>
      </c>
      <c r="B278" s="11" t="s">
        <v>495</v>
      </c>
      <c r="C278" s="10" t="s">
        <v>496</v>
      </c>
      <c r="D278" s="31">
        <v>12908847</v>
      </c>
      <c r="E278" s="31">
        <v>12199351</v>
      </c>
      <c r="F278" s="31">
        <v>1383913</v>
      </c>
      <c r="G278" s="36">
        <f t="shared" si="64"/>
        <v>0.10720655376889973</v>
      </c>
      <c r="H278" s="31">
        <v>25742</v>
      </c>
      <c r="I278" s="36">
        <f t="shared" si="65"/>
        <v>1.9941362694902184E-3</v>
      </c>
      <c r="J278" s="31">
        <v>9788</v>
      </c>
      <c r="K278" s="36">
        <f t="shared" si="66"/>
        <v>8.023377637056266E-4</v>
      </c>
      <c r="L278" s="31">
        <v>0</v>
      </c>
      <c r="M278" s="36">
        <f t="shared" si="67"/>
        <v>0</v>
      </c>
      <c r="N278" s="31">
        <f t="shared" si="68"/>
        <v>1419443</v>
      </c>
      <c r="O278" s="36">
        <f t="shared" si="69"/>
        <v>0.11635397653530913</v>
      </c>
      <c r="P278" s="31">
        <v>150399</v>
      </c>
      <c r="Q278" s="31">
        <v>0</v>
      </c>
      <c r="R278" s="31">
        <v>14425221</v>
      </c>
      <c r="S278" s="31">
        <v>158836</v>
      </c>
      <c r="T278" s="36">
        <f t="shared" si="70"/>
        <v>1.1010992483234746E-2</v>
      </c>
      <c r="U278" s="36">
        <f t="shared" si="71"/>
        <v>-0.93491978005172904</v>
      </c>
    </row>
    <row r="279" spans="1:21" ht="13" x14ac:dyDescent="0.3">
      <c r="A279" s="17" t="s">
        <v>29</v>
      </c>
      <c r="B279" s="11" t="s">
        <v>497</v>
      </c>
      <c r="C279" s="10" t="s">
        <v>498</v>
      </c>
      <c r="D279" s="31">
        <v>1421462</v>
      </c>
      <c r="E279" s="31">
        <v>910706</v>
      </c>
      <c r="F279" s="31">
        <v>29048</v>
      </c>
      <c r="G279" s="36">
        <f t="shared" si="64"/>
        <v>2.0435298305547387E-2</v>
      </c>
      <c r="H279" s="31">
        <v>43647</v>
      </c>
      <c r="I279" s="36">
        <f t="shared" si="65"/>
        <v>3.0705710036567985E-2</v>
      </c>
      <c r="J279" s="31">
        <v>73909</v>
      </c>
      <c r="K279" s="36">
        <f t="shared" si="66"/>
        <v>8.1155718750068634E-2</v>
      </c>
      <c r="L279" s="31">
        <v>0</v>
      </c>
      <c r="M279" s="36">
        <f t="shared" si="67"/>
        <v>0</v>
      </c>
      <c r="N279" s="31">
        <f t="shared" si="68"/>
        <v>146604</v>
      </c>
      <c r="O279" s="36">
        <f t="shared" si="69"/>
        <v>0.1609784057643191</v>
      </c>
      <c r="P279" s="31">
        <v>13833</v>
      </c>
      <c r="Q279" s="31">
        <v>0</v>
      </c>
      <c r="R279" s="31">
        <v>1247806</v>
      </c>
      <c r="S279" s="31">
        <v>13833</v>
      </c>
      <c r="T279" s="36">
        <f t="shared" si="70"/>
        <v>1.1085857897782186E-2</v>
      </c>
      <c r="U279" s="36">
        <f t="shared" si="71"/>
        <v>4.3429480228439239</v>
      </c>
    </row>
    <row r="280" spans="1:21" ht="13" x14ac:dyDescent="0.3">
      <c r="A280" s="17" t="s">
        <v>29</v>
      </c>
      <c r="B280" s="11" t="s">
        <v>499</v>
      </c>
      <c r="C280" s="10" t="s">
        <v>500</v>
      </c>
      <c r="D280" s="31">
        <v>0</v>
      </c>
      <c r="E280" s="31">
        <v>0</v>
      </c>
      <c r="F280" s="31">
        <v>0</v>
      </c>
      <c r="G280" s="36">
        <f t="shared" si="64"/>
        <v>0</v>
      </c>
      <c r="H280" s="31">
        <v>0</v>
      </c>
      <c r="I280" s="36">
        <f t="shared" si="65"/>
        <v>0</v>
      </c>
      <c r="J280" s="31">
        <v>0</v>
      </c>
      <c r="K280" s="36">
        <f t="shared" si="66"/>
        <v>0</v>
      </c>
      <c r="L280" s="31">
        <v>0</v>
      </c>
      <c r="M280" s="36">
        <f t="shared" si="67"/>
        <v>0</v>
      </c>
      <c r="N280" s="31">
        <f t="shared" si="68"/>
        <v>0</v>
      </c>
      <c r="O280" s="36">
        <f t="shared" si="69"/>
        <v>0</v>
      </c>
      <c r="P280" s="31">
        <v>0</v>
      </c>
      <c r="Q280" s="31">
        <v>0</v>
      </c>
      <c r="R280" s="31">
        <v>0</v>
      </c>
      <c r="S280" s="31">
        <v>0</v>
      </c>
      <c r="T280" s="36">
        <f t="shared" si="70"/>
        <v>0</v>
      </c>
      <c r="U280" s="36">
        <f t="shared" si="71"/>
        <v>0</v>
      </c>
    </row>
    <row r="281" spans="1:21" ht="13" x14ac:dyDescent="0.3">
      <c r="A281" s="17" t="s">
        <v>29</v>
      </c>
      <c r="B281" s="11" t="s">
        <v>501</v>
      </c>
      <c r="C281" s="10" t="s">
        <v>502</v>
      </c>
      <c r="D281" s="31">
        <v>12915143</v>
      </c>
      <c r="E281" s="31">
        <v>9477654</v>
      </c>
      <c r="F281" s="31">
        <v>2464193</v>
      </c>
      <c r="G281" s="36">
        <f t="shared" si="64"/>
        <v>0.19079873912352344</v>
      </c>
      <c r="H281" s="31">
        <v>2134082</v>
      </c>
      <c r="I281" s="36">
        <f t="shared" si="65"/>
        <v>0.16523874338828459</v>
      </c>
      <c r="J281" s="31">
        <v>1406119</v>
      </c>
      <c r="K281" s="36">
        <f t="shared" si="66"/>
        <v>0.14836150380674373</v>
      </c>
      <c r="L281" s="31">
        <v>0</v>
      </c>
      <c r="M281" s="36">
        <f t="shared" si="67"/>
        <v>0</v>
      </c>
      <c r="N281" s="31">
        <f t="shared" si="68"/>
        <v>6004394</v>
      </c>
      <c r="O281" s="36">
        <f t="shared" si="69"/>
        <v>0.63353167355550222</v>
      </c>
      <c r="P281" s="31">
        <v>1635232</v>
      </c>
      <c r="Q281" s="31">
        <v>10948204</v>
      </c>
      <c r="R281" s="31">
        <v>10498372</v>
      </c>
      <c r="S281" s="31">
        <v>5285328</v>
      </c>
      <c r="T281" s="36">
        <f t="shared" si="70"/>
        <v>0.50344262900952641</v>
      </c>
      <c r="U281" s="36">
        <f t="shared" si="71"/>
        <v>-0.14011039412144577</v>
      </c>
    </row>
    <row r="282" spans="1:21" ht="13" x14ac:dyDescent="0.3">
      <c r="A282" s="17" t="s">
        <v>29</v>
      </c>
      <c r="B282" s="11" t="s">
        <v>503</v>
      </c>
      <c r="C282" s="10" t="s">
        <v>504</v>
      </c>
      <c r="D282" s="31">
        <v>0</v>
      </c>
      <c r="E282" s="31">
        <v>0</v>
      </c>
      <c r="F282" s="31">
        <v>0</v>
      </c>
      <c r="G282" s="36">
        <f t="shared" si="64"/>
        <v>0</v>
      </c>
      <c r="H282" s="31">
        <v>0</v>
      </c>
      <c r="I282" s="36">
        <f t="shared" si="65"/>
        <v>0</v>
      </c>
      <c r="J282" s="31">
        <v>0</v>
      </c>
      <c r="K282" s="36">
        <f t="shared" si="66"/>
        <v>0</v>
      </c>
      <c r="L282" s="31">
        <v>0</v>
      </c>
      <c r="M282" s="36">
        <f t="shared" si="67"/>
        <v>0</v>
      </c>
      <c r="N282" s="31">
        <f t="shared" si="68"/>
        <v>0</v>
      </c>
      <c r="O282" s="36">
        <f t="shared" si="69"/>
        <v>0</v>
      </c>
      <c r="P282" s="31">
        <v>0</v>
      </c>
      <c r="Q282" s="31">
        <v>0</v>
      </c>
      <c r="R282" s="31">
        <v>0</v>
      </c>
      <c r="S282" s="31">
        <v>0</v>
      </c>
      <c r="T282" s="36">
        <f t="shared" si="70"/>
        <v>0</v>
      </c>
      <c r="U282" s="36">
        <f t="shared" si="71"/>
        <v>0</v>
      </c>
    </row>
    <row r="283" spans="1:21" ht="13" x14ac:dyDescent="0.3">
      <c r="A283" s="17" t="s">
        <v>29</v>
      </c>
      <c r="B283" s="11" t="s">
        <v>505</v>
      </c>
      <c r="C283" s="10" t="s">
        <v>506</v>
      </c>
      <c r="D283" s="31">
        <v>0</v>
      </c>
      <c r="E283" s="31">
        <v>0</v>
      </c>
      <c r="F283" s="31">
        <v>0</v>
      </c>
      <c r="G283" s="36">
        <f t="shared" si="64"/>
        <v>0</v>
      </c>
      <c r="H283" s="31">
        <v>0</v>
      </c>
      <c r="I283" s="36">
        <f t="shared" si="65"/>
        <v>0</v>
      </c>
      <c r="J283" s="31">
        <v>0</v>
      </c>
      <c r="K283" s="36">
        <f t="shared" si="66"/>
        <v>0</v>
      </c>
      <c r="L283" s="31">
        <v>0</v>
      </c>
      <c r="M283" s="36">
        <f t="shared" si="67"/>
        <v>0</v>
      </c>
      <c r="N283" s="31">
        <f t="shared" si="68"/>
        <v>0</v>
      </c>
      <c r="O283" s="36">
        <f t="shared" si="69"/>
        <v>0</v>
      </c>
      <c r="P283" s="31">
        <v>0</v>
      </c>
      <c r="Q283" s="31">
        <v>0</v>
      </c>
      <c r="R283" s="31">
        <v>0</v>
      </c>
      <c r="S283" s="31">
        <v>0</v>
      </c>
      <c r="T283" s="36">
        <f t="shared" si="70"/>
        <v>0</v>
      </c>
      <c r="U283" s="36">
        <f t="shared" si="71"/>
        <v>0</v>
      </c>
    </row>
    <row r="284" spans="1:21" ht="13" x14ac:dyDescent="0.3">
      <c r="A284" s="17" t="s">
        <v>44</v>
      </c>
      <c r="B284" s="11" t="s">
        <v>507</v>
      </c>
      <c r="C284" s="10" t="s">
        <v>508</v>
      </c>
      <c r="D284" s="31">
        <v>9419598</v>
      </c>
      <c r="E284" s="31">
        <v>9644162</v>
      </c>
      <c r="F284" s="31">
        <v>2084566</v>
      </c>
      <c r="G284" s="36">
        <f t="shared" si="64"/>
        <v>0.22130095148434148</v>
      </c>
      <c r="H284" s="31">
        <v>2661591</v>
      </c>
      <c r="I284" s="36">
        <f t="shared" si="65"/>
        <v>0.28255887353154563</v>
      </c>
      <c r="J284" s="31">
        <v>2034890</v>
      </c>
      <c r="K284" s="36">
        <f t="shared" si="66"/>
        <v>0.21099707781764762</v>
      </c>
      <c r="L284" s="31">
        <v>0</v>
      </c>
      <c r="M284" s="36">
        <f t="shared" si="67"/>
        <v>0</v>
      </c>
      <c r="N284" s="31">
        <f t="shared" si="68"/>
        <v>6781047</v>
      </c>
      <c r="O284" s="36">
        <f t="shared" si="69"/>
        <v>0.70312454311738026</v>
      </c>
      <c r="P284" s="31">
        <v>1501146</v>
      </c>
      <c r="Q284" s="31">
        <v>9537511</v>
      </c>
      <c r="R284" s="31">
        <v>8805919</v>
      </c>
      <c r="S284" s="31">
        <v>5385102</v>
      </c>
      <c r="T284" s="36">
        <f t="shared" si="70"/>
        <v>0.61153208427195394</v>
      </c>
      <c r="U284" s="36">
        <f t="shared" si="71"/>
        <v>0.3555576872602666</v>
      </c>
    </row>
    <row r="285" spans="1:21" ht="14" x14ac:dyDescent="0.3">
      <c r="A285" s="18" t="s">
        <v>0</v>
      </c>
      <c r="B285" s="13" t="s">
        <v>509</v>
      </c>
      <c r="C285" s="12" t="s">
        <v>0</v>
      </c>
      <c r="D285" s="32">
        <f>SUM(D276:D284)</f>
        <v>45710638</v>
      </c>
      <c r="E285" s="32">
        <f>SUM(E276:E284)</f>
        <v>41277461</v>
      </c>
      <c r="F285" s="32">
        <f>SUM(F276:F284)</f>
        <v>9083891</v>
      </c>
      <c r="G285" s="37">
        <f t="shared" si="64"/>
        <v>0.19872597271558537</v>
      </c>
      <c r="H285" s="32">
        <f>SUM(H276:H284)</f>
        <v>8815378</v>
      </c>
      <c r="I285" s="37">
        <f t="shared" si="65"/>
        <v>0.1928517821168893</v>
      </c>
      <c r="J285" s="32">
        <f>SUM(J276:J284)</f>
        <v>6211789</v>
      </c>
      <c r="K285" s="37">
        <f t="shared" si="66"/>
        <v>0.15048864076208562</v>
      </c>
      <c r="L285" s="32">
        <f>SUM(L276:L284)</f>
        <v>0</v>
      </c>
      <c r="M285" s="37">
        <f t="shared" si="67"/>
        <v>0</v>
      </c>
      <c r="N285" s="32">
        <f t="shared" si="68"/>
        <v>24111058</v>
      </c>
      <c r="O285" s="37">
        <f t="shared" si="69"/>
        <v>0.58412163480694701</v>
      </c>
      <c r="P285" s="32">
        <f>SUM(P276:P284)</f>
        <v>6017192</v>
      </c>
      <c r="Q285" s="32">
        <f>SUM(Q276:Q284)</f>
        <v>29375299</v>
      </c>
      <c r="R285" s="32">
        <f>SUM(R276:R284)</f>
        <v>43637356</v>
      </c>
      <c r="S285" s="32">
        <f>SUM(S276:S284)</f>
        <v>19174853</v>
      </c>
      <c r="T285" s="37">
        <f t="shared" si="70"/>
        <v>0.43941372158294834</v>
      </c>
      <c r="U285" s="37">
        <f t="shared" si="71"/>
        <v>3.2340167972037426E-2</v>
      </c>
    </row>
    <row r="286" spans="1:21" ht="13" x14ac:dyDescent="0.3">
      <c r="A286" s="17" t="s">
        <v>29</v>
      </c>
      <c r="B286" s="11" t="s">
        <v>510</v>
      </c>
      <c r="C286" s="10" t="s">
        <v>511</v>
      </c>
      <c r="D286" s="31">
        <v>12766991</v>
      </c>
      <c r="E286" s="31">
        <v>12766991</v>
      </c>
      <c r="F286" s="31">
        <v>1048141</v>
      </c>
      <c r="G286" s="36">
        <f t="shared" si="64"/>
        <v>8.209773156415634E-2</v>
      </c>
      <c r="H286" s="31">
        <v>1754566</v>
      </c>
      <c r="I286" s="36">
        <f t="shared" si="65"/>
        <v>0.13742987678145932</v>
      </c>
      <c r="J286" s="31">
        <v>1404930</v>
      </c>
      <c r="K286" s="36">
        <f t="shared" si="66"/>
        <v>0.11004394065915767</v>
      </c>
      <c r="L286" s="31">
        <v>0</v>
      </c>
      <c r="M286" s="36">
        <f t="shared" si="67"/>
        <v>0</v>
      </c>
      <c r="N286" s="31">
        <f t="shared" si="68"/>
        <v>4207637</v>
      </c>
      <c r="O286" s="36">
        <f t="shared" si="69"/>
        <v>0.32957154900477331</v>
      </c>
      <c r="P286" s="31">
        <v>763761</v>
      </c>
      <c r="Q286" s="31">
        <v>11719475</v>
      </c>
      <c r="R286" s="31">
        <v>11719475</v>
      </c>
      <c r="S286" s="31">
        <v>2931210</v>
      </c>
      <c r="T286" s="36">
        <f t="shared" si="70"/>
        <v>0.25011444625292517</v>
      </c>
      <c r="U286" s="36">
        <f t="shared" si="71"/>
        <v>0.83948905482212366</v>
      </c>
    </row>
    <row r="287" spans="1:21" ht="13" x14ac:dyDescent="0.3">
      <c r="A287" s="17" t="s">
        <v>29</v>
      </c>
      <c r="B287" s="11" t="s">
        <v>512</v>
      </c>
      <c r="C287" s="10" t="s">
        <v>513</v>
      </c>
      <c r="D287" s="31">
        <v>1033415</v>
      </c>
      <c r="E287" s="31">
        <v>1034415</v>
      </c>
      <c r="F287" s="31">
        <v>285724</v>
      </c>
      <c r="G287" s="36">
        <f t="shared" si="64"/>
        <v>0.27648524552091852</v>
      </c>
      <c r="H287" s="31">
        <v>325897</v>
      </c>
      <c r="I287" s="36">
        <f t="shared" si="65"/>
        <v>0.31535926999317798</v>
      </c>
      <c r="J287" s="31">
        <v>278950</v>
      </c>
      <c r="K287" s="36">
        <f t="shared" si="66"/>
        <v>0.26966933000778215</v>
      </c>
      <c r="L287" s="31">
        <v>0</v>
      </c>
      <c r="M287" s="36">
        <f t="shared" si="67"/>
        <v>0</v>
      </c>
      <c r="N287" s="31">
        <f t="shared" si="68"/>
        <v>890571</v>
      </c>
      <c r="O287" s="36">
        <f t="shared" si="69"/>
        <v>0.86094169168080514</v>
      </c>
      <c r="P287" s="31">
        <v>183400</v>
      </c>
      <c r="Q287" s="31">
        <v>973261</v>
      </c>
      <c r="R287" s="31">
        <v>973261</v>
      </c>
      <c r="S287" s="31">
        <v>727677</v>
      </c>
      <c r="T287" s="36">
        <f t="shared" si="70"/>
        <v>0.74766891923132639</v>
      </c>
      <c r="U287" s="36">
        <f t="shared" si="71"/>
        <v>0.5209923664122138</v>
      </c>
    </row>
    <row r="288" spans="1:21" ht="13" x14ac:dyDescent="0.3">
      <c r="A288" s="17" t="s">
        <v>29</v>
      </c>
      <c r="B288" s="11" t="s">
        <v>514</v>
      </c>
      <c r="C288" s="10" t="s">
        <v>515</v>
      </c>
      <c r="D288" s="31">
        <v>6925742</v>
      </c>
      <c r="E288" s="31">
        <v>8780938</v>
      </c>
      <c r="F288" s="31">
        <v>1973702</v>
      </c>
      <c r="G288" s="36">
        <f t="shared" si="64"/>
        <v>0.28498058402984111</v>
      </c>
      <c r="H288" s="31">
        <v>2280088</v>
      </c>
      <c r="I288" s="36">
        <f t="shared" si="65"/>
        <v>0.32921930964220153</v>
      </c>
      <c r="J288" s="31">
        <v>2201352</v>
      </c>
      <c r="K288" s="36">
        <f t="shared" si="66"/>
        <v>0.25069667955746872</v>
      </c>
      <c r="L288" s="31">
        <v>0</v>
      </c>
      <c r="M288" s="36">
        <f t="shared" si="67"/>
        <v>0</v>
      </c>
      <c r="N288" s="31">
        <f t="shared" si="68"/>
        <v>6455142</v>
      </c>
      <c r="O288" s="36">
        <f t="shared" si="69"/>
        <v>0.73513125818676772</v>
      </c>
      <c r="P288" s="31">
        <v>1651232</v>
      </c>
      <c r="Q288" s="31">
        <v>7969077</v>
      </c>
      <c r="R288" s="31">
        <v>7502304</v>
      </c>
      <c r="S288" s="31">
        <v>5108754</v>
      </c>
      <c r="T288" s="36">
        <f t="shared" si="70"/>
        <v>0.68095800969942033</v>
      </c>
      <c r="U288" s="36">
        <f t="shared" si="71"/>
        <v>0.33315730315303971</v>
      </c>
    </row>
    <row r="289" spans="1:21" ht="13" x14ac:dyDescent="0.3">
      <c r="A289" s="17" t="s">
        <v>29</v>
      </c>
      <c r="B289" s="11" t="s">
        <v>516</v>
      </c>
      <c r="C289" s="10" t="s">
        <v>517</v>
      </c>
      <c r="D289" s="31">
        <v>1315213</v>
      </c>
      <c r="E289" s="31">
        <v>1311801</v>
      </c>
      <c r="F289" s="31">
        <v>293792</v>
      </c>
      <c r="G289" s="36">
        <f t="shared" si="64"/>
        <v>0.22337978715234719</v>
      </c>
      <c r="H289" s="31">
        <v>181810</v>
      </c>
      <c r="I289" s="36">
        <f t="shared" si="65"/>
        <v>0.13823616402818403</v>
      </c>
      <c r="J289" s="31">
        <v>292419</v>
      </c>
      <c r="K289" s="36">
        <f t="shared" si="66"/>
        <v>0.22291414627675996</v>
      </c>
      <c r="L289" s="31">
        <v>0</v>
      </c>
      <c r="M289" s="36">
        <f t="shared" si="67"/>
        <v>0</v>
      </c>
      <c r="N289" s="31">
        <f t="shared" si="68"/>
        <v>768021</v>
      </c>
      <c r="O289" s="36">
        <f t="shared" si="69"/>
        <v>0.58547066208975296</v>
      </c>
      <c r="P289" s="31">
        <v>245977</v>
      </c>
      <c r="Q289" s="31">
        <v>1253301</v>
      </c>
      <c r="R289" s="31">
        <v>1172002</v>
      </c>
      <c r="S289" s="31">
        <v>550198</v>
      </c>
      <c r="T289" s="36">
        <f t="shared" si="70"/>
        <v>0.46945141731840045</v>
      </c>
      <c r="U289" s="36">
        <f t="shared" si="71"/>
        <v>0.18880627050496601</v>
      </c>
    </row>
    <row r="290" spans="1:21" ht="13" x14ac:dyDescent="0.3">
      <c r="A290" s="17" t="s">
        <v>29</v>
      </c>
      <c r="B290" s="11" t="s">
        <v>518</v>
      </c>
      <c r="C290" s="10" t="s">
        <v>519</v>
      </c>
      <c r="D290" s="31">
        <v>20407914</v>
      </c>
      <c r="E290" s="31">
        <v>18564296</v>
      </c>
      <c r="F290" s="31">
        <v>3333061</v>
      </c>
      <c r="G290" s="36">
        <f t="shared" si="64"/>
        <v>0.1633219838147103</v>
      </c>
      <c r="H290" s="31">
        <v>3143375</v>
      </c>
      <c r="I290" s="36">
        <f t="shared" si="65"/>
        <v>0.15402725628890832</v>
      </c>
      <c r="J290" s="31">
        <v>3520223</v>
      </c>
      <c r="K290" s="36">
        <f t="shared" si="66"/>
        <v>0.18962329624565349</v>
      </c>
      <c r="L290" s="31">
        <v>0</v>
      </c>
      <c r="M290" s="36">
        <f t="shared" si="67"/>
        <v>0</v>
      </c>
      <c r="N290" s="31">
        <f t="shared" si="68"/>
        <v>9996659</v>
      </c>
      <c r="O290" s="36">
        <f t="shared" si="69"/>
        <v>0.53848845116453647</v>
      </c>
      <c r="P290" s="31">
        <v>3182071</v>
      </c>
      <c r="Q290" s="31">
        <v>19285543</v>
      </c>
      <c r="R290" s="31">
        <v>19285543</v>
      </c>
      <c r="S290" s="31">
        <v>8480502</v>
      </c>
      <c r="T290" s="36">
        <f t="shared" si="70"/>
        <v>0.43973363881950328</v>
      </c>
      <c r="U290" s="36">
        <f t="shared" si="71"/>
        <v>0.10626789911350176</v>
      </c>
    </row>
    <row r="291" spans="1:21" ht="13" x14ac:dyDescent="0.3">
      <c r="A291" s="17" t="s">
        <v>44</v>
      </c>
      <c r="B291" s="11" t="s">
        <v>520</v>
      </c>
      <c r="C291" s="10" t="s">
        <v>521</v>
      </c>
      <c r="D291" s="31">
        <v>13723047</v>
      </c>
      <c r="E291" s="31">
        <v>14160838</v>
      </c>
      <c r="F291" s="31">
        <v>2785249</v>
      </c>
      <c r="G291" s="36">
        <f t="shared" si="64"/>
        <v>0.20296141228693598</v>
      </c>
      <c r="H291" s="31">
        <v>4371528</v>
      </c>
      <c r="I291" s="36">
        <f t="shared" si="65"/>
        <v>0.31855374393165015</v>
      </c>
      <c r="J291" s="31">
        <v>2680300</v>
      </c>
      <c r="K291" s="36">
        <f t="shared" si="66"/>
        <v>0.1892755216887588</v>
      </c>
      <c r="L291" s="31">
        <v>0</v>
      </c>
      <c r="M291" s="36">
        <f t="shared" si="67"/>
        <v>0</v>
      </c>
      <c r="N291" s="31">
        <f t="shared" si="68"/>
        <v>9837077</v>
      </c>
      <c r="O291" s="36">
        <f t="shared" si="69"/>
        <v>0.69466771669868688</v>
      </c>
      <c r="P291" s="31">
        <v>1862941</v>
      </c>
      <c r="Q291" s="31">
        <v>12384730</v>
      </c>
      <c r="R291" s="31">
        <v>12452327</v>
      </c>
      <c r="S291" s="31">
        <v>9484796</v>
      </c>
      <c r="T291" s="36">
        <f t="shared" si="70"/>
        <v>0.76168863859742841</v>
      </c>
      <c r="U291" s="36">
        <f t="shared" si="71"/>
        <v>0.43874658403030486</v>
      </c>
    </row>
    <row r="292" spans="1:21" ht="14" x14ac:dyDescent="0.3">
      <c r="A292" s="18" t="s">
        <v>0</v>
      </c>
      <c r="B292" s="13" t="s">
        <v>522</v>
      </c>
      <c r="C292" s="12" t="s">
        <v>0</v>
      </c>
      <c r="D292" s="32">
        <f>SUM(D286:D291)</f>
        <v>56172322</v>
      </c>
      <c r="E292" s="32">
        <f>SUM(E286:E291)</f>
        <v>56619279</v>
      </c>
      <c r="F292" s="32">
        <f>SUM(F286:F291)</f>
        <v>9719669</v>
      </c>
      <c r="G292" s="37">
        <f t="shared" si="64"/>
        <v>0.17303306421977713</v>
      </c>
      <c r="H292" s="32">
        <f>SUM(H286:H291)</f>
        <v>12057264</v>
      </c>
      <c r="I292" s="37">
        <f t="shared" si="65"/>
        <v>0.21464777617702896</v>
      </c>
      <c r="J292" s="32">
        <f>SUM(J286:J291)</f>
        <v>10378174</v>
      </c>
      <c r="K292" s="37">
        <f t="shared" si="66"/>
        <v>0.18329753015752814</v>
      </c>
      <c r="L292" s="32">
        <f>SUM(L286:L291)</f>
        <v>0</v>
      </c>
      <c r="M292" s="37">
        <f t="shared" si="67"/>
        <v>0</v>
      </c>
      <c r="N292" s="32">
        <f t="shared" si="68"/>
        <v>32155107</v>
      </c>
      <c r="O292" s="37">
        <f t="shared" si="69"/>
        <v>0.56791798779352176</v>
      </c>
      <c r="P292" s="32">
        <f>SUM(P286:P291)</f>
        <v>7889382</v>
      </c>
      <c r="Q292" s="32">
        <f>SUM(Q286:Q291)</f>
        <v>53585387</v>
      </c>
      <c r="R292" s="32">
        <f>SUM(R286:R291)</f>
        <v>53104912</v>
      </c>
      <c r="S292" s="32">
        <f>SUM(S286:S291)</f>
        <v>27283137</v>
      </c>
      <c r="T292" s="37">
        <f t="shared" si="70"/>
        <v>0.51375919801919645</v>
      </c>
      <c r="U292" s="37">
        <f t="shared" si="71"/>
        <v>0.31546095752493675</v>
      </c>
    </row>
    <row r="293" spans="1:21" ht="13" x14ac:dyDescent="0.3">
      <c r="A293" s="17" t="s">
        <v>29</v>
      </c>
      <c r="B293" s="11" t="s">
        <v>523</v>
      </c>
      <c r="C293" s="10" t="s">
        <v>524</v>
      </c>
      <c r="D293" s="31">
        <v>63640412</v>
      </c>
      <c r="E293" s="31">
        <v>63445484</v>
      </c>
      <c r="F293" s="31">
        <v>12358630</v>
      </c>
      <c r="G293" s="36">
        <f t="shared" si="64"/>
        <v>0.1941946887458868</v>
      </c>
      <c r="H293" s="31">
        <v>13189634</v>
      </c>
      <c r="I293" s="36">
        <f t="shared" si="65"/>
        <v>0.20725249233144499</v>
      </c>
      <c r="J293" s="31">
        <v>12598850</v>
      </c>
      <c r="K293" s="36">
        <f t="shared" si="66"/>
        <v>0.19857756936648163</v>
      </c>
      <c r="L293" s="31">
        <v>0</v>
      </c>
      <c r="M293" s="36">
        <f t="shared" si="67"/>
        <v>0</v>
      </c>
      <c r="N293" s="31">
        <f t="shared" si="68"/>
        <v>38147114</v>
      </c>
      <c r="O293" s="36">
        <f t="shared" si="69"/>
        <v>0.60125814470892835</v>
      </c>
      <c r="P293" s="31">
        <v>11959474</v>
      </c>
      <c r="Q293" s="31">
        <v>57469336</v>
      </c>
      <c r="R293" s="31">
        <v>62301364</v>
      </c>
      <c r="S293" s="31">
        <v>36140158</v>
      </c>
      <c r="T293" s="36">
        <f t="shared" si="70"/>
        <v>0.58008614386034951</v>
      </c>
      <c r="U293" s="36">
        <f t="shared" si="71"/>
        <v>5.3461883022614565E-2</v>
      </c>
    </row>
    <row r="294" spans="1:21" ht="13" x14ac:dyDescent="0.3">
      <c r="A294" s="17" t="s">
        <v>29</v>
      </c>
      <c r="B294" s="11" t="s">
        <v>525</v>
      </c>
      <c r="C294" s="10" t="s">
        <v>526</v>
      </c>
      <c r="D294" s="31">
        <v>13805621</v>
      </c>
      <c r="E294" s="31">
        <v>11022696</v>
      </c>
      <c r="F294" s="31">
        <v>977008</v>
      </c>
      <c r="G294" s="36">
        <f t="shared" si="64"/>
        <v>7.0768855671179146E-2</v>
      </c>
      <c r="H294" s="31">
        <v>1978288</v>
      </c>
      <c r="I294" s="36">
        <f t="shared" si="65"/>
        <v>0.14329583580485078</v>
      </c>
      <c r="J294" s="31">
        <v>61571</v>
      </c>
      <c r="K294" s="36">
        <f t="shared" si="66"/>
        <v>5.5858385280697209E-3</v>
      </c>
      <c r="L294" s="31">
        <v>0</v>
      </c>
      <c r="M294" s="36">
        <f t="shared" si="67"/>
        <v>0</v>
      </c>
      <c r="N294" s="31">
        <f t="shared" si="68"/>
        <v>3016867</v>
      </c>
      <c r="O294" s="36">
        <f t="shared" si="69"/>
        <v>0.27369592702184659</v>
      </c>
      <c r="P294" s="31">
        <v>587329</v>
      </c>
      <c r="Q294" s="31">
        <v>6985666</v>
      </c>
      <c r="R294" s="31">
        <v>6220029</v>
      </c>
      <c r="S294" s="31">
        <v>2647519</v>
      </c>
      <c r="T294" s="36">
        <f t="shared" si="70"/>
        <v>0.4256441569645415</v>
      </c>
      <c r="U294" s="36">
        <f t="shared" si="71"/>
        <v>-0.8951677850063593</v>
      </c>
    </row>
    <row r="295" spans="1:21" ht="13" x14ac:dyDescent="0.3">
      <c r="A295" s="17" t="s">
        <v>29</v>
      </c>
      <c r="B295" s="11" t="s">
        <v>527</v>
      </c>
      <c r="C295" s="10" t="s">
        <v>528</v>
      </c>
      <c r="D295" s="31">
        <v>6883216</v>
      </c>
      <c r="E295" s="31">
        <v>6111390</v>
      </c>
      <c r="F295" s="31">
        <v>1449253</v>
      </c>
      <c r="G295" s="36">
        <f t="shared" si="64"/>
        <v>0.21054881904040204</v>
      </c>
      <c r="H295" s="31">
        <v>1226743</v>
      </c>
      <c r="I295" s="36">
        <f t="shared" si="65"/>
        <v>0.17822236001311015</v>
      </c>
      <c r="J295" s="31">
        <v>1093877</v>
      </c>
      <c r="K295" s="36">
        <f t="shared" si="66"/>
        <v>0.17898988609792535</v>
      </c>
      <c r="L295" s="31">
        <v>0</v>
      </c>
      <c r="M295" s="36">
        <f t="shared" si="67"/>
        <v>0</v>
      </c>
      <c r="N295" s="31">
        <f t="shared" si="68"/>
        <v>3769873</v>
      </c>
      <c r="O295" s="36">
        <f t="shared" si="69"/>
        <v>0.61686015783643333</v>
      </c>
      <c r="P295" s="31">
        <v>1868573</v>
      </c>
      <c r="Q295" s="31">
        <v>5951159</v>
      </c>
      <c r="R295" s="31">
        <v>6403899</v>
      </c>
      <c r="S295" s="31">
        <v>4322155</v>
      </c>
      <c r="T295" s="36">
        <f t="shared" si="70"/>
        <v>0.67492554145529149</v>
      </c>
      <c r="U295" s="36">
        <f t="shared" si="71"/>
        <v>-0.41459231188719947</v>
      </c>
    </row>
    <row r="296" spans="1:21" ht="13" x14ac:dyDescent="0.3">
      <c r="A296" s="17" t="s">
        <v>29</v>
      </c>
      <c r="B296" s="11" t="s">
        <v>529</v>
      </c>
      <c r="C296" s="10" t="s">
        <v>530</v>
      </c>
      <c r="D296" s="31">
        <v>3102932</v>
      </c>
      <c r="E296" s="31">
        <v>3242297</v>
      </c>
      <c r="F296" s="31">
        <v>672816</v>
      </c>
      <c r="G296" s="36">
        <f t="shared" si="64"/>
        <v>0.21683233793070553</v>
      </c>
      <c r="H296" s="31">
        <v>398155</v>
      </c>
      <c r="I296" s="36">
        <f t="shared" si="65"/>
        <v>0.12831573492425874</v>
      </c>
      <c r="J296" s="31">
        <v>1043705</v>
      </c>
      <c r="K296" s="36">
        <f t="shared" si="66"/>
        <v>0.32190295953763642</v>
      </c>
      <c r="L296" s="31">
        <v>0</v>
      </c>
      <c r="M296" s="36">
        <f t="shared" si="67"/>
        <v>0</v>
      </c>
      <c r="N296" s="31">
        <f t="shared" si="68"/>
        <v>2114676</v>
      </c>
      <c r="O296" s="36">
        <f t="shared" si="69"/>
        <v>0.65221538927494926</v>
      </c>
      <c r="P296" s="31">
        <v>483061</v>
      </c>
      <c r="Q296" s="31">
        <v>2391264</v>
      </c>
      <c r="R296" s="31">
        <v>2391264</v>
      </c>
      <c r="S296" s="31">
        <v>1700993</v>
      </c>
      <c r="T296" s="36">
        <f t="shared" si="70"/>
        <v>0.71133634763873832</v>
      </c>
      <c r="U296" s="36">
        <f t="shared" si="71"/>
        <v>1.160607045487009</v>
      </c>
    </row>
    <row r="297" spans="1:21" ht="13" x14ac:dyDescent="0.3">
      <c r="A297" s="17" t="s">
        <v>44</v>
      </c>
      <c r="B297" s="11" t="s">
        <v>531</v>
      </c>
      <c r="C297" s="10" t="s">
        <v>532</v>
      </c>
      <c r="D297" s="31">
        <v>42979257</v>
      </c>
      <c r="E297" s="31">
        <v>43705538</v>
      </c>
      <c r="F297" s="31">
        <v>6592616</v>
      </c>
      <c r="G297" s="36">
        <f t="shared" si="64"/>
        <v>0.15339064609702305</v>
      </c>
      <c r="H297" s="31">
        <v>12077415</v>
      </c>
      <c r="I297" s="36">
        <f t="shared" si="65"/>
        <v>0.28100567210829169</v>
      </c>
      <c r="J297" s="31">
        <v>6462670</v>
      </c>
      <c r="K297" s="36">
        <f t="shared" si="66"/>
        <v>0.14786844632824334</v>
      </c>
      <c r="L297" s="31">
        <v>0</v>
      </c>
      <c r="M297" s="36">
        <f t="shared" si="67"/>
        <v>0</v>
      </c>
      <c r="N297" s="31">
        <f t="shared" si="68"/>
        <v>25132701</v>
      </c>
      <c r="O297" s="36">
        <f t="shared" si="69"/>
        <v>0.57504614174981672</v>
      </c>
      <c r="P297" s="31">
        <v>10064034</v>
      </c>
      <c r="Q297" s="31">
        <v>46350715</v>
      </c>
      <c r="R297" s="31">
        <v>56275626</v>
      </c>
      <c r="S297" s="31">
        <v>28206450</v>
      </c>
      <c r="T297" s="36">
        <f t="shared" si="70"/>
        <v>0.50121965768981402</v>
      </c>
      <c r="U297" s="36">
        <f t="shared" si="71"/>
        <v>-0.35784497548398586</v>
      </c>
    </row>
    <row r="298" spans="1:21" ht="14" x14ac:dyDescent="0.3">
      <c r="A298" s="18" t="s">
        <v>0</v>
      </c>
      <c r="B298" s="13" t="s">
        <v>533</v>
      </c>
      <c r="C298" s="12" t="s">
        <v>0</v>
      </c>
      <c r="D298" s="32">
        <f>SUM(D293:D297)</f>
        <v>130411438</v>
      </c>
      <c r="E298" s="32">
        <f>SUM(E293:E297)</f>
        <v>127527405</v>
      </c>
      <c r="F298" s="32">
        <f>SUM(F293:F297)</f>
        <v>22050323</v>
      </c>
      <c r="G298" s="37">
        <f t="shared" si="64"/>
        <v>0.16908273797272291</v>
      </c>
      <c r="H298" s="32">
        <f>SUM(H293:H297)</f>
        <v>28870235</v>
      </c>
      <c r="I298" s="37">
        <f t="shared" si="65"/>
        <v>0.22137808955070337</v>
      </c>
      <c r="J298" s="32">
        <f>SUM(J293:J297)</f>
        <v>21260673</v>
      </c>
      <c r="K298" s="37">
        <f t="shared" si="66"/>
        <v>0.16671454265065613</v>
      </c>
      <c r="L298" s="32">
        <f>SUM(L293:L297)</f>
        <v>0</v>
      </c>
      <c r="M298" s="37">
        <f t="shared" si="67"/>
        <v>0</v>
      </c>
      <c r="N298" s="32">
        <f t="shared" si="68"/>
        <v>72181231</v>
      </c>
      <c r="O298" s="37">
        <f t="shared" si="69"/>
        <v>0.56600564404176501</v>
      </c>
      <c r="P298" s="32">
        <f>SUM(P293:P297)</f>
        <v>24962471</v>
      </c>
      <c r="Q298" s="32">
        <f>SUM(Q293:Q297)</f>
        <v>119148140</v>
      </c>
      <c r="R298" s="32">
        <f>SUM(R293:R297)</f>
        <v>133592182</v>
      </c>
      <c r="S298" s="32">
        <f>SUM(S293:S297)</f>
        <v>73017275</v>
      </c>
      <c r="T298" s="37">
        <f t="shared" si="70"/>
        <v>0.54656847359525873</v>
      </c>
      <c r="U298" s="37">
        <f t="shared" si="71"/>
        <v>-0.14829453382239277</v>
      </c>
    </row>
    <row r="299" spans="1:21" ht="14" x14ac:dyDescent="0.3">
      <c r="A299" s="18" t="s">
        <v>0</v>
      </c>
      <c r="B299" s="13" t="s">
        <v>534</v>
      </c>
      <c r="C299" s="12" t="s">
        <v>0</v>
      </c>
      <c r="D299" s="32">
        <f>SUM(D263:D266,D268:D274,D276:D284,D286:D291,D293:D297)</f>
        <v>398731711</v>
      </c>
      <c r="E299" s="32">
        <f>SUM(E263:E266,E268:E274,E276:E284,E286:E291,E293:E297)</f>
        <v>395042227</v>
      </c>
      <c r="F299" s="32">
        <f>SUM(F263:F266,F268:F274,F276:F284,F286:F291,F293:F297)</f>
        <v>105822681</v>
      </c>
      <c r="G299" s="37">
        <f t="shared" si="64"/>
        <v>0.26539820656501534</v>
      </c>
      <c r="H299" s="32">
        <f>SUM(H263:H266,H268:H274,H276:H284,H286:H291,H293:H297)</f>
        <v>115585703</v>
      </c>
      <c r="I299" s="37">
        <f t="shared" si="65"/>
        <v>0.289883397310228</v>
      </c>
      <c r="J299" s="32">
        <f>SUM(J263:J266,J268:J274,J276:J284,J286:J291,J293:J297)</f>
        <v>92806184</v>
      </c>
      <c r="K299" s="37">
        <f t="shared" si="66"/>
        <v>0.23492724994181444</v>
      </c>
      <c r="L299" s="32">
        <f>SUM(L263:L266,L268:L274,L276:L284,L286:L291,L293:L297)</f>
        <v>0</v>
      </c>
      <c r="M299" s="37">
        <f t="shared" si="67"/>
        <v>0</v>
      </c>
      <c r="N299" s="32">
        <f t="shared" si="68"/>
        <v>314214568</v>
      </c>
      <c r="O299" s="37">
        <f t="shared" si="69"/>
        <v>0.79539488825330062</v>
      </c>
      <c r="P299" s="32">
        <f>SUM(P263:P266,P268:P274,P276:P284,P286:P291,P293:P297)</f>
        <v>70209952</v>
      </c>
      <c r="Q299" s="32">
        <f>SUM(Q263:Q266,Q268:Q274,Q276:Q284,Q286:Q291,Q293:Q297)</f>
        <v>344120252</v>
      </c>
      <c r="R299" s="32">
        <f>SUM(R263:R266,R268:R274,R276:R284,R286:R291,R293:R297)</f>
        <v>377051942</v>
      </c>
      <c r="S299" s="32">
        <f>SUM(S263:S266,S268:S274,S276:S284,S286:S291,S293:S297)</f>
        <v>216264969</v>
      </c>
      <c r="T299" s="37">
        <f t="shared" si="70"/>
        <v>0.57356810802475588</v>
      </c>
      <c r="U299" s="37">
        <f t="shared" si="71"/>
        <v>0.32183802091190716</v>
      </c>
    </row>
    <row r="300" spans="1:21" ht="14.5" customHeight="1" x14ac:dyDescent="0.3">
      <c r="A300" s="16" t="s">
        <v>0</v>
      </c>
      <c r="B300" s="14" t="s">
        <v>618</v>
      </c>
      <c r="D300" s="33"/>
      <c r="E300" s="33"/>
      <c r="F300" s="33"/>
      <c r="G300" s="38"/>
      <c r="H300" s="33"/>
      <c r="I300" s="38"/>
      <c r="J300" s="33"/>
      <c r="K300" s="38"/>
      <c r="L300" s="33"/>
      <c r="M300" s="38"/>
      <c r="N300" s="33"/>
      <c r="O300" s="38"/>
      <c r="P300" s="33"/>
      <c r="Q300" s="33"/>
      <c r="R300" s="33"/>
      <c r="S300" s="33"/>
      <c r="T300" s="38"/>
      <c r="U300" s="38"/>
    </row>
    <row r="301" spans="1:21" ht="28.9" customHeight="1" x14ac:dyDescent="0.3">
      <c r="A301" s="16" t="s">
        <v>0</v>
      </c>
      <c r="B301" s="9" t="s">
        <v>535</v>
      </c>
      <c r="D301" s="33"/>
      <c r="E301" s="33"/>
      <c r="F301" s="33"/>
      <c r="G301" s="38"/>
      <c r="H301" s="33"/>
      <c r="I301" s="38"/>
      <c r="J301" s="33"/>
      <c r="K301" s="38"/>
      <c r="L301" s="33"/>
      <c r="M301" s="38"/>
      <c r="N301" s="33"/>
      <c r="O301" s="38"/>
      <c r="P301" s="33"/>
      <c r="Q301" s="33"/>
      <c r="R301" s="33"/>
      <c r="S301" s="33"/>
      <c r="T301" s="38"/>
      <c r="U301" s="38"/>
    </row>
    <row r="302" spans="1:21" ht="13" x14ac:dyDescent="0.3">
      <c r="A302" s="17" t="s">
        <v>23</v>
      </c>
      <c r="B302" s="11" t="s">
        <v>536</v>
      </c>
      <c r="C302" s="10" t="s">
        <v>537</v>
      </c>
      <c r="D302" s="31">
        <v>1563168719</v>
      </c>
      <c r="E302" s="31">
        <v>2025920695</v>
      </c>
      <c r="F302" s="31">
        <v>303047011</v>
      </c>
      <c r="G302" s="36">
        <f t="shared" ref="G302:G339" si="72">IF(($D302     =0),0,($F302     /$D302     ))</f>
        <v>0.19386711576077797</v>
      </c>
      <c r="H302" s="31">
        <v>369478008</v>
      </c>
      <c r="I302" s="36">
        <f t="shared" ref="I302:I339" si="73">IF(($D302     =0),0,($H302     /$D302     ))</f>
        <v>0.23636476568976172</v>
      </c>
      <c r="J302" s="31">
        <v>319599805</v>
      </c>
      <c r="K302" s="36">
        <f t="shared" ref="K302:K339" si="74">IF(($E302     =0),0,($J302     /$E302     ))</f>
        <v>0.15775533849314866</v>
      </c>
      <c r="L302" s="31">
        <v>0</v>
      </c>
      <c r="M302" s="36">
        <f t="shared" ref="M302:M339" si="75">IF(($E302     =0),0,($L302     /$E302     ))</f>
        <v>0</v>
      </c>
      <c r="N302" s="31">
        <f t="shared" ref="N302:N339" si="76">$F302     +$H302     +$J302</f>
        <v>992124824</v>
      </c>
      <c r="O302" s="36">
        <f t="shared" ref="O302:O339" si="77">IF(($E302     =0),0,($N302     /$E302     ))</f>
        <v>0.48971552857354073</v>
      </c>
      <c r="P302" s="31">
        <v>293569282</v>
      </c>
      <c r="Q302" s="31">
        <v>1424591347</v>
      </c>
      <c r="R302" s="31">
        <v>1411516585</v>
      </c>
      <c r="S302" s="31">
        <v>899615958</v>
      </c>
      <c r="T302" s="36">
        <f t="shared" ref="T302:T339" si="78">IF(($R302     =0),0,($S302     /$R302     ))</f>
        <v>0.63733998421279625</v>
      </c>
      <c r="U302" s="36">
        <f t="shared" ref="U302:U339" si="79">IF(($P302     =0),0,(($J302     /$P302     )-1))</f>
        <v>8.8669096516712509E-2</v>
      </c>
    </row>
    <row r="303" spans="1:21" ht="14" x14ac:dyDescent="0.3">
      <c r="A303" s="18" t="s">
        <v>0</v>
      </c>
      <c r="B303" s="13" t="s">
        <v>28</v>
      </c>
      <c r="C303" s="12" t="s">
        <v>0</v>
      </c>
      <c r="D303" s="32">
        <f>D302</f>
        <v>1563168719</v>
      </c>
      <c r="E303" s="32">
        <f>E302</f>
        <v>2025920695</v>
      </c>
      <c r="F303" s="32">
        <f>F302</f>
        <v>303047011</v>
      </c>
      <c r="G303" s="37">
        <f t="shared" si="72"/>
        <v>0.19386711576077797</v>
      </c>
      <c r="H303" s="32">
        <f>H302</f>
        <v>369478008</v>
      </c>
      <c r="I303" s="37">
        <f t="shared" si="73"/>
        <v>0.23636476568976172</v>
      </c>
      <c r="J303" s="32">
        <f>J302</f>
        <v>319599805</v>
      </c>
      <c r="K303" s="37">
        <f t="shared" si="74"/>
        <v>0.15775533849314866</v>
      </c>
      <c r="L303" s="32">
        <f>L302</f>
        <v>0</v>
      </c>
      <c r="M303" s="37">
        <f t="shared" si="75"/>
        <v>0</v>
      </c>
      <c r="N303" s="32">
        <f t="shared" si="76"/>
        <v>992124824</v>
      </c>
      <c r="O303" s="37">
        <f t="shared" si="77"/>
        <v>0.48971552857354073</v>
      </c>
      <c r="P303" s="32">
        <f>P302</f>
        <v>293569282</v>
      </c>
      <c r="Q303" s="32">
        <f>Q302</f>
        <v>1424591347</v>
      </c>
      <c r="R303" s="32">
        <f>R302</f>
        <v>1411516585</v>
      </c>
      <c r="S303" s="32">
        <f>S302</f>
        <v>899615958</v>
      </c>
      <c r="T303" s="37">
        <f t="shared" si="78"/>
        <v>0.63733998421279625</v>
      </c>
      <c r="U303" s="37">
        <f t="shared" si="79"/>
        <v>8.8669096516712509E-2</v>
      </c>
    </row>
    <row r="304" spans="1:21" ht="13" x14ac:dyDescent="0.3">
      <c r="A304" s="17" t="s">
        <v>29</v>
      </c>
      <c r="B304" s="11" t="s">
        <v>538</v>
      </c>
      <c r="C304" s="10" t="s">
        <v>539</v>
      </c>
      <c r="D304" s="31">
        <v>15337546</v>
      </c>
      <c r="E304" s="31">
        <v>13841489</v>
      </c>
      <c r="F304" s="31">
        <v>2904340</v>
      </c>
      <c r="G304" s="36">
        <f t="shared" si="72"/>
        <v>0.18936145325986309</v>
      </c>
      <c r="H304" s="31">
        <v>3435204</v>
      </c>
      <c r="I304" s="36">
        <f t="shared" si="73"/>
        <v>0.22397350919110529</v>
      </c>
      <c r="J304" s="31">
        <v>2849035</v>
      </c>
      <c r="K304" s="36">
        <f t="shared" si="74"/>
        <v>0.20583298516510759</v>
      </c>
      <c r="L304" s="31">
        <v>0</v>
      </c>
      <c r="M304" s="36">
        <f t="shared" si="75"/>
        <v>0</v>
      </c>
      <c r="N304" s="31">
        <f t="shared" si="76"/>
        <v>9188579</v>
      </c>
      <c r="O304" s="36">
        <f t="shared" si="77"/>
        <v>0.66384324692235064</v>
      </c>
      <c r="P304" s="31">
        <v>2891399</v>
      </c>
      <c r="Q304" s="31">
        <v>14354072</v>
      </c>
      <c r="R304" s="31">
        <v>13975380</v>
      </c>
      <c r="S304" s="31">
        <v>9259074</v>
      </c>
      <c r="T304" s="36">
        <f t="shared" si="78"/>
        <v>0.66252753055730862</v>
      </c>
      <c r="U304" s="36">
        <f t="shared" si="79"/>
        <v>-1.4651730874915558E-2</v>
      </c>
    </row>
    <row r="305" spans="1:21" ht="13" x14ac:dyDescent="0.3">
      <c r="A305" s="17" t="s">
        <v>29</v>
      </c>
      <c r="B305" s="11" t="s">
        <v>540</v>
      </c>
      <c r="C305" s="10" t="s">
        <v>541</v>
      </c>
      <c r="D305" s="31">
        <v>14810032</v>
      </c>
      <c r="E305" s="31">
        <v>16028724</v>
      </c>
      <c r="F305" s="31">
        <v>2685832</v>
      </c>
      <c r="G305" s="36">
        <f t="shared" si="72"/>
        <v>0.18135220774674896</v>
      </c>
      <c r="H305" s="31">
        <v>3277278</v>
      </c>
      <c r="I305" s="36">
        <f t="shared" si="73"/>
        <v>0.22128770552285099</v>
      </c>
      <c r="J305" s="31">
        <v>2883886</v>
      </c>
      <c r="K305" s="36">
        <f t="shared" si="74"/>
        <v>0.17991987384647712</v>
      </c>
      <c r="L305" s="31">
        <v>0</v>
      </c>
      <c r="M305" s="36">
        <f t="shared" si="75"/>
        <v>0</v>
      </c>
      <c r="N305" s="31">
        <f t="shared" si="76"/>
        <v>8846996</v>
      </c>
      <c r="O305" s="36">
        <f t="shared" si="77"/>
        <v>0.55194636828234112</v>
      </c>
      <c r="P305" s="31">
        <v>2551609</v>
      </c>
      <c r="Q305" s="31">
        <v>12808665</v>
      </c>
      <c r="R305" s="31">
        <v>12076540</v>
      </c>
      <c r="S305" s="31">
        <v>9275294</v>
      </c>
      <c r="T305" s="36">
        <f t="shared" si="78"/>
        <v>0.76804233662953125</v>
      </c>
      <c r="U305" s="36">
        <f t="shared" si="79"/>
        <v>0.13022253801424899</v>
      </c>
    </row>
    <row r="306" spans="1:21" ht="13" x14ac:dyDescent="0.3">
      <c r="A306" s="17" t="s">
        <v>29</v>
      </c>
      <c r="B306" s="11" t="s">
        <v>542</v>
      </c>
      <c r="C306" s="10" t="s">
        <v>543</v>
      </c>
      <c r="D306" s="31">
        <v>22472000</v>
      </c>
      <c r="E306" s="31">
        <v>22555200</v>
      </c>
      <c r="F306" s="31">
        <v>4663612</v>
      </c>
      <c r="G306" s="36">
        <f t="shared" si="72"/>
        <v>0.20752990388038448</v>
      </c>
      <c r="H306" s="31">
        <v>6495176</v>
      </c>
      <c r="I306" s="36">
        <f t="shared" si="73"/>
        <v>0.28903417586329655</v>
      </c>
      <c r="J306" s="31">
        <v>5057248</v>
      </c>
      <c r="K306" s="36">
        <f t="shared" si="74"/>
        <v>0.22421649996453147</v>
      </c>
      <c r="L306" s="31">
        <v>0</v>
      </c>
      <c r="M306" s="36">
        <f t="shared" si="75"/>
        <v>0</v>
      </c>
      <c r="N306" s="31">
        <f t="shared" si="76"/>
        <v>16216036</v>
      </c>
      <c r="O306" s="36">
        <f t="shared" si="77"/>
        <v>0.71894888983471661</v>
      </c>
      <c r="P306" s="31">
        <v>5018448</v>
      </c>
      <c r="Q306" s="31">
        <v>20847561</v>
      </c>
      <c r="R306" s="31">
        <v>21140762</v>
      </c>
      <c r="S306" s="31">
        <v>14232012</v>
      </c>
      <c r="T306" s="36">
        <f t="shared" si="78"/>
        <v>0.67320241342294096</v>
      </c>
      <c r="U306" s="36">
        <f t="shared" si="79"/>
        <v>7.7314739537004407E-3</v>
      </c>
    </row>
    <row r="307" spans="1:21" ht="13" x14ac:dyDescent="0.3">
      <c r="A307" s="17" t="s">
        <v>29</v>
      </c>
      <c r="B307" s="11" t="s">
        <v>544</v>
      </c>
      <c r="C307" s="10" t="s">
        <v>545</v>
      </c>
      <c r="D307" s="31">
        <v>100948375</v>
      </c>
      <c r="E307" s="31">
        <v>97918077</v>
      </c>
      <c r="F307" s="31">
        <v>19444186</v>
      </c>
      <c r="G307" s="36">
        <f t="shared" si="72"/>
        <v>0.19261514610809732</v>
      </c>
      <c r="H307" s="31">
        <v>18854515</v>
      </c>
      <c r="I307" s="36">
        <f t="shared" si="73"/>
        <v>0.18677383365507369</v>
      </c>
      <c r="J307" s="31">
        <v>18888645</v>
      </c>
      <c r="K307" s="36">
        <f t="shared" si="74"/>
        <v>0.19290253218514494</v>
      </c>
      <c r="L307" s="31">
        <v>0</v>
      </c>
      <c r="M307" s="36">
        <f t="shared" si="75"/>
        <v>0</v>
      </c>
      <c r="N307" s="31">
        <f t="shared" si="76"/>
        <v>57187346</v>
      </c>
      <c r="O307" s="36">
        <f t="shared" si="77"/>
        <v>0.58403256836835138</v>
      </c>
      <c r="P307" s="31">
        <v>18253794</v>
      </c>
      <c r="Q307" s="31">
        <v>94410342</v>
      </c>
      <c r="R307" s="31">
        <v>95551038</v>
      </c>
      <c r="S307" s="31">
        <v>55567757</v>
      </c>
      <c r="T307" s="36">
        <f t="shared" si="78"/>
        <v>0.58155053218783448</v>
      </c>
      <c r="U307" s="36">
        <f t="shared" si="79"/>
        <v>3.4779125917603793E-2</v>
      </c>
    </row>
    <row r="308" spans="1:21" ht="13" x14ac:dyDescent="0.3">
      <c r="A308" s="17" t="s">
        <v>29</v>
      </c>
      <c r="B308" s="11" t="s">
        <v>546</v>
      </c>
      <c r="C308" s="10" t="s">
        <v>547</v>
      </c>
      <c r="D308" s="31">
        <v>17956401</v>
      </c>
      <c r="E308" s="31">
        <v>17914612</v>
      </c>
      <c r="F308" s="31">
        <v>3697782</v>
      </c>
      <c r="G308" s="36">
        <f t="shared" si="72"/>
        <v>0.20593113285897324</v>
      </c>
      <c r="H308" s="31">
        <v>4710345</v>
      </c>
      <c r="I308" s="36">
        <f t="shared" si="73"/>
        <v>0.26232121904606609</v>
      </c>
      <c r="J308" s="31">
        <v>3468824</v>
      </c>
      <c r="K308" s="36">
        <f t="shared" si="74"/>
        <v>0.19363098681679514</v>
      </c>
      <c r="L308" s="31">
        <v>0</v>
      </c>
      <c r="M308" s="36">
        <f t="shared" si="75"/>
        <v>0</v>
      </c>
      <c r="N308" s="31">
        <f t="shared" si="76"/>
        <v>11876951</v>
      </c>
      <c r="O308" s="36">
        <f t="shared" si="77"/>
        <v>0.66297562012506883</v>
      </c>
      <c r="P308" s="31">
        <v>4017806</v>
      </c>
      <c r="Q308" s="31">
        <v>16965332</v>
      </c>
      <c r="R308" s="31">
        <v>16330286</v>
      </c>
      <c r="S308" s="31">
        <v>11515525</v>
      </c>
      <c r="T308" s="36">
        <f t="shared" si="78"/>
        <v>0.70516370625719593</v>
      </c>
      <c r="U308" s="36">
        <f t="shared" si="79"/>
        <v>-0.13663725924049097</v>
      </c>
    </row>
    <row r="309" spans="1:21" ht="13" x14ac:dyDescent="0.3">
      <c r="A309" s="17" t="s">
        <v>44</v>
      </c>
      <c r="B309" s="11" t="s">
        <v>548</v>
      </c>
      <c r="C309" s="10" t="s">
        <v>549</v>
      </c>
      <c r="D309" s="31">
        <v>8634254</v>
      </c>
      <c r="E309" s="31">
        <v>9310254</v>
      </c>
      <c r="F309" s="31">
        <v>2022979</v>
      </c>
      <c r="G309" s="36">
        <f t="shared" si="72"/>
        <v>0.2342969062527</v>
      </c>
      <c r="H309" s="31">
        <v>2590288</v>
      </c>
      <c r="I309" s="36">
        <f t="shared" si="73"/>
        <v>0.30000136664962601</v>
      </c>
      <c r="J309" s="31">
        <v>2493800</v>
      </c>
      <c r="K309" s="36">
        <f t="shared" si="74"/>
        <v>0.26785520566893234</v>
      </c>
      <c r="L309" s="31">
        <v>0</v>
      </c>
      <c r="M309" s="36">
        <f t="shared" si="75"/>
        <v>0</v>
      </c>
      <c r="N309" s="31">
        <f t="shared" si="76"/>
        <v>7107067</v>
      </c>
      <c r="O309" s="36">
        <f t="shared" si="77"/>
        <v>0.76335908773272998</v>
      </c>
      <c r="P309" s="31">
        <v>1740758</v>
      </c>
      <c r="Q309" s="31">
        <v>10014244</v>
      </c>
      <c r="R309" s="31">
        <v>9946944</v>
      </c>
      <c r="S309" s="31">
        <v>5603551</v>
      </c>
      <c r="T309" s="36">
        <f t="shared" si="78"/>
        <v>0.56334397780866163</v>
      </c>
      <c r="U309" s="36">
        <f t="shared" si="79"/>
        <v>0.43259430661815146</v>
      </c>
    </row>
    <row r="310" spans="1:21" ht="14" x14ac:dyDescent="0.3">
      <c r="A310" s="18" t="s">
        <v>0</v>
      </c>
      <c r="B310" s="13" t="s">
        <v>550</v>
      </c>
      <c r="C310" s="12" t="s">
        <v>0</v>
      </c>
      <c r="D310" s="32">
        <f>SUM(D304:D309)</f>
        <v>180158608</v>
      </c>
      <c r="E310" s="32">
        <f>SUM(E304:E309)</f>
        <v>177568356</v>
      </c>
      <c r="F310" s="32">
        <f>SUM(F304:F309)</f>
        <v>35418731</v>
      </c>
      <c r="G310" s="37">
        <f t="shared" si="72"/>
        <v>0.1965974948030238</v>
      </c>
      <c r="H310" s="32">
        <f>SUM(H304:H309)</f>
        <v>39362806</v>
      </c>
      <c r="I310" s="37">
        <f t="shared" si="73"/>
        <v>0.21848973211427122</v>
      </c>
      <c r="J310" s="32">
        <f>SUM(J304:J309)</f>
        <v>35641438</v>
      </c>
      <c r="K310" s="37">
        <f t="shared" si="74"/>
        <v>0.20071953586144595</v>
      </c>
      <c r="L310" s="32">
        <f>SUM(L304:L309)</f>
        <v>0</v>
      </c>
      <c r="M310" s="37">
        <f t="shared" si="75"/>
        <v>0</v>
      </c>
      <c r="N310" s="32">
        <f t="shared" si="76"/>
        <v>110422975</v>
      </c>
      <c r="O310" s="37">
        <f t="shared" si="77"/>
        <v>0.62186178600425857</v>
      </c>
      <c r="P310" s="32">
        <f>SUM(P304:P309)</f>
        <v>34473814</v>
      </c>
      <c r="Q310" s="32">
        <f>SUM(Q304:Q309)</f>
        <v>169400216</v>
      </c>
      <c r="R310" s="32">
        <f>SUM(R304:R309)</f>
        <v>169020950</v>
      </c>
      <c r="S310" s="32">
        <f>SUM(S304:S309)</f>
        <v>105453213</v>
      </c>
      <c r="T310" s="37">
        <f t="shared" si="78"/>
        <v>0.62390616666158838</v>
      </c>
      <c r="U310" s="37">
        <f t="shared" si="79"/>
        <v>3.3869881644079225E-2</v>
      </c>
    </row>
    <row r="311" spans="1:21" ht="13" x14ac:dyDescent="0.3">
      <c r="A311" s="17" t="s">
        <v>29</v>
      </c>
      <c r="B311" s="11" t="s">
        <v>551</v>
      </c>
      <c r="C311" s="10" t="s">
        <v>552</v>
      </c>
      <c r="D311" s="31">
        <v>19749723</v>
      </c>
      <c r="E311" s="31">
        <v>20214748</v>
      </c>
      <c r="F311" s="31">
        <v>3939222</v>
      </c>
      <c r="G311" s="36">
        <f t="shared" si="72"/>
        <v>0.19945707592962189</v>
      </c>
      <c r="H311" s="31">
        <v>4411798</v>
      </c>
      <c r="I311" s="36">
        <f t="shared" si="73"/>
        <v>0.22338531026485789</v>
      </c>
      <c r="J311" s="31">
        <v>3946167</v>
      </c>
      <c r="K311" s="36">
        <f t="shared" si="74"/>
        <v>0.19521227768953636</v>
      </c>
      <c r="L311" s="31">
        <v>0</v>
      </c>
      <c r="M311" s="36">
        <f t="shared" si="75"/>
        <v>0</v>
      </c>
      <c r="N311" s="31">
        <f t="shared" si="76"/>
        <v>12297187</v>
      </c>
      <c r="O311" s="36">
        <f t="shared" si="77"/>
        <v>0.60832749436203704</v>
      </c>
      <c r="P311" s="31">
        <v>3840431</v>
      </c>
      <c r="Q311" s="31">
        <v>16350525</v>
      </c>
      <c r="R311" s="31">
        <v>16501316</v>
      </c>
      <c r="S311" s="31">
        <v>11222249</v>
      </c>
      <c r="T311" s="36">
        <f t="shared" si="78"/>
        <v>0.6800820613337748</v>
      </c>
      <c r="U311" s="36">
        <f t="shared" si="79"/>
        <v>2.7532326449817734E-2</v>
      </c>
    </row>
    <row r="312" spans="1:21" ht="13" x14ac:dyDescent="0.3">
      <c r="A312" s="17" t="s">
        <v>29</v>
      </c>
      <c r="B312" s="11" t="s">
        <v>553</v>
      </c>
      <c r="C312" s="10" t="s">
        <v>554</v>
      </c>
      <c r="D312" s="31">
        <v>76990665</v>
      </c>
      <c r="E312" s="31">
        <v>73878837</v>
      </c>
      <c r="F312" s="31">
        <v>15430892</v>
      </c>
      <c r="G312" s="36">
        <f t="shared" si="72"/>
        <v>0.20042549314257774</v>
      </c>
      <c r="H312" s="31">
        <v>17585836</v>
      </c>
      <c r="I312" s="36">
        <f t="shared" si="73"/>
        <v>0.22841517215106533</v>
      </c>
      <c r="J312" s="31">
        <v>15099142</v>
      </c>
      <c r="K312" s="36">
        <f t="shared" si="74"/>
        <v>0.20437709380833918</v>
      </c>
      <c r="L312" s="31">
        <v>0</v>
      </c>
      <c r="M312" s="36">
        <f t="shared" si="75"/>
        <v>0</v>
      </c>
      <c r="N312" s="31">
        <f t="shared" si="76"/>
        <v>48115870</v>
      </c>
      <c r="O312" s="36">
        <f t="shared" si="77"/>
        <v>0.65128082619925376</v>
      </c>
      <c r="P312" s="31">
        <v>15581687</v>
      </c>
      <c r="Q312" s="31">
        <v>71405299</v>
      </c>
      <c r="R312" s="31">
        <v>69994080</v>
      </c>
      <c r="S312" s="31">
        <v>48937319</v>
      </c>
      <c r="T312" s="36">
        <f t="shared" si="78"/>
        <v>0.69916368641462245</v>
      </c>
      <c r="U312" s="36">
        <f t="shared" si="79"/>
        <v>-3.0968726300303673E-2</v>
      </c>
    </row>
    <row r="313" spans="1:21" ht="13" x14ac:dyDescent="0.3">
      <c r="A313" s="17" t="s">
        <v>29</v>
      </c>
      <c r="B313" s="11" t="s">
        <v>555</v>
      </c>
      <c r="C313" s="10" t="s">
        <v>556</v>
      </c>
      <c r="D313" s="31">
        <v>87905117</v>
      </c>
      <c r="E313" s="31">
        <v>90587595</v>
      </c>
      <c r="F313" s="31">
        <v>5100724</v>
      </c>
      <c r="G313" s="36">
        <f t="shared" si="72"/>
        <v>5.8025336568291015E-2</v>
      </c>
      <c r="H313" s="31">
        <v>44025317</v>
      </c>
      <c r="I313" s="36">
        <f t="shared" si="73"/>
        <v>0.50082769356873735</v>
      </c>
      <c r="J313" s="31">
        <v>18337237</v>
      </c>
      <c r="K313" s="36">
        <f t="shared" si="74"/>
        <v>0.20242547558526086</v>
      </c>
      <c r="L313" s="31">
        <v>0</v>
      </c>
      <c r="M313" s="36">
        <f t="shared" si="75"/>
        <v>0</v>
      </c>
      <c r="N313" s="31">
        <f t="shared" si="76"/>
        <v>67463278</v>
      </c>
      <c r="O313" s="36">
        <f t="shared" si="77"/>
        <v>0.74472976128795565</v>
      </c>
      <c r="P313" s="31">
        <v>45603175</v>
      </c>
      <c r="Q313" s="31">
        <v>84953551</v>
      </c>
      <c r="R313" s="31">
        <v>81072562</v>
      </c>
      <c r="S313" s="31">
        <v>57839698</v>
      </c>
      <c r="T313" s="36">
        <f t="shared" si="78"/>
        <v>0.71343123460191127</v>
      </c>
      <c r="U313" s="36">
        <f t="shared" si="79"/>
        <v>-0.5978956070492899</v>
      </c>
    </row>
    <row r="314" spans="1:21" ht="13" x14ac:dyDescent="0.3">
      <c r="A314" s="17" t="s">
        <v>29</v>
      </c>
      <c r="B314" s="11" t="s">
        <v>557</v>
      </c>
      <c r="C314" s="10" t="s">
        <v>558</v>
      </c>
      <c r="D314" s="31">
        <v>25458307</v>
      </c>
      <c r="E314" s="31">
        <v>23617212</v>
      </c>
      <c r="F314" s="31">
        <v>4870332</v>
      </c>
      <c r="G314" s="36">
        <f t="shared" si="72"/>
        <v>0.19130620115469579</v>
      </c>
      <c r="H314" s="31">
        <v>5451938</v>
      </c>
      <c r="I314" s="36">
        <f t="shared" si="73"/>
        <v>0.21415163231396336</v>
      </c>
      <c r="J314" s="31">
        <v>47457216</v>
      </c>
      <c r="K314" s="36">
        <f t="shared" si="74"/>
        <v>2.0094334589535801</v>
      </c>
      <c r="L314" s="31">
        <v>0</v>
      </c>
      <c r="M314" s="36">
        <f t="shared" si="75"/>
        <v>0</v>
      </c>
      <c r="N314" s="31">
        <f t="shared" si="76"/>
        <v>57779486</v>
      </c>
      <c r="O314" s="36">
        <f t="shared" si="77"/>
        <v>2.4464990194439546</v>
      </c>
      <c r="P314" s="31">
        <v>6143861</v>
      </c>
      <c r="Q314" s="31">
        <v>26099094</v>
      </c>
      <c r="R314" s="31">
        <v>23370435</v>
      </c>
      <c r="S314" s="31">
        <v>17507832</v>
      </c>
      <c r="T314" s="36">
        <f t="shared" si="78"/>
        <v>0.74914446393488188</v>
      </c>
      <c r="U314" s="36">
        <f t="shared" si="79"/>
        <v>6.7243310029312182</v>
      </c>
    </row>
    <row r="315" spans="1:21" ht="13" x14ac:dyDescent="0.3">
      <c r="A315" s="17" t="s">
        <v>29</v>
      </c>
      <c r="B315" s="11" t="s">
        <v>559</v>
      </c>
      <c r="C315" s="10" t="s">
        <v>560</v>
      </c>
      <c r="D315" s="31">
        <v>39141433</v>
      </c>
      <c r="E315" s="31">
        <v>44124503</v>
      </c>
      <c r="F315" s="31">
        <v>9033660</v>
      </c>
      <c r="G315" s="36">
        <f t="shared" si="72"/>
        <v>0.23079533138196551</v>
      </c>
      <c r="H315" s="31">
        <v>11112172</v>
      </c>
      <c r="I315" s="36">
        <f t="shared" si="73"/>
        <v>0.2838979349580788</v>
      </c>
      <c r="J315" s="31">
        <v>9071446</v>
      </c>
      <c r="K315" s="36">
        <f t="shared" si="74"/>
        <v>0.20558749409596749</v>
      </c>
      <c r="L315" s="31">
        <v>0</v>
      </c>
      <c r="M315" s="36">
        <f t="shared" si="75"/>
        <v>0</v>
      </c>
      <c r="N315" s="31">
        <f t="shared" si="76"/>
        <v>29217278</v>
      </c>
      <c r="O315" s="36">
        <f t="shared" si="77"/>
        <v>0.66215540150106622</v>
      </c>
      <c r="P315" s="31">
        <v>8228104</v>
      </c>
      <c r="Q315" s="31">
        <v>33644061</v>
      </c>
      <c r="R315" s="31">
        <v>31974471</v>
      </c>
      <c r="S315" s="31">
        <v>23178108</v>
      </c>
      <c r="T315" s="36">
        <f t="shared" si="78"/>
        <v>0.72489418198662303</v>
      </c>
      <c r="U315" s="36">
        <f t="shared" si="79"/>
        <v>0.10249530146920849</v>
      </c>
    </row>
    <row r="316" spans="1:21" ht="13" x14ac:dyDescent="0.3">
      <c r="A316" s="17" t="s">
        <v>44</v>
      </c>
      <c r="B316" s="11" t="s">
        <v>561</v>
      </c>
      <c r="C316" s="10" t="s">
        <v>562</v>
      </c>
      <c r="D316" s="31">
        <v>36212594</v>
      </c>
      <c r="E316" s="31">
        <v>36373769</v>
      </c>
      <c r="F316" s="31">
        <v>4493145</v>
      </c>
      <c r="G316" s="36">
        <f t="shared" si="72"/>
        <v>0.12407686121574169</v>
      </c>
      <c r="H316" s="31">
        <v>6381317</v>
      </c>
      <c r="I316" s="36">
        <f t="shared" si="73"/>
        <v>0.17621816873985885</v>
      </c>
      <c r="J316" s="31">
        <v>7180818</v>
      </c>
      <c r="K316" s="36">
        <f t="shared" si="74"/>
        <v>0.19741748511131743</v>
      </c>
      <c r="L316" s="31">
        <v>0</v>
      </c>
      <c r="M316" s="36">
        <f t="shared" si="75"/>
        <v>0</v>
      </c>
      <c r="N316" s="31">
        <f t="shared" si="76"/>
        <v>18055280</v>
      </c>
      <c r="O316" s="36">
        <f t="shared" si="77"/>
        <v>0.49638188442885861</v>
      </c>
      <c r="P316" s="31">
        <v>7954485</v>
      </c>
      <c r="Q316" s="31">
        <v>44240142</v>
      </c>
      <c r="R316" s="31">
        <v>39247345</v>
      </c>
      <c r="S316" s="31">
        <v>22839501</v>
      </c>
      <c r="T316" s="36">
        <f t="shared" si="78"/>
        <v>0.58193747882818569</v>
      </c>
      <c r="U316" s="36">
        <f t="shared" si="79"/>
        <v>-9.7261733474888645E-2</v>
      </c>
    </row>
    <row r="317" spans="1:21" ht="14" x14ac:dyDescent="0.3">
      <c r="A317" s="18" t="s">
        <v>0</v>
      </c>
      <c r="B317" s="13" t="s">
        <v>563</v>
      </c>
      <c r="C317" s="12" t="s">
        <v>0</v>
      </c>
      <c r="D317" s="32">
        <f>SUM(D311:D316)</f>
        <v>285457839</v>
      </c>
      <c r="E317" s="32">
        <f>SUM(E311:E316)</f>
        <v>288796664</v>
      </c>
      <c r="F317" s="32">
        <f>SUM(F311:F316)</f>
        <v>42867975</v>
      </c>
      <c r="G317" s="37">
        <f t="shared" si="72"/>
        <v>0.15017270203604394</v>
      </c>
      <c r="H317" s="32">
        <f>SUM(H311:H316)</f>
        <v>88968378</v>
      </c>
      <c r="I317" s="37">
        <f t="shared" si="73"/>
        <v>0.31166906577752101</v>
      </c>
      <c r="J317" s="32">
        <f>SUM(J311:J316)</f>
        <v>101092026</v>
      </c>
      <c r="K317" s="37">
        <f t="shared" si="74"/>
        <v>0.35004568473824199</v>
      </c>
      <c r="L317" s="32">
        <f>SUM(L311:L316)</f>
        <v>0</v>
      </c>
      <c r="M317" s="37">
        <f t="shared" si="75"/>
        <v>0</v>
      </c>
      <c r="N317" s="32">
        <f t="shared" si="76"/>
        <v>232928379</v>
      </c>
      <c r="O317" s="37">
        <f t="shared" si="77"/>
        <v>0.8065480250838355</v>
      </c>
      <c r="P317" s="32">
        <f>SUM(P311:P316)</f>
        <v>87351743</v>
      </c>
      <c r="Q317" s="32">
        <f>SUM(Q311:Q316)</f>
        <v>276692672</v>
      </c>
      <c r="R317" s="32">
        <f>SUM(R311:R316)</f>
        <v>262160209</v>
      </c>
      <c r="S317" s="32">
        <f>SUM(S311:S316)</f>
        <v>181524707</v>
      </c>
      <c r="T317" s="37">
        <f t="shared" si="78"/>
        <v>0.69241898948898073</v>
      </c>
      <c r="U317" s="37">
        <f t="shared" si="79"/>
        <v>0.15729832660580101</v>
      </c>
    </row>
    <row r="318" spans="1:21" ht="13" x14ac:dyDescent="0.3">
      <c r="A318" s="17" t="s">
        <v>29</v>
      </c>
      <c r="B318" s="11" t="s">
        <v>564</v>
      </c>
      <c r="C318" s="10" t="s">
        <v>565</v>
      </c>
      <c r="D318" s="31">
        <v>36902658</v>
      </c>
      <c r="E318" s="31">
        <v>34148599</v>
      </c>
      <c r="F318" s="31">
        <v>8180863</v>
      </c>
      <c r="G318" s="36">
        <f t="shared" si="72"/>
        <v>0.22168763561692495</v>
      </c>
      <c r="H318" s="31">
        <v>8082367</v>
      </c>
      <c r="I318" s="36">
        <f t="shared" si="73"/>
        <v>0.21901855958451558</v>
      </c>
      <c r="J318" s="31">
        <v>7171430</v>
      </c>
      <c r="K318" s="36">
        <f t="shared" si="74"/>
        <v>0.21000656571591708</v>
      </c>
      <c r="L318" s="31">
        <v>0</v>
      </c>
      <c r="M318" s="36">
        <f t="shared" si="75"/>
        <v>0</v>
      </c>
      <c r="N318" s="31">
        <f t="shared" si="76"/>
        <v>23434660</v>
      </c>
      <c r="O318" s="36">
        <f t="shared" si="77"/>
        <v>0.68625538634835359</v>
      </c>
      <c r="P318" s="31">
        <v>7552639</v>
      </c>
      <c r="Q318" s="31">
        <v>38493133</v>
      </c>
      <c r="R318" s="31">
        <v>31415196</v>
      </c>
      <c r="S318" s="31">
        <v>22673168</v>
      </c>
      <c r="T318" s="36">
        <f t="shared" si="78"/>
        <v>0.7217261353390888</v>
      </c>
      <c r="U318" s="36">
        <f t="shared" si="79"/>
        <v>-5.0473615910941905E-2</v>
      </c>
    </row>
    <row r="319" spans="1:21" ht="13" x14ac:dyDescent="0.3">
      <c r="A319" s="17" t="s">
        <v>29</v>
      </c>
      <c r="B319" s="11" t="s">
        <v>566</v>
      </c>
      <c r="C319" s="10" t="s">
        <v>567</v>
      </c>
      <c r="D319" s="31">
        <v>63589474</v>
      </c>
      <c r="E319" s="31">
        <v>56388808</v>
      </c>
      <c r="F319" s="31">
        <v>10387456</v>
      </c>
      <c r="G319" s="36">
        <f t="shared" si="72"/>
        <v>0.16335181511330005</v>
      </c>
      <c r="H319" s="31">
        <v>13648534</v>
      </c>
      <c r="I319" s="36">
        <f t="shared" si="73"/>
        <v>0.21463511398128565</v>
      </c>
      <c r="J319" s="31">
        <v>11025529</v>
      </c>
      <c r="K319" s="36">
        <f t="shared" si="74"/>
        <v>0.19552690314006993</v>
      </c>
      <c r="L319" s="31">
        <v>0</v>
      </c>
      <c r="M319" s="36">
        <f t="shared" si="75"/>
        <v>0</v>
      </c>
      <c r="N319" s="31">
        <f t="shared" si="76"/>
        <v>35061519</v>
      </c>
      <c r="O319" s="36">
        <f t="shared" si="77"/>
        <v>0.6217815244471917</v>
      </c>
      <c r="P319" s="31">
        <v>10867146</v>
      </c>
      <c r="Q319" s="31">
        <v>58409622</v>
      </c>
      <c r="R319" s="31">
        <v>56197762</v>
      </c>
      <c r="S319" s="31">
        <v>36641971</v>
      </c>
      <c r="T319" s="36">
        <f t="shared" si="78"/>
        <v>0.6520183312637966</v>
      </c>
      <c r="U319" s="36">
        <f t="shared" si="79"/>
        <v>1.4574479812822894E-2</v>
      </c>
    </row>
    <row r="320" spans="1:21" ht="13" x14ac:dyDescent="0.3">
      <c r="A320" s="17" t="s">
        <v>29</v>
      </c>
      <c r="B320" s="11" t="s">
        <v>568</v>
      </c>
      <c r="C320" s="10" t="s">
        <v>569</v>
      </c>
      <c r="D320" s="31">
        <v>20615666</v>
      </c>
      <c r="E320" s="31">
        <v>19330959</v>
      </c>
      <c r="F320" s="31">
        <v>3331353</v>
      </c>
      <c r="G320" s="36">
        <f t="shared" si="72"/>
        <v>0.16159327571566207</v>
      </c>
      <c r="H320" s="31">
        <v>4344005</v>
      </c>
      <c r="I320" s="36">
        <f t="shared" si="73"/>
        <v>0.21071378436185376</v>
      </c>
      <c r="J320" s="31">
        <v>3981558</v>
      </c>
      <c r="K320" s="36">
        <f t="shared" si="74"/>
        <v>0.20596795016739727</v>
      </c>
      <c r="L320" s="31">
        <v>0</v>
      </c>
      <c r="M320" s="36">
        <f t="shared" si="75"/>
        <v>0</v>
      </c>
      <c r="N320" s="31">
        <f t="shared" si="76"/>
        <v>11656916</v>
      </c>
      <c r="O320" s="36">
        <f t="shared" si="77"/>
        <v>0.60301798788151173</v>
      </c>
      <c r="P320" s="31">
        <v>3696287</v>
      </c>
      <c r="Q320" s="31">
        <v>18095676</v>
      </c>
      <c r="R320" s="31">
        <v>17076631</v>
      </c>
      <c r="S320" s="31">
        <v>11595565</v>
      </c>
      <c r="T320" s="36">
        <f t="shared" si="78"/>
        <v>0.67903118595231104</v>
      </c>
      <c r="U320" s="36">
        <f t="shared" si="79"/>
        <v>7.7177719154383873E-2</v>
      </c>
    </row>
    <row r="321" spans="1:21" ht="13" x14ac:dyDescent="0.3">
      <c r="A321" s="17" t="s">
        <v>29</v>
      </c>
      <c r="B321" s="11" t="s">
        <v>570</v>
      </c>
      <c r="C321" s="10" t="s">
        <v>571</v>
      </c>
      <c r="D321" s="31">
        <v>11693386</v>
      </c>
      <c r="E321" s="31">
        <v>10821615</v>
      </c>
      <c r="F321" s="31">
        <v>2366654</v>
      </c>
      <c r="G321" s="36">
        <f t="shared" si="72"/>
        <v>0.20239253198346485</v>
      </c>
      <c r="H321" s="31">
        <v>2199330</v>
      </c>
      <c r="I321" s="36">
        <f t="shared" si="73"/>
        <v>0.18808324637534415</v>
      </c>
      <c r="J321" s="31">
        <v>1952293</v>
      </c>
      <c r="K321" s="36">
        <f t="shared" si="74"/>
        <v>0.1804068061929758</v>
      </c>
      <c r="L321" s="31">
        <v>0</v>
      </c>
      <c r="M321" s="36">
        <f t="shared" si="75"/>
        <v>0</v>
      </c>
      <c r="N321" s="31">
        <f t="shared" si="76"/>
        <v>6518277</v>
      </c>
      <c r="O321" s="36">
        <f t="shared" si="77"/>
        <v>0.60233865277964516</v>
      </c>
      <c r="P321" s="31">
        <v>1782969</v>
      </c>
      <c r="Q321" s="31">
        <v>9103248</v>
      </c>
      <c r="R321" s="31">
        <v>9738279</v>
      </c>
      <c r="S321" s="31">
        <v>5937355</v>
      </c>
      <c r="T321" s="36">
        <f t="shared" si="78"/>
        <v>0.60969243128072215</v>
      </c>
      <c r="U321" s="36">
        <f t="shared" si="79"/>
        <v>9.4967439142239707E-2</v>
      </c>
    </row>
    <row r="322" spans="1:21" ht="13" x14ac:dyDescent="0.3">
      <c r="A322" s="17" t="s">
        <v>44</v>
      </c>
      <c r="B322" s="11" t="s">
        <v>572</v>
      </c>
      <c r="C322" s="10" t="s">
        <v>573</v>
      </c>
      <c r="D322" s="31">
        <v>1897978</v>
      </c>
      <c r="E322" s="31">
        <v>1899378</v>
      </c>
      <c r="F322" s="31">
        <v>424900</v>
      </c>
      <c r="G322" s="36">
        <f t="shared" si="72"/>
        <v>0.22386982357013621</v>
      </c>
      <c r="H322" s="31">
        <v>528492</v>
      </c>
      <c r="I322" s="36">
        <f t="shared" si="73"/>
        <v>0.27845001364610128</v>
      </c>
      <c r="J322" s="31">
        <v>433916</v>
      </c>
      <c r="K322" s="36">
        <f t="shared" si="74"/>
        <v>0.22845162995464832</v>
      </c>
      <c r="L322" s="31">
        <v>0</v>
      </c>
      <c r="M322" s="36">
        <f t="shared" si="75"/>
        <v>0</v>
      </c>
      <c r="N322" s="31">
        <f t="shared" si="76"/>
        <v>1387308</v>
      </c>
      <c r="O322" s="36">
        <f t="shared" si="77"/>
        <v>0.73040121555582938</v>
      </c>
      <c r="P322" s="31">
        <v>412468</v>
      </c>
      <c r="Q322" s="31">
        <v>1765938</v>
      </c>
      <c r="R322" s="31">
        <v>1772295</v>
      </c>
      <c r="S322" s="31">
        <v>1307839</v>
      </c>
      <c r="T322" s="36">
        <f t="shared" si="78"/>
        <v>0.73793527601217634</v>
      </c>
      <c r="U322" s="36">
        <f t="shared" si="79"/>
        <v>5.199918539135151E-2</v>
      </c>
    </row>
    <row r="323" spans="1:21" ht="14" x14ac:dyDescent="0.3">
      <c r="A323" s="18" t="s">
        <v>0</v>
      </c>
      <c r="B323" s="13" t="s">
        <v>574</v>
      </c>
      <c r="C323" s="12" t="s">
        <v>0</v>
      </c>
      <c r="D323" s="32">
        <f>SUM(D318:D322)</f>
        <v>134699162</v>
      </c>
      <c r="E323" s="32">
        <f>SUM(E318:E322)</f>
        <v>122589359</v>
      </c>
      <c r="F323" s="32">
        <f>SUM(F318:F322)</f>
        <v>24691226</v>
      </c>
      <c r="G323" s="37">
        <f t="shared" si="72"/>
        <v>0.1833064559080182</v>
      </c>
      <c r="H323" s="32">
        <f>SUM(H318:H322)</f>
        <v>28802728</v>
      </c>
      <c r="I323" s="37">
        <f t="shared" si="73"/>
        <v>0.21383004595084265</v>
      </c>
      <c r="J323" s="32">
        <f>SUM(J318:J322)</f>
        <v>24564726</v>
      </c>
      <c r="K323" s="37">
        <f t="shared" si="74"/>
        <v>0.20038220446197128</v>
      </c>
      <c r="L323" s="32">
        <f>SUM(L318:L322)</f>
        <v>0</v>
      </c>
      <c r="M323" s="37">
        <f t="shared" si="75"/>
        <v>0</v>
      </c>
      <c r="N323" s="32">
        <f t="shared" si="76"/>
        <v>78058680</v>
      </c>
      <c r="O323" s="37">
        <f t="shared" si="77"/>
        <v>0.63674923041240472</v>
      </c>
      <c r="P323" s="32">
        <f>SUM(P318:P322)</f>
        <v>24311509</v>
      </c>
      <c r="Q323" s="32">
        <f>SUM(Q318:Q322)</f>
        <v>125867617</v>
      </c>
      <c r="R323" s="32">
        <f>SUM(R318:R322)</f>
        <v>116200163</v>
      </c>
      <c r="S323" s="32">
        <f>SUM(S318:S322)</f>
        <v>78155898</v>
      </c>
      <c r="T323" s="37">
        <f t="shared" si="78"/>
        <v>0.67259714601260934</v>
      </c>
      <c r="U323" s="37">
        <f t="shared" si="79"/>
        <v>1.0415519661901795E-2</v>
      </c>
    </row>
    <row r="324" spans="1:21" ht="13" x14ac:dyDescent="0.3">
      <c r="A324" s="17" t="s">
        <v>29</v>
      </c>
      <c r="B324" s="11" t="s">
        <v>575</v>
      </c>
      <c r="C324" s="10" t="s">
        <v>576</v>
      </c>
      <c r="D324" s="31">
        <v>380000</v>
      </c>
      <c r="E324" s="31">
        <v>380000</v>
      </c>
      <c r="F324" s="31">
        <v>28502</v>
      </c>
      <c r="G324" s="36">
        <f t="shared" si="72"/>
        <v>7.5005263157894742E-2</v>
      </c>
      <c r="H324" s="31">
        <v>54336</v>
      </c>
      <c r="I324" s="36">
        <f t="shared" si="73"/>
        <v>0.14298947368421053</v>
      </c>
      <c r="J324" s="31">
        <v>28006</v>
      </c>
      <c r="K324" s="36">
        <f t="shared" si="74"/>
        <v>7.3700000000000002E-2</v>
      </c>
      <c r="L324" s="31">
        <v>0</v>
      </c>
      <c r="M324" s="36">
        <f t="shared" si="75"/>
        <v>0</v>
      </c>
      <c r="N324" s="31">
        <f t="shared" si="76"/>
        <v>110844</v>
      </c>
      <c r="O324" s="36">
        <f t="shared" si="77"/>
        <v>0.29169473684210528</v>
      </c>
      <c r="P324" s="31">
        <v>67871</v>
      </c>
      <c r="Q324" s="31">
        <v>620000</v>
      </c>
      <c r="R324" s="31">
        <v>620000</v>
      </c>
      <c r="S324" s="31">
        <v>102788</v>
      </c>
      <c r="T324" s="36">
        <f t="shared" si="78"/>
        <v>0.16578709677419354</v>
      </c>
      <c r="U324" s="36">
        <f t="shared" si="79"/>
        <v>-0.58736426456071078</v>
      </c>
    </row>
    <row r="325" spans="1:21" ht="13" x14ac:dyDescent="0.3">
      <c r="A325" s="17" t="s">
        <v>29</v>
      </c>
      <c r="B325" s="11" t="s">
        <v>577</v>
      </c>
      <c r="C325" s="10" t="s">
        <v>578</v>
      </c>
      <c r="D325" s="31">
        <v>16367355</v>
      </c>
      <c r="E325" s="31">
        <v>16378182</v>
      </c>
      <c r="F325" s="31">
        <v>3169195</v>
      </c>
      <c r="G325" s="36">
        <f t="shared" si="72"/>
        <v>0.19362902558171433</v>
      </c>
      <c r="H325" s="31">
        <v>4134449</v>
      </c>
      <c r="I325" s="36">
        <f t="shared" si="73"/>
        <v>0.25260336810681994</v>
      </c>
      <c r="J325" s="31">
        <v>3224711</v>
      </c>
      <c r="K325" s="36">
        <f t="shared" si="74"/>
        <v>0.19689065611799894</v>
      </c>
      <c r="L325" s="31">
        <v>0</v>
      </c>
      <c r="M325" s="36">
        <f t="shared" si="75"/>
        <v>0</v>
      </c>
      <c r="N325" s="31">
        <f t="shared" si="76"/>
        <v>10528355</v>
      </c>
      <c r="O325" s="36">
        <f t="shared" si="77"/>
        <v>0.6428280623575926</v>
      </c>
      <c r="P325" s="31">
        <v>2963204</v>
      </c>
      <c r="Q325" s="31">
        <v>14508961</v>
      </c>
      <c r="R325" s="31">
        <v>14266742</v>
      </c>
      <c r="S325" s="31">
        <v>9360000</v>
      </c>
      <c r="T325" s="36">
        <f t="shared" si="78"/>
        <v>0.65607130205340503</v>
      </c>
      <c r="U325" s="36">
        <f t="shared" si="79"/>
        <v>8.8251433245905453E-2</v>
      </c>
    </row>
    <row r="326" spans="1:21" ht="13" x14ac:dyDescent="0.3">
      <c r="A326" s="17" t="s">
        <v>29</v>
      </c>
      <c r="B326" s="11" t="s">
        <v>579</v>
      </c>
      <c r="C326" s="10" t="s">
        <v>580</v>
      </c>
      <c r="D326" s="31">
        <v>42300000</v>
      </c>
      <c r="E326" s="31">
        <v>43005871</v>
      </c>
      <c r="F326" s="31">
        <v>9200324</v>
      </c>
      <c r="G326" s="36">
        <f t="shared" si="72"/>
        <v>0.21750174940898345</v>
      </c>
      <c r="H326" s="31">
        <v>9439100</v>
      </c>
      <c r="I326" s="36">
        <f t="shared" si="73"/>
        <v>0.22314657210401892</v>
      </c>
      <c r="J326" s="31">
        <v>9250024</v>
      </c>
      <c r="K326" s="36">
        <f t="shared" si="74"/>
        <v>0.21508747026655964</v>
      </c>
      <c r="L326" s="31">
        <v>0</v>
      </c>
      <c r="M326" s="36">
        <f t="shared" si="75"/>
        <v>0</v>
      </c>
      <c r="N326" s="31">
        <f t="shared" si="76"/>
        <v>27889448</v>
      </c>
      <c r="O326" s="36">
        <f t="shared" si="77"/>
        <v>0.64850327063483959</v>
      </c>
      <c r="P326" s="31">
        <v>8598182</v>
      </c>
      <c r="Q326" s="31">
        <v>38616277</v>
      </c>
      <c r="R326" s="31">
        <v>37696767</v>
      </c>
      <c r="S326" s="31">
        <v>25641735</v>
      </c>
      <c r="T326" s="36">
        <f t="shared" si="78"/>
        <v>0.68021045412196757</v>
      </c>
      <c r="U326" s="36">
        <f t="shared" si="79"/>
        <v>7.5811607616586896E-2</v>
      </c>
    </row>
    <row r="327" spans="1:21" ht="13" x14ac:dyDescent="0.3">
      <c r="A327" s="17" t="s">
        <v>29</v>
      </c>
      <c r="B327" s="11" t="s">
        <v>581</v>
      </c>
      <c r="C327" s="10" t="s">
        <v>582</v>
      </c>
      <c r="D327" s="31">
        <v>58608051</v>
      </c>
      <c r="E327" s="31">
        <v>61596020</v>
      </c>
      <c r="F327" s="31">
        <v>11361056</v>
      </c>
      <c r="G327" s="36">
        <f t="shared" si="72"/>
        <v>0.19384804316389911</v>
      </c>
      <c r="H327" s="31">
        <v>14158407</v>
      </c>
      <c r="I327" s="36">
        <f t="shared" si="73"/>
        <v>0.24157785079732474</v>
      </c>
      <c r="J327" s="31">
        <v>13479607</v>
      </c>
      <c r="K327" s="36">
        <f t="shared" si="74"/>
        <v>0.21883892822945378</v>
      </c>
      <c r="L327" s="31">
        <v>0</v>
      </c>
      <c r="M327" s="36">
        <f t="shared" si="75"/>
        <v>0</v>
      </c>
      <c r="N327" s="31">
        <f t="shared" si="76"/>
        <v>38999070</v>
      </c>
      <c r="O327" s="36">
        <f t="shared" si="77"/>
        <v>0.63314269331037942</v>
      </c>
      <c r="P327" s="31">
        <v>10642380</v>
      </c>
      <c r="Q327" s="31">
        <v>53405176</v>
      </c>
      <c r="R327" s="31">
        <v>53488476</v>
      </c>
      <c r="S327" s="31">
        <v>34132409</v>
      </c>
      <c r="T327" s="36">
        <f t="shared" si="78"/>
        <v>0.6381264068918322</v>
      </c>
      <c r="U327" s="36">
        <f t="shared" si="79"/>
        <v>0.26659703938404755</v>
      </c>
    </row>
    <row r="328" spans="1:21" ht="13" x14ac:dyDescent="0.3">
      <c r="A328" s="17" t="s">
        <v>29</v>
      </c>
      <c r="B328" s="11" t="s">
        <v>583</v>
      </c>
      <c r="C328" s="10" t="s">
        <v>584</v>
      </c>
      <c r="D328" s="31">
        <v>24866800</v>
      </c>
      <c r="E328" s="31">
        <v>24689800</v>
      </c>
      <c r="F328" s="31">
        <v>4700414</v>
      </c>
      <c r="G328" s="36">
        <f t="shared" si="72"/>
        <v>0.18902367815722168</v>
      </c>
      <c r="H328" s="31">
        <v>6651108</v>
      </c>
      <c r="I328" s="36">
        <f t="shared" si="73"/>
        <v>0.26746939694693328</v>
      </c>
      <c r="J328" s="31">
        <v>5476180</v>
      </c>
      <c r="K328" s="36">
        <f t="shared" si="74"/>
        <v>0.22179928553491726</v>
      </c>
      <c r="L328" s="31">
        <v>0</v>
      </c>
      <c r="M328" s="36">
        <f t="shared" si="75"/>
        <v>0</v>
      </c>
      <c r="N328" s="31">
        <f t="shared" si="76"/>
        <v>16827702</v>
      </c>
      <c r="O328" s="36">
        <f t="shared" si="77"/>
        <v>0.68156493774757188</v>
      </c>
      <c r="P328" s="31">
        <v>4327157</v>
      </c>
      <c r="Q328" s="31">
        <v>20165400</v>
      </c>
      <c r="R328" s="31">
        <v>20669500</v>
      </c>
      <c r="S328" s="31">
        <v>13541611</v>
      </c>
      <c r="T328" s="36">
        <f t="shared" si="78"/>
        <v>0.6551494230629672</v>
      </c>
      <c r="U328" s="36">
        <f t="shared" si="79"/>
        <v>0.26553762666804093</v>
      </c>
    </row>
    <row r="329" spans="1:21" ht="13" x14ac:dyDescent="0.3">
      <c r="A329" s="17" t="s">
        <v>29</v>
      </c>
      <c r="B329" s="11" t="s">
        <v>585</v>
      </c>
      <c r="C329" s="10" t="s">
        <v>586</v>
      </c>
      <c r="D329" s="31">
        <v>66833826</v>
      </c>
      <c r="E329" s="31">
        <v>64582744</v>
      </c>
      <c r="F329" s="31">
        <v>12118990</v>
      </c>
      <c r="G329" s="36">
        <f t="shared" si="72"/>
        <v>0.18133018450866481</v>
      </c>
      <c r="H329" s="31">
        <v>11275796</v>
      </c>
      <c r="I329" s="36">
        <f t="shared" si="73"/>
        <v>0.16871390843313386</v>
      </c>
      <c r="J329" s="31">
        <v>6039994</v>
      </c>
      <c r="K329" s="36">
        <f t="shared" si="74"/>
        <v>9.3523341157507961E-2</v>
      </c>
      <c r="L329" s="31">
        <v>0</v>
      </c>
      <c r="M329" s="36">
        <f t="shared" si="75"/>
        <v>0</v>
      </c>
      <c r="N329" s="31">
        <f t="shared" si="76"/>
        <v>29434780</v>
      </c>
      <c r="O329" s="36">
        <f t="shared" si="77"/>
        <v>0.45576849444489381</v>
      </c>
      <c r="P329" s="31">
        <v>9541579</v>
      </c>
      <c r="Q329" s="31">
        <v>54048209</v>
      </c>
      <c r="R329" s="31">
        <v>56642411</v>
      </c>
      <c r="S329" s="31">
        <v>30354063</v>
      </c>
      <c r="T329" s="36">
        <f t="shared" si="78"/>
        <v>0.53588931798824735</v>
      </c>
      <c r="U329" s="36">
        <f t="shared" si="79"/>
        <v>-0.36698171235599475</v>
      </c>
    </row>
    <row r="330" spans="1:21" ht="13" x14ac:dyDescent="0.3">
      <c r="A330" s="17" t="s">
        <v>29</v>
      </c>
      <c r="B330" s="11" t="s">
        <v>587</v>
      </c>
      <c r="C330" s="10" t="s">
        <v>588</v>
      </c>
      <c r="D330" s="31">
        <v>46121801</v>
      </c>
      <c r="E330" s="31">
        <v>65755653</v>
      </c>
      <c r="F330" s="31">
        <v>11806907</v>
      </c>
      <c r="G330" s="36">
        <f t="shared" si="72"/>
        <v>0.25599405799439617</v>
      </c>
      <c r="H330" s="31">
        <v>12748113</v>
      </c>
      <c r="I330" s="36">
        <f t="shared" si="73"/>
        <v>0.27640102345526357</v>
      </c>
      <c r="J330" s="31">
        <v>9669203</v>
      </c>
      <c r="K330" s="36">
        <f t="shared" si="74"/>
        <v>0.14704747894450992</v>
      </c>
      <c r="L330" s="31">
        <v>0</v>
      </c>
      <c r="M330" s="36">
        <f t="shared" si="75"/>
        <v>0</v>
      </c>
      <c r="N330" s="31">
        <f t="shared" si="76"/>
        <v>34224223</v>
      </c>
      <c r="O330" s="36">
        <f t="shared" si="77"/>
        <v>0.52047575286036629</v>
      </c>
      <c r="P330" s="31">
        <v>9264018</v>
      </c>
      <c r="Q330" s="31">
        <v>37096397</v>
      </c>
      <c r="R330" s="31">
        <v>41034359</v>
      </c>
      <c r="S330" s="31">
        <v>29334152</v>
      </c>
      <c r="T330" s="36">
        <f t="shared" si="78"/>
        <v>0.71486804509362512</v>
      </c>
      <c r="U330" s="36">
        <f t="shared" si="79"/>
        <v>4.3737501373594112E-2</v>
      </c>
    </row>
    <row r="331" spans="1:21" ht="13" x14ac:dyDescent="0.3">
      <c r="A331" s="17" t="s">
        <v>44</v>
      </c>
      <c r="B331" s="11" t="s">
        <v>589</v>
      </c>
      <c r="C331" s="10" t="s">
        <v>590</v>
      </c>
      <c r="D331" s="31">
        <v>23441690</v>
      </c>
      <c r="E331" s="31">
        <v>23441690</v>
      </c>
      <c r="F331" s="31">
        <v>4249822</v>
      </c>
      <c r="G331" s="36">
        <f t="shared" si="72"/>
        <v>0.18129332825406361</v>
      </c>
      <c r="H331" s="31">
        <v>5024508</v>
      </c>
      <c r="I331" s="36">
        <f t="shared" si="73"/>
        <v>0.21434068960045116</v>
      </c>
      <c r="J331" s="31">
        <v>4291880</v>
      </c>
      <c r="K331" s="36">
        <f t="shared" si="74"/>
        <v>0.18308748217385351</v>
      </c>
      <c r="L331" s="31">
        <v>0</v>
      </c>
      <c r="M331" s="36">
        <f t="shared" si="75"/>
        <v>0</v>
      </c>
      <c r="N331" s="31">
        <f t="shared" si="76"/>
        <v>13566210</v>
      </c>
      <c r="O331" s="36">
        <f t="shared" si="77"/>
        <v>0.57872150002836831</v>
      </c>
      <c r="P331" s="31">
        <v>7122668</v>
      </c>
      <c r="Q331" s="31">
        <v>15207808</v>
      </c>
      <c r="R331" s="31">
        <v>25741678</v>
      </c>
      <c r="S331" s="31">
        <v>16790233</v>
      </c>
      <c r="T331" s="36">
        <f t="shared" si="78"/>
        <v>0.65225868336943693</v>
      </c>
      <c r="U331" s="36">
        <f t="shared" si="79"/>
        <v>-0.39743365828647359</v>
      </c>
    </row>
    <row r="332" spans="1:21" ht="14" x14ac:dyDescent="0.3">
      <c r="A332" s="18" t="s">
        <v>0</v>
      </c>
      <c r="B332" s="13" t="s">
        <v>591</v>
      </c>
      <c r="C332" s="12" t="s">
        <v>0</v>
      </c>
      <c r="D332" s="32">
        <f>SUM(D324:D331)</f>
        <v>278919523</v>
      </c>
      <c r="E332" s="32">
        <f>SUM(E324:E331)</f>
        <v>299829960</v>
      </c>
      <c r="F332" s="32">
        <f>SUM(F324:F331)</f>
        <v>56635210</v>
      </c>
      <c r="G332" s="37">
        <f t="shared" si="72"/>
        <v>0.20305215422299427</v>
      </c>
      <c r="H332" s="32">
        <f>SUM(H324:H331)</f>
        <v>63485817</v>
      </c>
      <c r="I332" s="37">
        <f t="shared" si="73"/>
        <v>0.22761338581523388</v>
      </c>
      <c r="J332" s="32">
        <f>SUM(J324:J331)</f>
        <v>51459605</v>
      </c>
      <c r="K332" s="37">
        <f t="shared" si="74"/>
        <v>0.17162929615172545</v>
      </c>
      <c r="L332" s="32">
        <f>SUM(L324:L331)</f>
        <v>0</v>
      </c>
      <c r="M332" s="37">
        <f t="shared" si="75"/>
        <v>0</v>
      </c>
      <c r="N332" s="32">
        <f t="shared" si="76"/>
        <v>171580632</v>
      </c>
      <c r="O332" s="37">
        <f t="shared" si="77"/>
        <v>0.57225979685285622</v>
      </c>
      <c r="P332" s="32">
        <f>SUM(P324:P331)</f>
        <v>52527059</v>
      </c>
      <c r="Q332" s="32">
        <f>SUM(Q324:Q331)</f>
        <v>233668228</v>
      </c>
      <c r="R332" s="32">
        <f>SUM(R324:R331)</f>
        <v>250159933</v>
      </c>
      <c r="S332" s="32">
        <f>SUM(S324:S331)</f>
        <v>159256991</v>
      </c>
      <c r="T332" s="37">
        <f t="shared" si="78"/>
        <v>0.6366206973680314</v>
      </c>
      <c r="U332" s="37">
        <f t="shared" si="79"/>
        <v>-2.0321982999276567E-2</v>
      </c>
    </row>
    <row r="333" spans="1:21" ht="13" x14ac:dyDescent="0.3">
      <c r="A333" s="17" t="s">
        <v>29</v>
      </c>
      <c r="B333" s="11" t="s">
        <v>592</v>
      </c>
      <c r="C333" s="10" t="s">
        <v>593</v>
      </c>
      <c r="D333" s="31">
        <v>838500</v>
      </c>
      <c r="E333" s="31">
        <v>858900</v>
      </c>
      <c r="F333" s="31">
        <v>187809</v>
      </c>
      <c r="G333" s="36">
        <f t="shared" si="72"/>
        <v>0.22398211091234346</v>
      </c>
      <c r="H333" s="31">
        <v>243463</v>
      </c>
      <c r="I333" s="36">
        <f t="shared" si="73"/>
        <v>0.29035539654144304</v>
      </c>
      <c r="J333" s="31">
        <v>125206</v>
      </c>
      <c r="K333" s="36">
        <f t="shared" si="74"/>
        <v>0.14577482826871579</v>
      </c>
      <c r="L333" s="31">
        <v>0</v>
      </c>
      <c r="M333" s="36">
        <f t="shared" si="75"/>
        <v>0</v>
      </c>
      <c r="N333" s="31">
        <f t="shared" si="76"/>
        <v>556478</v>
      </c>
      <c r="O333" s="36">
        <f t="shared" si="77"/>
        <v>0.64789614623355452</v>
      </c>
      <c r="P333" s="31">
        <v>176308</v>
      </c>
      <c r="Q333" s="31">
        <v>860808</v>
      </c>
      <c r="R333" s="31">
        <v>831300</v>
      </c>
      <c r="S333" s="31">
        <v>719024</v>
      </c>
      <c r="T333" s="36">
        <f t="shared" si="78"/>
        <v>0.8649392517743294</v>
      </c>
      <c r="U333" s="36">
        <f t="shared" si="79"/>
        <v>-0.28984504390044696</v>
      </c>
    </row>
    <row r="334" spans="1:21" ht="13" x14ac:dyDescent="0.3">
      <c r="A334" s="17" t="s">
        <v>29</v>
      </c>
      <c r="B334" s="11" t="s">
        <v>594</v>
      </c>
      <c r="C334" s="10" t="s">
        <v>595</v>
      </c>
      <c r="D334" s="31">
        <v>11970336</v>
      </c>
      <c r="E334" s="31">
        <v>12350650</v>
      </c>
      <c r="F334" s="31">
        <v>2010069</v>
      </c>
      <c r="G334" s="36">
        <f t="shared" si="72"/>
        <v>0.16792085034204554</v>
      </c>
      <c r="H334" s="31">
        <v>2349827</v>
      </c>
      <c r="I334" s="36">
        <f t="shared" si="73"/>
        <v>0.19630418060111263</v>
      </c>
      <c r="J334" s="31">
        <v>2422636</v>
      </c>
      <c r="K334" s="36">
        <f t="shared" si="74"/>
        <v>0.19615453437673322</v>
      </c>
      <c r="L334" s="31">
        <v>0</v>
      </c>
      <c r="M334" s="36">
        <f t="shared" si="75"/>
        <v>0</v>
      </c>
      <c r="N334" s="31">
        <f t="shared" si="76"/>
        <v>6782532</v>
      </c>
      <c r="O334" s="36">
        <f t="shared" si="77"/>
        <v>0.54916397112702575</v>
      </c>
      <c r="P334" s="31">
        <v>1943048</v>
      </c>
      <c r="Q334" s="31">
        <v>10075066</v>
      </c>
      <c r="R334" s="31">
        <v>9863735</v>
      </c>
      <c r="S334" s="31">
        <v>6788818</v>
      </c>
      <c r="T334" s="36">
        <f t="shared" si="78"/>
        <v>0.68826038006901036</v>
      </c>
      <c r="U334" s="36">
        <f t="shared" si="79"/>
        <v>0.24682251802322952</v>
      </c>
    </row>
    <row r="335" spans="1:21" ht="13" x14ac:dyDescent="0.3">
      <c r="A335" s="17" t="s">
        <v>29</v>
      </c>
      <c r="B335" s="11" t="s">
        <v>596</v>
      </c>
      <c r="C335" s="10" t="s">
        <v>597</v>
      </c>
      <c r="D335" s="31">
        <v>10336885</v>
      </c>
      <c r="E335" s="31">
        <v>10296114</v>
      </c>
      <c r="F335" s="31">
        <v>2084585</v>
      </c>
      <c r="G335" s="36">
        <f t="shared" si="72"/>
        <v>0.20166471814284478</v>
      </c>
      <c r="H335" s="31">
        <v>2473302</v>
      </c>
      <c r="I335" s="36">
        <f t="shared" si="73"/>
        <v>0.23926956718585918</v>
      </c>
      <c r="J335" s="31">
        <v>2287373</v>
      </c>
      <c r="K335" s="36">
        <f t="shared" si="74"/>
        <v>0.22215886498537216</v>
      </c>
      <c r="L335" s="31">
        <v>0</v>
      </c>
      <c r="M335" s="36">
        <f t="shared" si="75"/>
        <v>0</v>
      </c>
      <c r="N335" s="31">
        <f t="shared" si="76"/>
        <v>6845260</v>
      </c>
      <c r="O335" s="36">
        <f t="shared" si="77"/>
        <v>0.66483918107355844</v>
      </c>
      <c r="P335" s="31">
        <v>2176717</v>
      </c>
      <c r="Q335" s="31">
        <v>9849594</v>
      </c>
      <c r="R335" s="31">
        <v>10234233</v>
      </c>
      <c r="S335" s="31">
        <v>6811676</v>
      </c>
      <c r="T335" s="36">
        <f t="shared" si="78"/>
        <v>0.66557757674659157</v>
      </c>
      <c r="U335" s="36">
        <f t="shared" si="79"/>
        <v>5.083619046481469E-2</v>
      </c>
    </row>
    <row r="336" spans="1:21" ht="13" x14ac:dyDescent="0.3">
      <c r="A336" s="17" t="s">
        <v>44</v>
      </c>
      <c r="B336" s="11" t="s">
        <v>598</v>
      </c>
      <c r="C336" s="10" t="s">
        <v>599</v>
      </c>
      <c r="D336" s="31">
        <v>8284320</v>
      </c>
      <c r="E336" s="31">
        <v>7876383</v>
      </c>
      <c r="F336" s="31">
        <v>1465531</v>
      </c>
      <c r="G336" s="36">
        <f t="shared" si="72"/>
        <v>0.17690419974119784</v>
      </c>
      <c r="H336" s="31">
        <v>2039176</v>
      </c>
      <c r="I336" s="36">
        <f t="shared" si="73"/>
        <v>0.24614886918902215</v>
      </c>
      <c r="J336" s="31">
        <v>2206596</v>
      </c>
      <c r="K336" s="36">
        <f t="shared" si="74"/>
        <v>0.28015346638171351</v>
      </c>
      <c r="L336" s="31">
        <v>0</v>
      </c>
      <c r="M336" s="36">
        <f t="shared" si="75"/>
        <v>0</v>
      </c>
      <c r="N336" s="31">
        <f t="shared" si="76"/>
        <v>5711303</v>
      </c>
      <c r="O336" s="36">
        <f t="shared" si="77"/>
        <v>0.72511748095540807</v>
      </c>
      <c r="P336" s="31">
        <v>1535264</v>
      </c>
      <c r="Q336" s="31">
        <v>7707130</v>
      </c>
      <c r="R336" s="31">
        <v>6038574</v>
      </c>
      <c r="S336" s="31">
        <v>3893589</v>
      </c>
      <c r="T336" s="36">
        <f t="shared" si="78"/>
        <v>0.64478616971490288</v>
      </c>
      <c r="U336" s="36">
        <f t="shared" si="79"/>
        <v>0.43727463159430568</v>
      </c>
    </row>
    <row r="337" spans="1:21" ht="14" x14ac:dyDescent="0.3">
      <c r="A337" s="18" t="s">
        <v>0</v>
      </c>
      <c r="B337" s="13" t="s">
        <v>600</v>
      </c>
      <c r="C337" s="12" t="s">
        <v>0</v>
      </c>
      <c r="D337" s="32">
        <f>SUM(D333:D336)</f>
        <v>31430041</v>
      </c>
      <c r="E337" s="32">
        <f>SUM(E333:E336)</f>
        <v>31382047</v>
      </c>
      <c r="F337" s="32">
        <f>SUM(F333:F336)</f>
        <v>5747994</v>
      </c>
      <c r="G337" s="37">
        <f t="shared" si="72"/>
        <v>0.18288216677795616</v>
      </c>
      <c r="H337" s="32">
        <f>SUM(H333:H336)</f>
        <v>7105768</v>
      </c>
      <c r="I337" s="37">
        <f t="shared" si="73"/>
        <v>0.22608204679083937</v>
      </c>
      <c r="J337" s="32">
        <f>SUM(J333:J336)</f>
        <v>7041811</v>
      </c>
      <c r="K337" s="37">
        <f t="shared" si="74"/>
        <v>0.22438979203619192</v>
      </c>
      <c r="L337" s="32">
        <f>SUM(L333:L336)</f>
        <v>0</v>
      </c>
      <c r="M337" s="37">
        <f t="shared" si="75"/>
        <v>0</v>
      </c>
      <c r="N337" s="32">
        <f t="shared" si="76"/>
        <v>19895573</v>
      </c>
      <c r="O337" s="37">
        <f t="shared" si="77"/>
        <v>0.63397945328422967</v>
      </c>
      <c r="P337" s="32">
        <f>SUM(P333:P336)</f>
        <v>5831337</v>
      </c>
      <c r="Q337" s="32">
        <f>SUM(Q333:Q336)</f>
        <v>28492598</v>
      </c>
      <c r="R337" s="32">
        <f>SUM(R333:R336)</f>
        <v>26967842</v>
      </c>
      <c r="S337" s="32">
        <f>SUM(S333:S336)</f>
        <v>18213107</v>
      </c>
      <c r="T337" s="37">
        <f t="shared" si="78"/>
        <v>0.67536390193920592</v>
      </c>
      <c r="U337" s="37">
        <f t="shared" si="79"/>
        <v>0.20758086867557135</v>
      </c>
    </row>
    <row r="338" spans="1:21" ht="14" x14ac:dyDescent="0.3">
      <c r="A338" s="18" t="s">
        <v>0</v>
      </c>
      <c r="B338" s="13" t="s">
        <v>601</v>
      </c>
      <c r="C338" s="12" t="s">
        <v>0</v>
      </c>
      <c r="D338" s="32">
        <f>SUM(D302,D304:D309,D311:D316,D318:D322,D324:D331,D333:D336)</f>
        <v>2473833892</v>
      </c>
      <c r="E338" s="32">
        <f>SUM(E302,E304:E309,E311:E316,E318:E322,E324:E331,E333:E336)</f>
        <v>2946087081</v>
      </c>
      <c r="F338" s="32">
        <f>SUM(F302,F304:F309,F311:F316,F318:F322,F324:F331,F333:F336)</f>
        <v>468408147</v>
      </c>
      <c r="G338" s="37">
        <f t="shared" si="72"/>
        <v>0.18934502777844553</v>
      </c>
      <c r="H338" s="32">
        <f>SUM(H302,H304:H309,H311:H316,H318:H322,H324:H331,H333:H336)</f>
        <v>597203505</v>
      </c>
      <c r="I338" s="37">
        <f t="shared" si="73"/>
        <v>0.24140808602035274</v>
      </c>
      <c r="J338" s="32">
        <f>SUM(J302,J304:J309,J311:J316,J318:J322,J324:J331,J333:J336)</f>
        <v>539399411</v>
      </c>
      <c r="K338" s="37">
        <f t="shared" si="74"/>
        <v>0.18309011110999132</v>
      </c>
      <c r="L338" s="32">
        <f>SUM(L302,L304:L309,L311:L316,L318:L322,L324:L331,L333:L336)</f>
        <v>0</v>
      </c>
      <c r="M338" s="37">
        <f t="shared" si="75"/>
        <v>0</v>
      </c>
      <c r="N338" s="32">
        <f t="shared" si="76"/>
        <v>1605011063</v>
      </c>
      <c r="O338" s="37">
        <f t="shared" si="77"/>
        <v>0.54479416896774346</v>
      </c>
      <c r="P338" s="32">
        <f>SUM(P302,P304:P309,P311:P316,P318:P322,P324:P331,P333:P336)</f>
        <v>498064744</v>
      </c>
      <c r="Q338" s="32">
        <f>SUM(Q302,Q304:Q309,Q311:Q316,Q318:Q322,Q324:Q331,Q333:Q336)</f>
        <v>2258712678</v>
      </c>
      <c r="R338" s="32">
        <f>SUM(R302,R304:R309,R311:R316,R318:R322,R324:R331,R333:R336)</f>
        <v>2236025682</v>
      </c>
      <c r="S338" s="32">
        <f>SUM(S302,S304:S309,S311:S316,S318:S322,S324:S331,S333:S336)</f>
        <v>1442219874</v>
      </c>
      <c r="T338" s="37">
        <f t="shared" si="78"/>
        <v>0.64499253546587842</v>
      </c>
      <c r="U338" s="37">
        <f t="shared" si="79"/>
        <v>8.299054991934951E-2</v>
      </c>
    </row>
    <row r="339" spans="1:21" ht="14" x14ac:dyDescent="0.3">
      <c r="A339" s="21" t="s">
        <v>0</v>
      </c>
      <c r="B339" s="22" t="s">
        <v>602</v>
      </c>
      <c r="C339" s="23" t="s">
        <v>0</v>
      </c>
      <c r="D339" s="34">
        <f>SUM(D8:D9,D11:D18,D20:D26,D28:D34,D36:D39,D41:D46,D48:D52,D57,D59:D62,D64:D69,D71:D77,D79:D83,D88:D90,D92:D95,D97:D100,D105,D107:D111,D113:D120,D122:D125,D127:D131,D133:D136,D138:D143,D145:D149,D151:D156,D158:D162,D164:D168,D173:D178,D180:D184,D186:D190,D192:D197,D199:D203,D208:D215,D217:D223,D225:D229,D234:D239,D241:D246,D248:D253,D255:D258,D263:D266,D268:D274,D276:D284,D286:D291,D293:D297,D302,D304:D309,D311:D316,D318:D322,D324:D331,D333:D336)</f>
        <v>16383759588</v>
      </c>
      <c r="E339" s="34">
        <f>SUM(E8:E9,E11:E18,E20:E26,E28:E34,E36:E39,E41:E46,E48:E52,E57,E59:E62,E64:E69,E71:E77,E79:E83,E88:E90,E92:E95,E97:E100,E105,E107:E111,E113:E120,E122:E125,E127:E131,E133:E136,E138:E143,E145:E149,E151:E156,E158:E162,E164:E168,E173:E178,E180:E184,E186:E190,E192:E197,E199:E203,E208:E215,E217:E223,E225:E229,E234:E239,E241:E246,E248:E253,E255:E258,E263:E266,E268:E274,E276:E284,E286:E291,E293:E297,E302,E304:E309,E311:E316,E318:E322,E324:E331,E333:E336)</f>
        <v>16987437323</v>
      </c>
      <c r="F339" s="34">
        <f>SUM(F8:F9,F11:F18,F20:F26,F28:F34,F36:F39,F41:F46,F48:F52,F57,F59:F62,F64:F69,F71:F77,F79:F83,F88:F90,F92:F95,F97:F100,F105,F107:F111,F113:F120,F122:F125,F127:F131,F133:F136,F138:F143,F145:F149,F151:F156,F158:F162,F164:F168,F173:F178,F180:F184,F186:F190,F192:F197,F199:F203,F208:F215,F217:F223,F225:F229,F234:F239,F241:F246,F248:F253,F255:F258,F263:F266,F268:F274,F276:F284,F286:F291,F293:F297,F302,F304:F309,F311:F316,F318:F322,F324:F331,F333:F336)</f>
        <v>3051123295</v>
      </c>
      <c r="G339" s="39">
        <f t="shared" si="72"/>
        <v>0.18622851968816378</v>
      </c>
      <c r="H339" s="34">
        <f>SUM(H8:H9,H11:H18,H20:H26,H28:H34,H36:H39,H41:H46,H48:H52,H57,H59:H62,H64:H69,H71:H77,H79:H83,H88:H90,H92:H95,H97:H100,H105,H107:H111,H113:H120,H122:H125,H127:H131,H133:H136,H138:H143,H145:H149,H151:H156,H158:H162,H164:H168,H173:H178,H180:H184,H186:H190,H192:H197,H199:H203,H208:H215,H217:H223,H225:H229,H234:H239,H241:H246,H248:H253,H255:H258,H263:H266,H268:H274,H276:H284,H286:H291,H293:H297,H302,H304:H309,H311:H316,H318:H322,H324:H331,H333:H336)</f>
        <v>3657710677</v>
      </c>
      <c r="I339" s="39">
        <f t="shared" si="73"/>
        <v>0.22325221859816757</v>
      </c>
      <c r="J339" s="34">
        <f>SUM(J8:J9,J11:J18,J20:J26,J28:J34,J36:J39,J41:J46,J48:J52,J57,J59:J62,J64:J69,J71:J77,J79:J83,J88:J90,J92:J95,J97:J100,J105,J107:J111,J113:J120,J122:J125,J127:J131,J133:J136,J138:J143,J145:J149,J151:J156,J158:J162,J164:J168,J173:J178,J180:J184,J186:J190,J192:J197,J199:J203,J208:J215,J217:J223,J225:J229,J234:J239,J241:J246,J248:J253,J255:J258,J263:J266,J268:J274,J276:J284,J286:J291,J293:J297,J302,J304:J309,J311:J316,J318:J322,J324:J331,J333:J336)</f>
        <v>3194569555</v>
      </c>
      <c r="K339" s="39">
        <f t="shared" si="74"/>
        <v>0.188054825119192</v>
      </c>
      <c r="L339" s="34">
        <f>SUM(L8:L9,L11:L18,L20:L26,L28:L34,L36:L39,L41:L46,L48:L52,L57,L59:L62,L64:L69,L71:L77,L79:L83,L88:L90,L92:L95,L97:L100,L105,L107:L111,L113:L120,L122:L125,L127:L131,L133:L136,L138:L143,L145:L149,L151:L156,L158:L162,L164:L168,L173:L178,L180:L184,L186:L190,L192:L197,L199:L203,L208:L215,L217:L223,L225:L229,L234:L239,L241:L246,L248:L253,L255:L258,L263:L266,L268:L274,L276:L284,L286:L291,L293:L297,L302,L304:L309,L311:L316,L318:L322,L324:L331,L333:L336)</f>
        <v>0</v>
      </c>
      <c r="M339" s="39">
        <f t="shared" si="75"/>
        <v>0</v>
      </c>
      <c r="N339" s="34">
        <f t="shared" si="76"/>
        <v>9903403527</v>
      </c>
      <c r="O339" s="39">
        <f t="shared" si="77"/>
        <v>0.5829839627188127</v>
      </c>
      <c r="P339" s="34">
        <f>SUM(P8:P9,P11:P18,P20:P26,P28:P34,P36:P39,P41:P46,P48:P52,P57,P59:P62,P64:P69,P71:P77,P79:P83,P88:P90,P92:P95,P97:P100,P105,P107:P111,P113:P120,P122:P125,P127:P131,P133:P136,P138:P143,P145:P149,P151:P156,P158:P162,P164:P168,P173:P178,P180:P184,P186:P190,P192:P197,P199:P203,P208:P215,P217:P223,P225:P229,P234:P239,P241:P246,P248:P253,P255:P258,P263:P266,P268:P274,P276:P284,P286:P291,P293:P297,P302,P304:P309,P311:P316,P318:P322,P324:P331,P333:P336)</f>
        <v>3306669135</v>
      </c>
      <c r="Q339" s="34">
        <f>SUM(Q8:Q9,Q11:Q18,Q20:Q26,Q28:Q34,Q36:Q39,Q41:Q46,Q48:Q52,Q57,Q59:Q62,Q64:Q69,Q71:Q77,Q79:Q83,Q88:Q90,Q92:Q95,Q97:Q100,Q105,Q107:Q111,Q113:Q120,Q122:Q125,Q127:Q131,Q133:Q136,Q138:Q143,Q145:Q149,Q151:Q156,Q158:Q162,Q164:Q168,Q173:Q178,Q180:Q184,Q186:Q190,Q192:Q197,Q199:Q203,Q208:Q215,Q217:Q223,Q225:Q229,Q234:Q239,Q241:Q246,Q248:Q253,Q255:Q258,Q263:Q266,Q268:Q274,Q276:Q284,Q286:Q291,Q293:Q297,Q302,Q304:Q309,Q311:Q316,Q318:Q322,Q324:Q331,Q333:Q336)</f>
        <v>15807932596</v>
      </c>
      <c r="R339" s="34">
        <f>SUM(R8:R9,R11:R18,R20:R26,R28:R34,R36:R39,R41:R46,R48:R52,R57,R59:R62,R64:R69,R71:R77,R79:R83,R88:R90,R92:R95,R97:R100,R105,R107:R111,R113:R120,R122:R125,R127:R131,R133:R136,R138:R143,R145:R149,R151:R156,R158:R162,R164:R168,R173:R178,R180:R184,R186:R190,R192:R197,R199:R203,R208:R215,R217:R223,R225:R229,R234:R239,R241:R246,R248:R253,R255:R258,R263:R266,R268:R274,R276:R284,R286:R291,R293:R297,R302,R304:R309,R311:R316,R318:R322,R324:R331,R333:R336)</f>
        <v>16400785073</v>
      </c>
      <c r="S339" s="34">
        <f>SUM(S8:S9,S11:S18,S20:S26,S28:S34,S36:S39,S41:S46,S48:S52,S57,S59:S62,S64:S69,S71:S77,S79:S83,S88:S90,S92:S95,S97:S100,S105,S107:S111,S113:S120,S122:S125,S127:S131,S133:S136,S138:S143,S145:S149,S151:S156,S158:S162,S164:S168,S173:S178,S180:S184,S186:S190,S192:S197,S199:S203,S208:S215,S217:S223,S225:S229,S234:S239,S241:S246,S248:S253,S255:S258,S263:S266,S268:S274,S276:S284,S286:S291,S293:S297,S302,S304:S309,S311:S316,S318:S322,S324:S331,S333:S336)</f>
        <v>9928317393</v>
      </c>
      <c r="T339" s="39">
        <f t="shared" si="78"/>
        <v>0.60535622830303526</v>
      </c>
      <c r="U339" s="39">
        <f t="shared" si="79"/>
        <v>-3.3901057355107844E-2</v>
      </c>
    </row>
    <row r="340" spans="1:21" x14ac:dyDescent="0.25">
      <c r="B340" s="1"/>
      <c r="D340" s="35"/>
      <c r="E340" s="35"/>
      <c r="F340" s="35"/>
      <c r="G340" s="40"/>
      <c r="H340" s="35"/>
      <c r="I340" s="40"/>
      <c r="J340" s="35"/>
      <c r="K340" s="40"/>
      <c r="L340" s="35"/>
      <c r="M340" s="40"/>
      <c r="N340" s="35"/>
      <c r="O340" s="40"/>
      <c r="P340" s="35"/>
      <c r="Q340" s="35"/>
      <c r="R340" s="35"/>
      <c r="S340" s="35"/>
      <c r="T340" s="40"/>
      <c r="U340" s="40"/>
    </row>
    <row r="341" spans="1:21" x14ac:dyDescent="0.25">
      <c r="B341" s="1"/>
      <c r="D341" s="35"/>
      <c r="E341" s="35"/>
      <c r="F341" s="35"/>
      <c r="G341" s="40"/>
      <c r="H341" s="35"/>
      <c r="I341" s="40"/>
      <c r="J341" s="35"/>
      <c r="K341" s="40"/>
      <c r="L341" s="35"/>
      <c r="M341" s="40"/>
      <c r="N341" s="35"/>
      <c r="O341" s="40"/>
      <c r="P341" s="35"/>
      <c r="Q341" s="35"/>
      <c r="R341" s="35"/>
      <c r="S341" s="35"/>
      <c r="T341" s="40"/>
      <c r="U341" s="40"/>
    </row>
    <row r="342" spans="1:21" x14ac:dyDescent="0.25">
      <c r="B342" s="1"/>
      <c r="D342" s="35"/>
      <c r="E342" s="35"/>
      <c r="F342" s="35"/>
      <c r="G342" s="40"/>
      <c r="H342" s="35"/>
      <c r="I342" s="40"/>
      <c r="J342" s="35"/>
      <c r="K342" s="40"/>
      <c r="L342" s="35"/>
      <c r="M342" s="40"/>
      <c r="N342" s="35"/>
      <c r="O342" s="40"/>
      <c r="P342" s="35"/>
      <c r="Q342" s="35"/>
      <c r="R342" s="35"/>
      <c r="S342" s="35"/>
      <c r="T342" s="40"/>
      <c r="U342" s="40"/>
    </row>
    <row r="343" spans="1:21" x14ac:dyDescent="0.25">
      <c r="B343" s="1"/>
      <c r="D343" s="35"/>
      <c r="E343" s="35"/>
      <c r="F343" s="35"/>
      <c r="G343" s="40"/>
      <c r="H343" s="35"/>
      <c r="I343" s="40"/>
      <c r="J343" s="35"/>
      <c r="K343" s="40"/>
      <c r="L343" s="35"/>
      <c r="M343" s="40"/>
      <c r="N343" s="35"/>
      <c r="O343" s="40"/>
      <c r="P343" s="35"/>
      <c r="Q343" s="35"/>
      <c r="R343" s="35"/>
      <c r="S343" s="35"/>
      <c r="T343" s="40"/>
      <c r="U343" s="40"/>
    </row>
    <row r="344" spans="1:21" x14ac:dyDescent="0.25">
      <c r="B344" s="1"/>
      <c r="D344" s="35"/>
      <c r="E344" s="35"/>
      <c r="F344" s="35"/>
      <c r="G344" s="40"/>
      <c r="H344" s="35"/>
      <c r="I344" s="40"/>
      <c r="J344" s="35"/>
      <c r="K344" s="40"/>
      <c r="L344" s="35"/>
      <c r="M344" s="40"/>
      <c r="N344" s="35"/>
      <c r="O344" s="40"/>
      <c r="P344" s="35"/>
      <c r="Q344" s="35"/>
      <c r="R344" s="35"/>
      <c r="S344" s="35"/>
      <c r="T344" s="40"/>
      <c r="U344" s="40"/>
    </row>
    <row r="345" spans="1:21" x14ac:dyDescent="0.25">
      <c r="B345" s="1"/>
      <c r="D345" s="35"/>
      <c r="E345" s="35"/>
      <c r="F345" s="35"/>
      <c r="G345" s="40"/>
      <c r="H345" s="35"/>
      <c r="I345" s="40"/>
      <c r="J345" s="35"/>
      <c r="K345" s="40"/>
      <c r="L345" s="35"/>
      <c r="M345" s="40"/>
      <c r="N345" s="35"/>
      <c r="O345" s="40"/>
      <c r="P345" s="35"/>
      <c r="Q345" s="35"/>
      <c r="R345" s="35"/>
      <c r="S345" s="35"/>
      <c r="T345" s="40"/>
      <c r="U345" s="40"/>
    </row>
    <row r="346" spans="1:21" x14ac:dyDescent="0.25">
      <c r="B346" s="1"/>
      <c r="D346" s="35"/>
      <c r="E346" s="35"/>
      <c r="F346" s="35"/>
      <c r="G346" s="40"/>
      <c r="H346" s="35"/>
      <c r="I346" s="40"/>
      <c r="J346" s="35"/>
      <c r="K346" s="40"/>
      <c r="L346" s="35"/>
      <c r="M346" s="40"/>
      <c r="N346" s="35"/>
      <c r="O346" s="40"/>
      <c r="P346" s="35"/>
      <c r="Q346" s="35"/>
      <c r="R346" s="35"/>
      <c r="S346" s="35"/>
      <c r="T346" s="40"/>
      <c r="U346" s="40"/>
    </row>
    <row r="347" spans="1:21" x14ac:dyDescent="0.25">
      <c r="B347" s="1"/>
      <c r="D347" s="35"/>
      <c r="E347" s="35"/>
      <c r="F347" s="35"/>
      <c r="G347" s="40"/>
      <c r="H347" s="35"/>
      <c r="I347" s="40"/>
      <c r="J347" s="35"/>
      <c r="K347" s="40"/>
      <c r="L347" s="35"/>
      <c r="M347" s="40"/>
      <c r="N347" s="35"/>
      <c r="O347" s="40"/>
      <c r="P347" s="35"/>
      <c r="Q347" s="35"/>
      <c r="R347" s="35"/>
      <c r="S347" s="35"/>
      <c r="T347" s="40"/>
      <c r="U347" s="40"/>
    </row>
    <row r="348" spans="1:21" x14ac:dyDescent="0.25">
      <c r="B348" s="1"/>
      <c r="D348" s="35"/>
      <c r="E348" s="35"/>
      <c r="F348" s="35"/>
      <c r="G348" s="40"/>
      <c r="H348" s="35"/>
      <c r="I348" s="40"/>
      <c r="J348" s="35"/>
      <c r="K348" s="40"/>
      <c r="L348" s="35"/>
      <c r="M348" s="40"/>
      <c r="N348" s="35"/>
      <c r="O348" s="40"/>
      <c r="P348" s="35"/>
      <c r="Q348" s="35"/>
      <c r="R348" s="35"/>
      <c r="S348" s="35"/>
      <c r="T348" s="40"/>
      <c r="U348" s="40"/>
    </row>
    <row r="349" spans="1:21" x14ac:dyDescent="0.25">
      <c r="B349" s="1"/>
      <c r="D349" s="35"/>
      <c r="E349" s="35"/>
      <c r="F349" s="35"/>
      <c r="G349" s="40"/>
      <c r="H349" s="35"/>
      <c r="I349" s="40"/>
      <c r="J349" s="35"/>
      <c r="K349" s="40"/>
      <c r="L349" s="35"/>
      <c r="M349" s="40"/>
      <c r="N349" s="35"/>
      <c r="O349" s="40"/>
      <c r="P349" s="35"/>
      <c r="Q349" s="35"/>
      <c r="R349" s="35"/>
      <c r="S349" s="35"/>
      <c r="T349" s="40"/>
      <c r="U349" s="40"/>
    </row>
    <row r="350" spans="1:21" x14ac:dyDescent="0.25">
      <c r="B350" s="1"/>
      <c r="D350" s="35"/>
      <c r="E350" s="35"/>
      <c r="F350" s="35"/>
      <c r="G350" s="40"/>
      <c r="H350" s="35"/>
      <c r="I350" s="40"/>
      <c r="J350" s="35"/>
      <c r="K350" s="40"/>
      <c r="L350" s="35"/>
      <c r="M350" s="40"/>
      <c r="N350" s="35"/>
      <c r="O350" s="40"/>
      <c r="P350" s="35"/>
      <c r="Q350" s="35"/>
      <c r="R350" s="35"/>
      <c r="S350" s="35"/>
      <c r="T350" s="40"/>
      <c r="U350" s="40"/>
    </row>
    <row r="351" spans="1:21" x14ac:dyDescent="0.25">
      <c r="B351" s="1"/>
      <c r="D351" s="35"/>
      <c r="E351" s="35"/>
      <c r="F351" s="35"/>
      <c r="G351" s="40"/>
      <c r="H351" s="35"/>
      <c r="I351" s="40"/>
      <c r="J351" s="35"/>
      <c r="K351" s="40"/>
      <c r="L351" s="35"/>
      <c r="M351" s="40"/>
      <c r="N351" s="35"/>
      <c r="O351" s="40"/>
      <c r="P351" s="35"/>
      <c r="Q351" s="35"/>
      <c r="R351" s="35"/>
      <c r="S351" s="35"/>
      <c r="T351" s="40"/>
      <c r="U351" s="40"/>
    </row>
    <row r="352" spans="1:21" x14ac:dyDescent="0.25">
      <c r="B352" s="1"/>
      <c r="D352" s="35"/>
      <c r="E352" s="35"/>
      <c r="F352" s="35"/>
      <c r="G352" s="40"/>
      <c r="H352" s="35"/>
      <c r="I352" s="40"/>
      <c r="J352" s="35"/>
      <c r="K352" s="40"/>
      <c r="L352" s="35"/>
      <c r="M352" s="40"/>
      <c r="N352" s="35"/>
      <c r="O352" s="40"/>
      <c r="P352" s="35"/>
      <c r="Q352" s="35"/>
      <c r="R352" s="35"/>
      <c r="S352" s="35"/>
      <c r="T352" s="40"/>
      <c r="U352" s="40"/>
    </row>
    <row r="353" spans="2:21" x14ac:dyDescent="0.25">
      <c r="B353" s="1"/>
      <c r="D353" s="35"/>
      <c r="E353" s="35"/>
      <c r="F353" s="35"/>
      <c r="G353" s="40"/>
      <c r="H353" s="35"/>
      <c r="I353" s="40"/>
      <c r="J353" s="35"/>
      <c r="K353" s="40"/>
      <c r="L353" s="35"/>
      <c r="M353" s="40"/>
      <c r="N353" s="35"/>
      <c r="O353" s="40"/>
      <c r="P353" s="35"/>
      <c r="Q353" s="35"/>
      <c r="R353" s="35"/>
      <c r="S353" s="35"/>
      <c r="T353" s="40"/>
      <c r="U353" s="40"/>
    </row>
    <row r="354" spans="2:21" x14ac:dyDescent="0.25">
      <c r="B354" s="1"/>
      <c r="D354" s="35"/>
      <c r="E354" s="35"/>
      <c r="F354" s="35"/>
      <c r="G354" s="40"/>
      <c r="H354" s="35"/>
      <c r="I354" s="40"/>
      <c r="J354" s="35"/>
      <c r="K354" s="40"/>
      <c r="L354" s="35"/>
      <c r="M354" s="40"/>
      <c r="N354" s="35"/>
      <c r="O354" s="40"/>
      <c r="P354" s="35"/>
      <c r="Q354" s="35"/>
      <c r="R354" s="35"/>
      <c r="S354" s="35"/>
      <c r="T354" s="40"/>
      <c r="U354" s="40"/>
    </row>
    <row r="355" spans="2:21" x14ac:dyDescent="0.25">
      <c r="B355" s="1"/>
      <c r="D355" s="35"/>
      <c r="E355" s="35"/>
      <c r="F355" s="35"/>
      <c r="G355" s="40"/>
      <c r="H355" s="35"/>
      <c r="I355" s="40"/>
      <c r="J355" s="35"/>
      <c r="K355" s="40"/>
      <c r="L355" s="35"/>
      <c r="M355" s="40"/>
      <c r="N355" s="35"/>
      <c r="O355" s="40"/>
      <c r="P355" s="35"/>
      <c r="Q355" s="35"/>
      <c r="R355" s="35"/>
      <c r="S355" s="35"/>
      <c r="T355" s="40"/>
      <c r="U355" s="40"/>
    </row>
    <row r="356" spans="2:21" x14ac:dyDescent="0.25">
      <c r="B356" s="1"/>
      <c r="D356" s="35"/>
      <c r="E356" s="35"/>
      <c r="F356" s="35"/>
      <c r="G356" s="40"/>
      <c r="H356" s="35"/>
      <c r="I356" s="40"/>
      <c r="J356" s="35"/>
      <c r="K356" s="40"/>
      <c r="L356" s="35"/>
      <c r="M356" s="40"/>
      <c r="N356" s="35"/>
      <c r="O356" s="40"/>
      <c r="P356" s="35"/>
      <c r="Q356" s="35"/>
      <c r="R356" s="35"/>
      <c r="S356" s="35"/>
      <c r="T356" s="40"/>
      <c r="U356" s="40"/>
    </row>
    <row r="357" spans="2:21" x14ac:dyDescent="0.25">
      <c r="B357" s="1"/>
      <c r="D357" s="35"/>
      <c r="E357" s="35"/>
      <c r="F357" s="35"/>
      <c r="G357" s="40"/>
      <c r="H357" s="35"/>
      <c r="I357" s="40"/>
      <c r="J357" s="35"/>
      <c r="K357" s="40"/>
      <c r="L357" s="35"/>
      <c r="M357" s="40"/>
      <c r="N357" s="35"/>
      <c r="O357" s="40"/>
      <c r="P357" s="35"/>
      <c r="Q357" s="35"/>
      <c r="R357" s="35"/>
      <c r="S357" s="35"/>
      <c r="T357" s="40"/>
      <c r="U357" s="40"/>
    </row>
    <row r="358" spans="2:21" x14ac:dyDescent="0.25">
      <c r="B358" s="1"/>
      <c r="D358" s="35"/>
      <c r="E358" s="35"/>
      <c r="F358" s="35"/>
      <c r="G358" s="40"/>
      <c r="H358" s="35"/>
      <c r="I358" s="40"/>
      <c r="J358" s="35"/>
      <c r="K358" s="40"/>
      <c r="L358" s="35"/>
      <c r="M358" s="40"/>
      <c r="N358" s="35"/>
      <c r="O358" s="40"/>
      <c r="P358" s="35"/>
      <c r="Q358" s="35"/>
      <c r="R358" s="35"/>
      <c r="S358" s="35"/>
      <c r="T358" s="40"/>
      <c r="U358" s="40"/>
    </row>
    <row r="359" spans="2:21" x14ac:dyDescent="0.25">
      <c r="B359" s="1"/>
      <c r="D359" s="35"/>
      <c r="E359" s="35"/>
      <c r="F359" s="35"/>
      <c r="G359" s="40"/>
      <c r="H359" s="35"/>
      <c r="I359" s="40"/>
      <c r="J359" s="35"/>
      <c r="K359" s="40"/>
      <c r="L359" s="35"/>
      <c r="M359" s="40"/>
      <c r="N359" s="35"/>
      <c r="O359" s="40"/>
      <c r="P359" s="35"/>
      <c r="Q359" s="35"/>
      <c r="R359" s="35"/>
      <c r="S359" s="35"/>
      <c r="T359" s="40"/>
      <c r="U359" s="40"/>
    </row>
    <row r="360" spans="2:21" x14ac:dyDescent="0.25">
      <c r="B360" s="1"/>
      <c r="D360" s="35"/>
      <c r="E360" s="35"/>
      <c r="F360" s="35"/>
      <c r="G360" s="40"/>
      <c r="H360" s="35"/>
      <c r="I360" s="40"/>
      <c r="J360" s="35"/>
      <c r="K360" s="40"/>
      <c r="L360" s="35"/>
      <c r="M360" s="40"/>
      <c r="N360" s="35"/>
      <c r="O360" s="40"/>
      <c r="P360" s="35"/>
      <c r="Q360" s="35"/>
      <c r="R360" s="35"/>
      <c r="S360" s="35"/>
      <c r="T360" s="40"/>
      <c r="U360" s="40"/>
    </row>
  </sheetData>
  <mergeCells count="10">
    <mergeCell ref="P4:T4"/>
    <mergeCell ref="B2:T2"/>
    <mergeCell ref="B1:U1"/>
    <mergeCell ref="B3:O3"/>
    <mergeCell ref="D4:E4"/>
    <mergeCell ref="F4:G4"/>
    <mergeCell ref="H4:I4"/>
    <mergeCell ref="J4:K4"/>
    <mergeCell ref="L4:M4"/>
    <mergeCell ref="N4:O4"/>
  </mergeCells>
  <printOptions horizontalCentered="1"/>
  <pageMargins left="0.5" right="0.27559055118110198" top="0.78740157480314998" bottom="0.78740157480314998" header="0.78740157480314998" footer="0.78740157480314998"/>
  <pageSetup paperSize="9" scale="60" orientation="landscape" r:id="rId1"/>
  <rowBreaks count="1" manualBreakCount="1">
    <brk id="33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3183E0-2273-4B42-ACBC-0A55606BE721}"/>
</file>

<file path=customXml/itemProps2.xml><?xml version="1.0" encoding="utf-8"?>
<ds:datastoreItem xmlns:ds="http://schemas.openxmlformats.org/officeDocument/2006/customXml" ds:itemID="{6BFDDD1A-A1C7-4AD7-BEEA-F5C75BD31D2A}"/>
</file>

<file path=customXml/itemProps3.xml><?xml version="1.0" encoding="utf-8"?>
<ds:datastoreItem xmlns:ds="http://schemas.openxmlformats.org/officeDocument/2006/customXml" ds:itemID="{3BD68111-594E-4E3F-862D-089DA40A86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Executive and council</vt:lpstr>
      <vt:lpstr>Finance and administration</vt:lpstr>
      <vt:lpstr>Internal audit</vt:lpstr>
      <vt:lpstr>Community and social services</vt:lpstr>
      <vt:lpstr>Sport and recreation</vt:lpstr>
      <vt:lpstr>Public safety</vt:lpstr>
      <vt:lpstr>Housing</vt:lpstr>
      <vt:lpstr>Health</vt:lpstr>
      <vt:lpstr>Planning and development</vt:lpstr>
      <vt:lpstr>Road transport</vt:lpstr>
      <vt:lpstr>Environmental protection</vt:lpstr>
      <vt:lpstr>Energy sources</vt:lpstr>
      <vt:lpstr>Water management</vt:lpstr>
      <vt:lpstr>Waste water management</vt:lpstr>
      <vt:lpstr>Waste management</vt:lpstr>
      <vt:lpstr>Other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cp:lastPrinted>2026-05-14T14:50:17Z</cp:lastPrinted>
  <dcterms:created xsi:type="dcterms:W3CDTF">2026-05-11T07:42:22Z</dcterms:created>
  <dcterms:modified xsi:type="dcterms:W3CDTF">2026-05-14T14:50:50Z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